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7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chartsheets/sheet38.xml" ContentType="application/vnd.openxmlformats-officedocument.spreadsheetml.chartsheet+xml"/>
  <Override PartName="/xl/worksheets/sheet40.xml" ContentType="application/vnd.openxmlformats-officedocument.spreadsheetml.worksheet+xml"/>
  <Override PartName="/xl/chartsheets/sheet39.xml" ContentType="application/vnd.openxmlformats-officedocument.spreadsheetml.chartsheet+xml"/>
  <Override PartName="/xl/worksheets/sheet41.xml" ContentType="application/vnd.openxmlformats-officedocument.spreadsheetml.worksheet+xml"/>
  <Override PartName="/xl/chartsheets/sheet40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41.xml" ContentType="application/vnd.openxmlformats-officedocument.spreadsheetml.chart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9.xml" ContentType="application/vnd.openxmlformats-officedocument.drawingml.chart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drawings/drawing35.xml" ContentType="application/vnd.openxmlformats-officedocument.drawing+xml"/>
  <Override PartName="/xl/charts/chart33.xml" ContentType="application/vnd.openxmlformats-officedocument.drawingml.chart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drawings/drawing48.xml" ContentType="application/vnd.openxmlformats-officedocument.drawing+xml"/>
  <Override PartName="/xl/charts/chart46.xml" ContentType="application/vnd.openxmlformats-officedocument.drawingml.chart+xml"/>
  <Override PartName="/xl/drawings/drawing49.xml" ContentType="application/vnd.openxmlformats-officedocument.drawing+xml"/>
  <Override PartName="/xl/charts/chart47.xml" ContentType="application/vnd.openxmlformats-officedocument.drawingml.chart+xml"/>
  <Override PartName="/xl/drawings/drawing50.xml" ContentType="application/vnd.openxmlformats-officedocument.drawing+xml"/>
  <Override PartName="/xl/charts/chart48.xml" ContentType="application/vnd.openxmlformats-officedocument.drawingml.chart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52.xml" ContentType="application/vnd.openxmlformats-officedocument.drawing+xml"/>
  <Override PartName="/xl/charts/chart70.xml" ContentType="application/vnd.openxmlformats-officedocument.drawingml.chart+xml"/>
  <Override PartName="/xl/drawings/drawing53.xml" ContentType="application/vnd.openxmlformats-officedocument.drawing+xml"/>
  <Override PartName="/xl/charts/chart7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publishItems="1"/>
  <mc:AlternateContent xmlns:mc="http://schemas.openxmlformats.org/markup-compatibility/2006">
    <mc:Choice Requires="x15">
      <x15ac:absPath xmlns:x15ac="http://schemas.microsoft.com/office/spreadsheetml/2010/11/ac" url="https://www.casscountynd.gov/county/depts/Vector/trapcounts/Webgraph Library/"/>
    </mc:Choice>
  </mc:AlternateContent>
  <bookViews>
    <workbookView xWindow="0" yWindow="0" windowWidth="15390" windowHeight="1275" tabRatio="865" firstSheet="55" activeTab="63"/>
  </bookViews>
  <sheets>
    <sheet name="Webgraph" sheetId="91" r:id="rId1"/>
    <sheet name="Web Graph Info." sheetId="83" r:id="rId2"/>
    <sheet name="Metro Vs Rural Graph" sheetId="67" r:id="rId3"/>
    <sheet name="Culex Percentage Graph" sheetId="82" r:id="rId4"/>
    <sheet name="2014 Culex Percentage" sheetId="80" r:id="rId5"/>
    <sheet name="City tarsalis 2007-2011" sheetId="98" r:id="rId6"/>
    <sheet name="City vs. tarsalis" sheetId="1" r:id="rId7"/>
    <sheet name="City Vs. Tarsalis 2011 Graph" sheetId="116" r:id="rId8"/>
    <sheet name="City Vs. Tarsalis 2010 Graph" sheetId="108" r:id="rId9"/>
    <sheet name="City vs. Tarsalis 2008 graph" sheetId="106" r:id="rId10"/>
    <sheet name="City vs. Tarsalis 2009 Graph" sheetId="105" r:id="rId11"/>
    <sheet name="City vs. Tarsalis 2007 Graph" sheetId="107" r:id="rId12"/>
    <sheet name="Trollwood" sheetId="39" r:id="rId13"/>
    <sheet name="Trap 1" sheetId="2" r:id="rId14"/>
    <sheet name="1118 44th Ave. N" sheetId="40" r:id="rId15"/>
    <sheet name="Trap 2" sheetId="34" r:id="rId16"/>
    <sheet name="101 22nd Ave. N" sheetId="41" r:id="rId17"/>
    <sheet name="Trap 3" sheetId="33" r:id="rId18"/>
    <sheet name="1319 12th St. N" sheetId="42" r:id="rId19"/>
    <sheet name="Trap 4" sheetId="32" r:id="rId20"/>
    <sheet name="GPK 1602 43rd St. NW" sheetId="43" r:id="rId21"/>
    <sheet name="Trap 5" sheetId="31" r:id="rId22"/>
    <sheet name="1029 29th St. N " sheetId="44" r:id="rId23"/>
    <sheet name="Trap 6" sheetId="30" r:id="rId24"/>
    <sheet name="Oak Grove Park" sheetId="45" r:id="rId25"/>
    <sheet name="Trap 7" sheetId="29" r:id="rId26"/>
    <sheet name="Reiles Acres" sheetId="111" r:id="rId27"/>
    <sheet name="Trap 8" sheetId="112" r:id="rId28"/>
    <sheet name="279 Prairiewood Dr. SW" sheetId="46" r:id="rId29"/>
    <sheet name="Trap 9" sheetId="28" r:id="rId30"/>
    <sheet name="1741 49th St. S" sheetId="48" r:id="rId31"/>
    <sheet name="Trap 10" sheetId="26" r:id="rId32"/>
    <sheet name="1313 16 12 St. S" sheetId="49" r:id="rId33"/>
    <sheet name="Trap 11" sheetId="25" r:id="rId34"/>
    <sheet name="Red River Zoological Society" sheetId="50" r:id="rId35"/>
    <sheet name="Trap 12" sheetId="24" r:id="rId36"/>
    <sheet name="1812 25 12 Ave. S" sheetId="51" r:id="rId37"/>
    <sheet name="Trap 13" sheetId="23" r:id="rId38"/>
    <sheet name="Fargo Country Club" sheetId="52" r:id="rId39"/>
    <sheet name="Trap 14" sheetId="22" r:id="rId40"/>
    <sheet name="2202 34 12 Ave. S" sheetId="53" r:id="rId41"/>
    <sheet name="Trap 15" sheetId="21" r:id="rId42"/>
    <sheet name="Osgood Golf Course" sheetId="54" r:id="rId43"/>
    <sheet name="Trap 16" sheetId="20" r:id="rId44"/>
    <sheet name="4515 S University Dr" sheetId="55" r:id="rId45"/>
    <sheet name="Trap 17" sheetId="19" r:id="rId46"/>
    <sheet name="Frontier" sheetId="69" r:id="rId47"/>
    <sheet name="Trap 18 " sheetId="12" r:id="rId48"/>
    <sheet name="3379 Adams St S" sheetId="72" r:id="rId49"/>
    <sheet name="Trap 19" sheetId="9" r:id="rId50"/>
    <sheet name="Aquarius Dr, Grandberg" sheetId="113" r:id="rId51"/>
    <sheet name="Trap 20" sheetId="114" r:id="rId52"/>
    <sheet name="1420 4th Ave E" sheetId="56" r:id="rId53"/>
    <sheet name="Trap 21" sheetId="18" r:id="rId54"/>
    <sheet name="453 20th Ave. East  " sheetId="57" r:id="rId55"/>
    <sheet name="Trap 22" sheetId="17" r:id="rId56"/>
    <sheet name="1051 38 12 Ave. W  " sheetId="58" r:id="rId57"/>
    <sheet name="Trap 23" sheetId="16" r:id="rId58"/>
    <sheet name=" Park Drive" sheetId="60" r:id="rId59"/>
    <sheet name="Trap 24" sheetId="14" r:id="rId60"/>
    <sheet name="2640 Gress Ave NW" sheetId="59" r:id="rId61"/>
    <sheet name="Trap 25 " sheetId="15" r:id="rId62"/>
    <sheet name="Harwood" sheetId="68" r:id="rId63"/>
    <sheet name="Trap 26" sheetId="13" r:id="rId64"/>
    <sheet name="Arthur" sheetId="70" r:id="rId65"/>
    <sheet name="Trap 27" sheetId="11" r:id="rId66"/>
    <sheet name="Hunter" sheetId="89" r:id="rId67"/>
    <sheet name="Trap 28" sheetId="35" r:id="rId68"/>
    <sheet name="Gardner" sheetId="88" r:id="rId69"/>
    <sheet name="Trap 29 " sheetId="78" r:id="rId70"/>
    <sheet name="Erie" sheetId="92" r:id="rId71"/>
    <sheet name="Trap 30" sheetId="93" r:id="rId72"/>
    <sheet name="Mapleton" sheetId="94" r:id="rId73"/>
    <sheet name="Trap 31" sheetId="96" r:id="rId74"/>
    <sheet name="Amenia" sheetId="73" r:id="rId75"/>
    <sheet name="Trap 32" sheetId="8" r:id="rId76"/>
    <sheet name="Casselton" sheetId="71" r:id="rId77"/>
    <sheet name="Trap 33" sheetId="10" r:id="rId78"/>
    <sheet name="Leonard" sheetId="74" r:id="rId79"/>
    <sheet name="Trap 34" sheetId="7" r:id="rId80"/>
    <sheet name="Kindred" sheetId="75" r:id="rId81"/>
    <sheet name="Trap 35" sheetId="5" r:id="rId82"/>
    <sheet name="Horace" sheetId="87" r:id="rId83"/>
    <sheet name="Trap 36" sheetId="36" r:id="rId84"/>
    <sheet name="Horace-Ellis" sheetId="119" r:id="rId85"/>
    <sheet name="N S W Fargo Aves." sheetId="109" r:id="rId86"/>
    <sheet name="Old webgraph" sheetId="110" r:id="rId87"/>
    <sheet name="All Graphs City " sheetId="115" r:id="rId88"/>
    <sheet name="Daily Trap Graph Fargo" sheetId="117" r:id="rId89"/>
    <sheet name="Sheet2" sheetId="118" r:id="rId90"/>
    <sheet name="Sheet1" sheetId="120" r:id="rId91"/>
  </sheets>
  <calcPr calcId="152511"/>
</workbook>
</file>

<file path=xl/calcChain.xml><?xml version="1.0" encoding="utf-8"?>
<calcChain xmlns="http://schemas.openxmlformats.org/spreadsheetml/2006/main">
  <c r="T125" i="119" l="1"/>
  <c r="V125" i="119" s="1"/>
  <c r="T125" i="36"/>
  <c r="V125" i="36" s="1"/>
  <c r="T125" i="5"/>
  <c r="V125" i="5" s="1"/>
  <c r="T125" i="7"/>
  <c r="T125" i="10"/>
  <c r="V125" i="10" s="1"/>
  <c r="T125" i="96"/>
  <c r="V125" i="96" s="1"/>
  <c r="T125" i="93"/>
  <c r="V125" i="93" s="1"/>
  <c r="T125" i="78"/>
  <c r="V125" i="78" s="1"/>
  <c r="T125" i="35"/>
  <c r="V125" i="35" s="1"/>
  <c r="T125" i="11"/>
  <c r="V125" i="11" s="1"/>
  <c r="T125" i="13"/>
  <c r="V125" i="13" s="1"/>
  <c r="T125" i="32"/>
  <c r="V132" i="2"/>
  <c r="T122" i="119" l="1"/>
  <c r="V122" i="119" s="1"/>
  <c r="T123" i="119"/>
  <c r="V123" i="119" s="1"/>
  <c r="T122" i="36"/>
  <c r="V122" i="36" s="1"/>
  <c r="T123" i="36"/>
  <c r="V123" i="36"/>
  <c r="T120" i="36"/>
  <c r="V120" i="36" s="1"/>
  <c r="T122" i="5"/>
  <c r="V122" i="5" s="1"/>
  <c r="T123" i="5"/>
  <c r="V123" i="5" s="1"/>
  <c r="T120" i="7"/>
  <c r="V120" i="7" s="1"/>
  <c r="T121" i="7"/>
  <c r="V121" i="7" s="1"/>
  <c r="T122" i="7"/>
  <c r="V122" i="7"/>
  <c r="T123" i="7"/>
  <c r="V123" i="7" s="1"/>
  <c r="T120" i="10"/>
  <c r="V120" i="10" s="1"/>
  <c r="T121" i="10"/>
  <c r="V121" i="10" s="1"/>
  <c r="T122" i="10"/>
  <c r="V122" i="10"/>
  <c r="T123" i="10"/>
  <c r="V123" i="10" s="1"/>
  <c r="T122" i="8"/>
  <c r="V122" i="8" s="1"/>
  <c r="T123" i="8"/>
  <c r="V123" i="8" s="1"/>
  <c r="T122" i="96"/>
  <c r="V122" i="96" s="1"/>
  <c r="T123" i="96"/>
  <c r="V123" i="96"/>
  <c r="T122" i="93"/>
  <c r="V122" i="93" s="1"/>
  <c r="T123" i="93"/>
  <c r="V123" i="93"/>
  <c r="T122" i="78"/>
  <c r="V122" i="78" s="1"/>
  <c r="T123" i="78"/>
  <c r="V123" i="78"/>
  <c r="T122" i="35"/>
  <c r="V122" i="35"/>
  <c r="T123" i="35"/>
  <c r="V123" i="35"/>
  <c r="T122" i="11"/>
  <c r="V122" i="11"/>
  <c r="T123" i="11"/>
  <c r="V123" i="11" s="1"/>
  <c r="T122" i="13"/>
  <c r="V122" i="13" s="1"/>
  <c r="T123" i="13"/>
  <c r="V123" i="13"/>
  <c r="T122" i="15"/>
  <c r="V122" i="15" s="1"/>
  <c r="T123" i="15"/>
  <c r="V123" i="15"/>
  <c r="T122" i="14"/>
  <c r="V122" i="14" s="1"/>
  <c r="T123" i="14"/>
  <c r="V123" i="14" s="1"/>
  <c r="V121" i="16"/>
  <c r="V122" i="16"/>
  <c r="V123" i="16"/>
  <c r="T122" i="17"/>
  <c r="V122" i="17" s="1"/>
  <c r="T123" i="17"/>
  <c r="V123" i="17" s="1"/>
  <c r="T122" i="18"/>
  <c r="V122" i="18"/>
  <c r="T123" i="18"/>
  <c r="V123" i="18"/>
  <c r="T122" i="114"/>
  <c r="V122" i="114" s="1"/>
  <c r="T123" i="114"/>
  <c r="V123" i="114" s="1"/>
  <c r="V123" i="9"/>
  <c r="V121" i="9"/>
  <c r="V122" i="9"/>
  <c r="V122" i="19"/>
  <c r="V123" i="19"/>
  <c r="V122" i="20"/>
  <c r="V123" i="20"/>
  <c r="T122" i="21"/>
  <c r="V122" i="21" s="1"/>
  <c r="T123" i="21"/>
  <c r="V123" i="21"/>
  <c r="T122" i="22"/>
  <c r="V122" i="22" s="1"/>
  <c r="T123" i="22"/>
  <c r="V123" i="22"/>
  <c r="T122" i="23"/>
  <c r="V122" i="23" s="1"/>
  <c r="T123" i="23"/>
  <c r="V123" i="23"/>
  <c r="T122" i="24"/>
  <c r="V122" i="24" s="1"/>
  <c r="T123" i="24"/>
  <c r="V123" i="24"/>
  <c r="T122" i="25"/>
  <c r="V122" i="25" s="1"/>
  <c r="T123" i="25"/>
  <c r="V123" i="25" s="1"/>
  <c r="T122" i="26"/>
  <c r="V122" i="26" s="1"/>
  <c r="T123" i="26"/>
  <c r="V123" i="26"/>
  <c r="T122" i="28"/>
  <c r="V122" i="28" s="1"/>
  <c r="W122" i="28" s="1"/>
  <c r="T123" i="28"/>
  <c r="V123" i="28"/>
  <c r="W123" i="28" s="1"/>
  <c r="T122" i="112"/>
  <c r="V122" i="112" s="1"/>
  <c r="T123" i="112"/>
  <c r="V123" i="112"/>
  <c r="T122" i="29"/>
  <c r="V122" i="29" s="1"/>
  <c r="W122" i="29" s="1"/>
  <c r="T123" i="29"/>
  <c r="V123" i="29"/>
  <c r="W123" i="29" s="1"/>
  <c r="T122" i="30"/>
  <c r="V122" i="30" s="1"/>
  <c r="T123" i="30"/>
  <c r="V123" i="30" s="1"/>
  <c r="V121" i="31"/>
  <c r="V122" i="31"/>
  <c r="V123" i="31"/>
  <c r="T122" i="32"/>
  <c r="V122" i="32"/>
  <c r="T123" i="32"/>
  <c r="V123" i="32"/>
  <c r="T122" i="33"/>
  <c r="V122" i="33"/>
  <c r="T123" i="33"/>
  <c r="V123" i="33"/>
  <c r="T130" i="2"/>
  <c r="V130" i="2" s="1"/>
  <c r="T131" i="2"/>
  <c r="V131" i="2" s="1"/>
  <c r="T120" i="119" l="1"/>
  <c r="V120" i="119" s="1"/>
  <c r="T120" i="5"/>
  <c r="V120" i="5" s="1"/>
  <c r="T120" i="8"/>
  <c r="T120" i="96"/>
  <c r="V120" i="96" s="1"/>
  <c r="T120" i="93"/>
  <c r="V120" i="93"/>
  <c r="T120" i="78"/>
  <c r="V120" i="78"/>
  <c r="T120" i="35"/>
  <c r="V120" i="35"/>
  <c r="T120" i="11"/>
  <c r="V120" i="11"/>
  <c r="T120" i="13"/>
  <c r="V120" i="13" s="1"/>
  <c r="V118" i="33" l="1"/>
  <c r="T115" i="119" l="1"/>
  <c r="V115" i="119" s="1"/>
  <c r="T116" i="119"/>
  <c r="V116" i="119"/>
  <c r="T117" i="119"/>
  <c r="V117" i="119" s="1"/>
  <c r="T115" i="36"/>
  <c r="V115" i="36" s="1"/>
  <c r="T116" i="36"/>
  <c r="V116" i="36" s="1"/>
  <c r="T117" i="36"/>
  <c r="V117" i="36" s="1"/>
  <c r="T115" i="5"/>
  <c r="V115" i="5" s="1"/>
  <c r="T116" i="5"/>
  <c r="V116" i="5"/>
  <c r="T117" i="5"/>
  <c r="V117" i="5" s="1"/>
  <c r="T115" i="7"/>
  <c r="V115" i="7" s="1"/>
  <c r="T116" i="7"/>
  <c r="V116" i="7"/>
  <c r="T117" i="7"/>
  <c r="V117" i="7" s="1"/>
  <c r="T115" i="10"/>
  <c r="V115" i="10" s="1"/>
  <c r="T116" i="10"/>
  <c r="V116" i="10" s="1"/>
  <c r="T117" i="10"/>
  <c r="V117" i="10" s="1"/>
  <c r="T115" i="8"/>
  <c r="V115" i="8"/>
  <c r="T116" i="8"/>
  <c r="V116" i="8"/>
  <c r="T117" i="8"/>
  <c r="V117" i="8"/>
  <c r="T115" i="96"/>
  <c r="V115" i="96"/>
  <c r="T116" i="96"/>
  <c r="V116" i="96"/>
  <c r="T117" i="96"/>
  <c r="V117" i="96"/>
  <c r="T115" i="93"/>
  <c r="V115" i="93"/>
  <c r="T116" i="93"/>
  <c r="V116" i="93"/>
  <c r="T117" i="93"/>
  <c r="V117" i="93"/>
  <c r="V114" i="93"/>
  <c r="T114" i="93"/>
  <c r="V115" i="78"/>
  <c r="V116" i="78"/>
  <c r="V117" i="78"/>
  <c r="I115" i="35"/>
  <c r="T115" i="35"/>
  <c r="V115" i="35"/>
  <c r="I116" i="35"/>
  <c r="T116" i="35" s="1"/>
  <c r="V116" i="35" s="1"/>
  <c r="I117" i="35"/>
  <c r="T117" i="35"/>
  <c r="V117" i="35" s="1"/>
  <c r="I114" i="35"/>
  <c r="I115" i="11"/>
  <c r="T115" i="11" s="1"/>
  <c r="V115" i="11" s="1"/>
  <c r="I116" i="11"/>
  <c r="T116" i="11" s="1"/>
  <c r="V116" i="11" s="1"/>
  <c r="I117" i="11"/>
  <c r="T117" i="11"/>
  <c r="V117" i="11" s="1"/>
  <c r="I114" i="11"/>
  <c r="T115" i="15"/>
  <c r="V115" i="15" s="1"/>
  <c r="T116" i="15"/>
  <c r="V116" i="15" s="1"/>
  <c r="T117" i="15"/>
  <c r="V117" i="15" s="1"/>
  <c r="T115" i="14"/>
  <c r="V115" i="14" s="1"/>
  <c r="T116" i="14"/>
  <c r="V116" i="14" s="1"/>
  <c r="T117" i="14"/>
  <c r="V117" i="14"/>
  <c r="V115" i="16"/>
  <c r="V116" i="16"/>
  <c r="V117" i="16"/>
  <c r="T115" i="17"/>
  <c r="V115" i="17" s="1"/>
  <c r="T116" i="17"/>
  <c r="V116" i="17"/>
  <c r="T117" i="17"/>
  <c r="V117" i="17" s="1"/>
  <c r="I115" i="18"/>
  <c r="T115" i="18"/>
  <c r="V115" i="18"/>
  <c r="I116" i="18"/>
  <c r="T116" i="18" s="1"/>
  <c r="V116" i="18" s="1"/>
  <c r="I117" i="18"/>
  <c r="T117" i="18"/>
  <c r="V117" i="18" s="1"/>
  <c r="I114" i="18"/>
  <c r="V114" i="114"/>
  <c r="V115" i="114"/>
  <c r="V116" i="114"/>
  <c r="V117" i="114"/>
  <c r="V114" i="9"/>
  <c r="V115" i="9"/>
  <c r="V116" i="9"/>
  <c r="V117" i="9"/>
  <c r="I115" i="12"/>
  <c r="T115" i="12"/>
  <c r="V115" i="12"/>
  <c r="I116" i="12"/>
  <c r="T116" i="12" s="1"/>
  <c r="V116" i="12" s="1"/>
  <c r="I117" i="12"/>
  <c r="T117" i="12"/>
  <c r="V117" i="12" s="1"/>
  <c r="I114" i="12"/>
  <c r="T115" i="19"/>
  <c r="V115" i="19"/>
  <c r="T116" i="19"/>
  <c r="V116" i="19"/>
  <c r="T117" i="19"/>
  <c r="V117" i="19"/>
  <c r="T115" i="20"/>
  <c r="V115" i="20" s="1"/>
  <c r="T116" i="20"/>
  <c r="V116" i="20" s="1"/>
  <c r="T117" i="20"/>
  <c r="V117" i="20" s="1"/>
  <c r="V115" i="21"/>
  <c r="V116" i="21"/>
  <c r="V117" i="21"/>
  <c r="T115" i="22"/>
  <c r="V115" i="22" s="1"/>
  <c r="T116" i="22"/>
  <c r="V116" i="22" s="1"/>
  <c r="T117" i="22"/>
  <c r="V117" i="22" s="1"/>
  <c r="T115" i="23"/>
  <c r="V115" i="23"/>
  <c r="T116" i="23"/>
  <c r="V116" i="23"/>
  <c r="T117" i="23"/>
  <c r="V117" i="23"/>
  <c r="I115" i="24"/>
  <c r="O115" i="24"/>
  <c r="T115" i="24"/>
  <c r="V115" i="24"/>
  <c r="I116" i="24"/>
  <c r="O116" i="24"/>
  <c r="T116" i="24"/>
  <c r="V116" i="24"/>
  <c r="I117" i="24"/>
  <c r="O117" i="24"/>
  <c r="T117" i="24"/>
  <c r="V117" i="24"/>
  <c r="O114" i="24"/>
  <c r="I114" i="24"/>
  <c r="T115" i="25"/>
  <c r="V115" i="25" s="1"/>
  <c r="T116" i="25"/>
  <c r="V116" i="25"/>
  <c r="T117" i="25"/>
  <c r="V117" i="25" s="1"/>
  <c r="T115" i="26"/>
  <c r="V115" i="26" s="1"/>
  <c r="T116" i="26"/>
  <c r="V116" i="26"/>
  <c r="T117" i="26"/>
  <c r="V117" i="26" s="1"/>
  <c r="T115" i="28"/>
  <c r="V115" i="28" s="1"/>
  <c r="W115" i="28" s="1"/>
  <c r="T116" i="28"/>
  <c r="V116" i="28"/>
  <c r="W116" i="28" s="1"/>
  <c r="T117" i="28"/>
  <c r="V117" i="28"/>
  <c r="W117" i="28" s="1"/>
  <c r="T115" i="112"/>
  <c r="V115" i="112" s="1"/>
  <c r="T116" i="112"/>
  <c r="V116" i="112"/>
  <c r="T117" i="112"/>
  <c r="V117" i="112" s="1"/>
  <c r="T115" i="29"/>
  <c r="V115" i="29" s="1"/>
  <c r="W115" i="29" s="1"/>
  <c r="T116" i="29"/>
  <c r="V116" i="29"/>
  <c r="W116" i="29" s="1"/>
  <c r="T117" i="29"/>
  <c r="V117" i="29"/>
  <c r="W117" i="29" s="1"/>
  <c r="I115" i="30"/>
  <c r="T115" i="30"/>
  <c r="V115" i="30"/>
  <c r="I116" i="30"/>
  <c r="T116" i="30" s="1"/>
  <c r="V116" i="30" s="1"/>
  <c r="I117" i="30"/>
  <c r="T117" i="30"/>
  <c r="V117" i="30" s="1"/>
  <c r="I114" i="30"/>
  <c r="T115" i="32"/>
  <c r="V115" i="32" s="1"/>
  <c r="T116" i="32"/>
  <c r="V116" i="32" s="1"/>
  <c r="T117" i="32"/>
  <c r="V117" i="32" s="1"/>
  <c r="V114" i="33"/>
  <c r="V115" i="33"/>
  <c r="V116" i="33"/>
  <c r="V117" i="33"/>
  <c r="T123" i="2"/>
  <c r="V123" i="2" s="1"/>
  <c r="T124" i="2"/>
  <c r="V124" i="2" s="1"/>
  <c r="T125" i="2"/>
  <c r="V125" i="2" s="1"/>
  <c r="T113" i="119" l="1"/>
  <c r="V113" i="119" s="1"/>
  <c r="T113" i="36"/>
  <c r="V113" i="36" s="1"/>
  <c r="T113" i="5"/>
  <c r="V113" i="5" s="1"/>
  <c r="T113" i="7"/>
  <c r="V113" i="7" s="1"/>
  <c r="T113" i="10"/>
  <c r="V113" i="10" s="1"/>
  <c r="T113" i="8"/>
  <c r="V113" i="8" s="1"/>
  <c r="T113" i="96"/>
  <c r="V113" i="96" s="1"/>
  <c r="T113" i="93"/>
  <c r="V113" i="93"/>
  <c r="T113" i="78"/>
  <c r="V113" i="78" s="1"/>
  <c r="T113" i="35"/>
  <c r="V113" i="35" s="1"/>
  <c r="T113" i="11"/>
  <c r="V113" i="11" s="1"/>
  <c r="T113" i="13"/>
  <c r="V113" i="13" s="1"/>
  <c r="T113" i="15"/>
  <c r="V113" i="16"/>
  <c r="V113" i="9"/>
  <c r="V113" i="19"/>
  <c r="V113" i="20"/>
  <c r="V113" i="21"/>
  <c r="V113" i="25"/>
  <c r="V113" i="112"/>
  <c r="V113" i="31"/>
  <c r="V113" i="33"/>
  <c r="T112" i="23" l="1"/>
  <c r="W111" i="28"/>
  <c r="V112" i="31"/>
  <c r="V112" i="33"/>
  <c r="T111" i="119" l="1"/>
  <c r="V111" i="119" s="1"/>
  <c r="T111" i="36"/>
  <c r="V111" i="36"/>
  <c r="T111" i="5"/>
  <c r="V111" i="5" s="1"/>
  <c r="V111" i="7"/>
  <c r="T111" i="7"/>
  <c r="T111" i="10"/>
  <c r="V111" i="10" s="1"/>
  <c r="T111" i="8"/>
  <c r="V111" i="8" s="1"/>
  <c r="T111" i="96"/>
  <c r="V111" i="96"/>
  <c r="T111" i="93"/>
  <c r="V111" i="93" s="1"/>
  <c r="T111" i="35"/>
  <c r="V111" i="35" s="1"/>
  <c r="T111" i="11"/>
  <c r="V111" i="11" s="1"/>
  <c r="T111" i="13"/>
  <c r="V111" i="13" s="1"/>
  <c r="T110" i="17" l="1"/>
  <c r="O108" i="119" l="1"/>
  <c r="O109" i="119"/>
  <c r="O107" i="119"/>
  <c r="B108" i="119"/>
  <c r="B109" i="119"/>
  <c r="B107" i="119"/>
  <c r="O108" i="36"/>
  <c r="O109" i="36"/>
  <c r="O107" i="36"/>
  <c r="B107" i="36"/>
  <c r="O108" i="7"/>
  <c r="O109" i="7"/>
  <c r="O107" i="7"/>
  <c r="B108" i="93"/>
  <c r="B109" i="93"/>
  <c r="B107" i="93"/>
  <c r="O108" i="35"/>
  <c r="O109" i="35"/>
  <c r="O107" i="35"/>
  <c r="U108" i="17"/>
  <c r="U109" i="17"/>
  <c r="U107" i="17"/>
  <c r="O107" i="12"/>
  <c r="I108" i="12"/>
  <c r="I109" i="12"/>
  <c r="I107" i="12"/>
  <c r="B107" i="12"/>
  <c r="O108" i="22"/>
  <c r="O109" i="22"/>
  <c r="O107" i="22"/>
  <c r="B108" i="22"/>
  <c r="B109" i="22"/>
  <c r="B107" i="22"/>
  <c r="O108" i="29"/>
  <c r="O109" i="29"/>
  <c r="O107" i="29"/>
  <c r="B108" i="29"/>
  <c r="B109" i="29"/>
  <c r="B107" i="29"/>
  <c r="O108" i="30"/>
  <c r="O109" i="30"/>
  <c r="O107" i="30"/>
  <c r="B108" i="30"/>
  <c r="B109" i="30"/>
  <c r="B107" i="30"/>
  <c r="T104" i="119" l="1"/>
  <c r="V104" i="119" s="1"/>
  <c r="T104" i="36"/>
  <c r="V104" i="36" s="1"/>
  <c r="T104" i="5"/>
  <c r="V104" i="5" s="1"/>
  <c r="T104" i="7"/>
  <c r="V104" i="7" s="1"/>
  <c r="T104" i="10"/>
  <c r="V104" i="10" s="1"/>
  <c r="T104" i="96"/>
  <c r="V104" i="96" s="1"/>
  <c r="V104" i="8"/>
  <c r="T105" i="93"/>
  <c r="V105" i="93" s="1"/>
  <c r="T104" i="35"/>
  <c r="V104" i="35" s="1"/>
  <c r="T104" i="11"/>
  <c r="V104" i="11" s="1"/>
  <c r="T104" i="20" l="1"/>
  <c r="T104" i="28"/>
  <c r="V103" i="28"/>
  <c r="T103" i="119" l="1"/>
  <c r="V103" i="119" s="1"/>
  <c r="T103" i="36"/>
  <c r="V103" i="36" s="1"/>
  <c r="T103" i="5"/>
  <c r="V103" i="5" s="1"/>
  <c r="T103" i="7"/>
  <c r="V103" i="7" s="1"/>
  <c r="T103" i="10"/>
  <c r="V103" i="10" s="1"/>
  <c r="T102" i="10"/>
  <c r="V102" i="10" s="1"/>
  <c r="V103" i="8"/>
  <c r="T103" i="96"/>
  <c r="V103" i="96" s="1"/>
  <c r="V103" i="78"/>
  <c r="T103" i="35"/>
  <c r="V103" i="35" s="1"/>
  <c r="T103" i="11"/>
  <c r="V103" i="11" s="1"/>
  <c r="U101" i="119" l="1"/>
  <c r="U102" i="119"/>
  <c r="U100" i="119"/>
  <c r="O101" i="119"/>
  <c r="O102" i="119"/>
  <c r="O100" i="119"/>
  <c r="M101" i="119"/>
  <c r="M102" i="119"/>
  <c r="M100" i="119"/>
  <c r="I101" i="119"/>
  <c r="I102" i="119"/>
  <c r="I100" i="119"/>
  <c r="B101" i="119"/>
  <c r="B102" i="119"/>
  <c r="B100" i="119"/>
  <c r="I101" i="36"/>
  <c r="I102" i="36"/>
  <c r="I100" i="36"/>
  <c r="I101" i="7"/>
  <c r="I102" i="7"/>
  <c r="I100" i="7"/>
  <c r="B101" i="7"/>
  <c r="B102" i="7"/>
  <c r="B100" i="7"/>
  <c r="I101" i="96"/>
  <c r="I102" i="96"/>
  <c r="I100" i="96"/>
  <c r="B101" i="96"/>
  <c r="B102" i="96"/>
  <c r="B100" i="96"/>
  <c r="O101" i="93"/>
  <c r="O102" i="93"/>
  <c r="O100" i="93"/>
  <c r="O101" i="13"/>
  <c r="O102" i="13"/>
  <c r="O100" i="13"/>
  <c r="U101" i="17"/>
  <c r="U102" i="17"/>
  <c r="U100" i="17"/>
  <c r="O101" i="17"/>
  <c r="O102" i="17"/>
  <c r="O100" i="17"/>
  <c r="B101" i="17"/>
  <c r="B102" i="17"/>
  <c r="B100" i="17"/>
  <c r="U101" i="12"/>
  <c r="U102" i="12"/>
  <c r="U100" i="12"/>
  <c r="O101" i="12"/>
  <c r="O102" i="12"/>
  <c r="O100" i="12"/>
  <c r="J101" i="12"/>
  <c r="J102" i="12"/>
  <c r="J100" i="12"/>
  <c r="B101" i="12"/>
  <c r="B102" i="12"/>
  <c r="B100" i="12"/>
  <c r="I101" i="21"/>
  <c r="I102" i="21"/>
  <c r="I100" i="21"/>
  <c r="O101" i="22"/>
  <c r="O102" i="22"/>
  <c r="O100" i="22"/>
  <c r="O101" i="23"/>
  <c r="O102" i="23"/>
  <c r="O100" i="23"/>
  <c r="J101" i="23"/>
  <c r="J102" i="23"/>
  <c r="J100" i="23"/>
  <c r="I101" i="23"/>
  <c r="I102" i="23"/>
  <c r="I100" i="23"/>
  <c r="B101" i="23"/>
  <c r="B102" i="23"/>
  <c r="B100" i="23"/>
  <c r="U101" i="29"/>
  <c r="U102" i="29"/>
  <c r="U100" i="29"/>
  <c r="J101" i="29"/>
  <c r="J102" i="29"/>
  <c r="J100" i="29"/>
  <c r="B101" i="29"/>
  <c r="B102" i="29"/>
  <c r="B100" i="29"/>
  <c r="U101" i="30"/>
  <c r="U102" i="30"/>
  <c r="U100" i="30"/>
  <c r="O101" i="30"/>
  <c r="O102" i="30"/>
  <c r="O100" i="30"/>
  <c r="B101" i="30"/>
  <c r="B102" i="30"/>
  <c r="B100" i="30"/>
  <c r="U109" i="2"/>
  <c r="U110" i="2"/>
  <c r="U108" i="2"/>
  <c r="M109" i="2"/>
  <c r="M110" i="2"/>
  <c r="M108" i="2"/>
  <c r="I109" i="2"/>
  <c r="I110" i="2"/>
  <c r="I108" i="2"/>
  <c r="B109" i="2"/>
  <c r="B110" i="2"/>
  <c r="B108" i="2"/>
  <c r="T98" i="119" l="1"/>
  <c r="V98" i="119"/>
  <c r="T98" i="36"/>
  <c r="V98" i="36"/>
  <c r="T98" i="5"/>
  <c r="V98" i="5" s="1"/>
  <c r="T98" i="7"/>
  <c r="V98" i="7" s="1"/>
  <c r="T99" i="7"/>
  <c r="V99" i="7" s="1"/>
  <c r="T98" i="10"/>
  <c r="V98" i="10" s="1"/>
  <c r="T98" i="96"/>
  <c r="V98" i="96" s="1"/>
  <c r="T98" i="78"/>
  <c r="V98" i="78" s="1"/>
  <c r="T98" i="35"/>
  <c r="V98" i="35"/>
  <c r="T98" i="11"/>
  <c r="V98" i="11" s="1"/>
  <c r="T98" i="13"/>
  <c r="V98" i="13"/>
  <c r="T100" i="13"/>
  <c r="V100" i="13" s="1"/>
  <c r="T99" i="26"/>
  <c r="T99" i="15"/>
  <c r="T99" i="14"/>
  <c r="T99" i="17"/>
  <c r="T97" i="119" l="1"/>
  <c r="V97" i="119" s="1"/>
  <c r="T97" i="36"/>
  <c r="V97" i="36" s="1"/>
  <c r="T97" i="5"/>
  <c r="V97" i="5" s="1"/>
  <c r="T97" i="7"/>
  <c r="V97" i="7" s="1"/>
  <c r="T97" i="8"/>
  <c r="V97" i="8" s="1"/>
  <c r="T97" i="96"/>
  <c r="V97" i="96" s="1"/>
  <c r="T96" i="96"/>
  <c r="V96" i="96" s="1"/>
  <c r="T97" i="93"/>
  <c r="V97" i="93" s="1"/>
  <c r="T97" i="78"/>
  <c r="V97" i="78" s="1"/>
  <c r="T97" i="35"/>
  <c r="V97" i="35" s="1"/>
  <c r="T97" i="11"/>
  <c r="V97" i="11" s="1"/>
  <c r="T97" i="13"/>
  <c r="V97" i="13" s="1"/>
  <c r="T94" i="119" l="1"/>
  <c r="T95" i="119"/>
  <c r="T94" i="36"/>
  <c r="T95" i="36"/>
  <c r="T94" i="5"/>
  <c r="T95" i="5"/>
  <c r="T94" i="7"/>
  <c r="T95" i="7"/>
  <c r="T94" i="10"/>
  <c r="T95" i="10"/>
  <c r="T94" i="8"/>
  <c r="T95" i="8"/>
  <c r="T94" i="96"/>
  <c r="T95" i="96"/>
  <c r="T94" i="93"/>
  <c r="T95" i="93"/>
  <c r="T94" i="35"/>
  <c r="T95" i="35"/>
  <c r="T94" i="11"/>
  <c r="T95" i="11"/>
  <c r="T95" i="13"/>
  <c r="T94" i="13"/>
  <c r="T94" i="16"/>
  <c r="T95" i="16"/>
  <c r="T94" i="17"/>
  <c r="T95" i="17"/>
  <c r="T94" i="18"/>
  <c r="T95" i="18"/>
  <c r="T94" i="114"/>
  <c r="T95" i="114"/>
  <c r="T94" i="12"/>
  <c r="T95" i="12"/>
  <c r="T94" i="20"/>
  <c r="T95" i="20"/>
  <c r="T94" i="21"/>
  <c r="T95" i="21"/>
  <c r="T94" i="22"/>
  <c r="T95" i="22"/>
  <c r="T94" i="23"/>
  <c r="T95" i="23"/>
  <c r="T94" i="24"/>
  <c r="T95" i="24"/>
  <c r="T94" i="25"/>
  <c r="T95" i="25"/>
  <c r="T94" i="112"/>
  <c r="T95" i="112"/>
  <c r="T94" i="29"/>
  <c r="T95" i="29"/>
  <c r="T94" i="30"/>
  <c r="T95" i="30"/>
  <c r="T94" i="32"/>
  <c r="T95" i="32"/>
  <c r="T94" i="33"/>
  <c r="T95" i="33"/>
  <c r="T102" i="2"/>
  <c r="T103" i="2"/>
  <c r="T92" i="119" l="1"/>
  <c r="T92" i="36"/>
  <c r="T92" i="5"/>
  <c r="T92" i="7"/>
  <c r="T92" i="8"/>
  <c r="T92" i="96"/>
  <c r="T92" i="93"/>
  <c r="T92" i="35"/>
  <c r="T92" i="11"/>
  <c r="T92" i="13"/>
  <c r="T90" i="119" l="1"/>
  <c r="T90" i="36"/>
  <c r="T90" i="5"/>
  <c r="T90" i="7"/>
  <c r="T89" i="7"/>
  <c r="T90" i="8"/>
  <c r="T90" i="96"/>
  <c r="T90" i="93"/>
  <c r="T90" i="78"/>
  <c r="T90" i="35"/>
  <c r="T90" i="11"/>
  <c r="V87" i="26" l="1"/>
  <c r="V88" i="26"/>
  <c r="T87" i="119" l="1"/>
  <c r="T88" i="119"/>
  <c r="T87" i="36"/>
  <c r="T88" i="36"/>
  <c r="T87" i="5"/>
  <c r="T88" i="5"/>
  <c r="T87" i="7"/>
  <c r="T88" i="7"/>
  <c r="T87" i="10"/>
  <c r="T88" i="10"/>
  <c r="T87" i="96"/>
  <c r="T88" i="96"/>
  <c r="T87" i="93"/>
  <c r="T88" i="93"/>
  <c r="T87" i="78"/>
  <c r="T88" i="78"/>
  <c r="T87" i="35"/>
  <c r="T88" i="35"/>
  <c r="T87" i="11"/>
  <c r="T88" i="11"/>
  <c r="T87" i="13"/>
  <c r="T88" i="13"/>
  <c r="T87" i="15"/>
  <c r="T88" i="15"/>
  <c r="T87" i="14"/>
  <c r="T88" i="14"/>
  <c r="T87" i="17"/>
  <c r="T88" i="17"/>
  <c r="T87" i="18"/>
  <c r="T88" i="18"/>
  <c r="T87" i="114"/>
  <c r="T88" i="114"/>
  <c r="T87" i="9"/>
  <c r="T88" i="9"/>
  <c r="T87" i="12"/>
  <c r="T88" i="12"/>
  <c r="T87" i="19"/>
  <c r="T88" i="19"/>
  <c r="T87" i="20"/>
  <c r="T88" i="20"/>
  <c r="T87" i="22"/>
  <c r="T88" i="22"/>
  <c r="T87" i="23"/>
  <c r="T88" i="23"/>
  <c r="T87" i="24"/>
  <c r="T88" i="24"/>
  <c r="T87" i="28"/>
  <c r="T88" i="28"/>
  <c r="T87" i="112"/>
  <c r="T88" i="112"/>
  <c r="T87" i="29"/>
  <c r="T88" i="29"/>
  <c r="T87" i="30"/>
  <c r="T88" i="30"/>
  <c r="T87" i="31"/>
  <c r="T88" i="31"/>
  <c r="T87" i="32"/>
  <c r="T88" i="32"/>
  <c r="T85" i="119"/>
  <c r="T85" i="36"/>
  <c r="T85" i="5"/>
  <c r="T85" i="7"/>
  <c r="T85" i="10"/>
  <c r="T85" i="96"/>
  <c r="T85" i="93"/>
  <c r="T85" i="78"/>
  <c r="T85" i="35"/>
  <c r="T85" i="11"/>
  <c r="T85" i="13"/>
  <c r="T95" i="2"/>
  <c r="T96" i="2"/>
  <c r="T85" i="112" l="1"/>
  <c r="V85" i="112" s="1"/>
  <c r="T83" i="119" l="1"/>
  <c r="V83" i="119" s="1"/>
  <c r="T83" i="36"/>
  <c r="T83" i="5"/>
  <c r="V83" i="5" s="1"/>
  <c r="T83" i="7"/>
  <c r="V83" i="7" s="1"/>
  <c r="T83" i="10"/>
  <c r="V83" i="10"/>
  <c r="T83" i="8"/>
  <c r="V83" i="8" s="1"/>
  <c r="T83" i="96"/>
  <c r="V83" i="96" s="1"/>
  <c r="T83" i="93"/>
  <c r="V83" i="93" s="1"/>
  <c r="T83" i="78"/>
  <c r="V83" i="78" s="1"/>
  <c r="T83" i="11"/>
  <c r="V83" i="11" s="1"/>
  <c r="T83" i="13"/>
  <c r="V83" i="13" s="1"/>
  <c r="T80" i="119" l="1"/>
  <c r="T81" i="119"/>
  <c r="T80" i="36"/>
  <c r="T81" i="36"/>
  <c r="T80" i="5"/>
  <c r="T81" i="5"/>
  <c r="T80" i="7"/>
  <c r="T81" i="7"/>
  <c r="T80" i="8"/>
  <c r="T81" i="8"/>
  <c r="T79" i="8"/>
  <c r="V79" i="8" s="1"/>
  <c r="T80" i="96"/>
  <c r="T81" i="96"/>
  <c r="T80" i="93"/>
  <c r="T81" i="93"/>
  <c r="T80" i="78"/>
  <c r="T81" i="78"/>
  <c r="T80" i="35"/>
  <c r="T81" i="35"/>
  <c r="T80" i="11"/>
  <c r="T81" i="11"/>
  <c r="T80" i="13"/>
  <c r="T81" i="13"/>
  <c r="T80" i="15"/>
  <c r="T81" i="15"/>
  <c r="T80" i="14"/>
  <c r="T81" i="14"/>
  <c r="T80" i="16"/>
  <c r="T81" i="16"/>
  <c r="T80" i="17"/>
  <c r="T81" i="17"/>
  <c r="T80" i="18"/>
  <c r="T81" i="18"/>
  <c r="T80" i="114"/>
  <c r="T81" i="114"/>
  <c r="T80" i="9"/>
  <c r="T81" i="9"/>
  <c r="T80" i="12"/>
  <c r="T81" i="12"/>
  <c r="T81" i="19"/>
  <c r="T80" i="19"/>
  <c r="T80" i="21"/>
  <c r="T81" i="21"/>
  <c r="T80" i="22"/>
  <c r="T81" i="22"/>
  <c r="T80" i="23"/>
  <c r="T81" i="23"/>
  <c r="T80" i="24"/>
  <c r="T81" i="24"/>
  <c r="T81" i="25"/>
  <c r="T80" i="25"/>
  <c r="T80" i="26"/>
  <c r="T81" i="26"/>
  <c r="T80" i="28"/>
  <c r="T81" i="28"/>
  <c r="T80" i="112"/>
  <c r="T81" i="112"/>
  <c r="T80" i="29"/>
  <c r="T81" i="29"/>
  <c r="T80" i="30"/>
  <c r="T81" i="30"/>
  <c r="T80" i="32"/>
  <c r="T81" i="32"/>
  <c r="T80" i="33" l="1"/>
  <c r="T81" i="33"/>
  <c r="T88" i="2"/>
  <c r="T89" i="2"/>
  <c r="T78" i="119" l="1"/>
  <c r="T78" i="36"/>
  <c r="V78" i="36" s="1"/>
  <c r="T78" i="5"/>
  <c r="T78" i="7"/>
  <c r="T78" i="10"/>
  <c r="T78" i="8"/>
  <c r="T78" i="96"/>
  <c r="T78" i="93"/>
  <c r="T78" i="78"/>
  <c r="T78" i="35"/>
  <c r="T78" i="11"/>
  <c r="T78" i="13"/>
  <c r="T76" i="119" l="1"/>
  <c r="T76" i="36"/>
  <c r="T76" i="5"/>
  <c r="T76" i="7"/>
  <c r="T76" i="10"/>
  <c r="T76" i="8"/>
  <c r="T76" i="96"/>
  <c r="T76" i="93"/>
  <c r="T76" i="78"/>
  <c r="T76" i="35"/>
  <c r="T76" i="11"/>
  <c r="T76" i="13"/>
  <c r="V76" i="14"/>
  <c r="T73" i="36" l="1"/>
  <c r="T74" i="36"/>
  <c r="T73" i="5"/>
  <c r="T74" i="5"/>
  <c r="T73" i="7"/>
  <c r="T74" i="7"/>
  <c r="T73" i="10"/>
  <c r="T74" i="10"/>
  <c r="T73" i="8"/>
  <c r="T74" i="8"/>
  <c r="T73" i="96"/>
  <c r="T74" i="96"/>
  <c r="T73" i="93"/>
  <c r="T74" i="93"/>
  <c r="T73" i="78"/>
  <c r="T74" i="78"/>
  <c r="T73" i="35"/>
  <c r="T74" i="35"/>
  <c r="T73" i="11"/>
  <c r="T74" i="11"/>
  <c r="T73" i="13"/>
  <c r="T74" i="13"/>
  <c r="T73" i="15"/>
  <c r="T74" i="15"/>
  <c r="V71" i="15"/>
  <c r="T73" i="14"/>
  <c r="T74" i="14"/>
  <c r="T73" i="17"/>
  <c r="T74" i="17"/>
  <c r="T74" i="18"/>
  <c r="T72" i="18"/>
  <c r="T73" i="18"/>
  <c r="T73" i="114"/>
  <c r="T74" i="114"/>
  <c r="T73" i="9"/>
  <c r="T74" i="9"/>
  <c r="T73" i="12"/>
  <c r="T74" i="12"/>
  <c r="T73" i="20"/>
  <c r="T73" i="21"/>
  <c r="T74" i="21"/>
  <c r="T73" i="22"/>
  <c r="T74" i="22"/>
  <c r="T74" i="23"/>
  <c r="T73" i="23"/>
  <c r="T73" i="24"/>
  <c r="T74" i="24"/>
  <c r="T73" i="25"/>
  <c r="T74" i="25"/>
  <c r="T73" i="26"/>
  <c r="T74" i="26"/>
  <c r="T73" i="28"/>
  <c r="T74" i="28"/>
  <c r="T75" i="112"/>
  <c r="T77" i="112"/>
  <c r="T73" i="112"/>
  <c r="T74" i="112"/>
  <c r="T73" i="29"/>
  <c r="T74" i="29"/>
  <c r="T74" i="30"/>
  <c r="T73" i="30"/>
  <c r="T73" i="31"/>
  <c r="T74" i="31"/>
  <c r="T73" i="32"/>
  <c r="T74" i="32"/>
  <c r="T73" i="33"/>
  <c r="T74" i="33"/>
  <c r="T81" i="2"/>
  <c r="T82" i="2"/>
  <c r="T71" i="36" l="1"/>
  <c r="T71" i="5"/>
  <c r="T71" i="7"/>
  <c r="T71" i="10"/>
  <c r="T71" i="8"/>
  <c r="T71" i="96"/>
  <c r="T71" i="93"/>
  <c r="T71" i="78"/>
  <c r="T71" i="35"/>
  <c r="T71" i="11"/>
  <c r="T71" i="13"/>
  <c r="T71" i="18"/>
  <c r="T69" i="36" l="1"/>
  <c r="V69" i="36"/>
  <c r="T69" i="5"/>
  <c r="V69" i="5" s="1"/>
  <c r="T69" i="7"/>
  <c r="V69" i="7"/>
  <c r="T69" i="10"/>
  <c r="V69" i="10" s="1"/>
  <c r="T69" i="8"/>
  <c r="V69" i="8" s="1"/>
  <c r="T69" i="96"/>
  <c r="V69" i="96"/>
  <c r="T69" i="93"/>
  <c r="V69" i="93" s="1"/>
  <c r="T69" i="78"/>
  <c r="V69" i="78" s="1"/>
  <c r="T69" i="35"/>
  <c r="V69" i="35" s="1"/>
  <c r="T69" i="11"/>
  <c r="V69" i="11" s="1"/>
  <c r="T69" i="13"/>
  <c r="V69" i="13" s="1"/>
  <c r="T66" i="36" l="1"/>
  <c r="T67" i="36"/>
  <c r="T66" i="5"/>
  <c r="T67" i="5"/>
  <c r="T66" i="7"/>
  <c r="T67" i="7"/>
  <c r="T67" i="10"/>
  <c r="T66" i="10"/>
  <c r="T64" i="8"/>
  <c r="T64" i="96"/>
  <c r="T66" i="96"/>
  <c r="T67" i="96"/>
  <c r="T65" i="96"/>
  <c r="T66" i="93"/>
  <c r="T67" i="93"/>
  <c r="T66" i="78"/>
  <c r="T67" i="78"/>
  <c r="T66" i="35"/>
  <c r="T67" i="35"/>
  <c r="T66" i="11"/>
  <c r="T67" i="11"/>
  <c r="T66" i="13"/>
  <c r="T67" i="13"/>
  <c r="T66" i="15"/>
  <c r="T67" i="15"/>
  <c r="T68" i="14"/>
  <c r="T66" i="14"/>
  <c r="T67" i="14"/>
  <c r="T66" i="17"/>
  <c r="T67" i="17"/>
  <c r="T66" i="114"/>
  <c r="T67" i="114"/>
  <c r="T66" i="9"/>
  <c r="T67" i="9"/>
  <c r="T66" i="12"/>
  <c r="T67" i="12"/>
  <c r="T66" i="19"/>
  <c r="T67" i="19"/>
  <c r="T66" i="20"/>
  <c r="T67" i="20"/>
  <c r="T66" i="21"/>
  <c r="T67" i="21"/>
  <c r="T66" i="22"/>
  <c r="T67" i="22"/>
  <c r="T66" i="23"/>
  <c r="T67" i="23"/>
  <c r="T66" i="24"/>
  <c r="T67" i="24"/>
  <c r="T66" i="25"/>
  <c r="T67" i="25"/>
  <c r="T66" i="26"/>
  <c r="T67" i="26"/>
  <c r="T66" i="28"/>
  <c r="T67" i="28"/>
  <c r="T66" i="112"/>
  <c r="T67" i="112"/>
  <c r="T66" i="29"/>
  <c r="T67" i="29"/>
  <c r="T66" i="30"/>
  <c r="V66" i="30" s="1"/>
  <c r="T67" i="30"/>
  <c r="V67" i="30" s="1"/>
  <c r="T66" i="32"/>
  <c r="T67" i="32"/>
  <c r="T66" i="33"/>
  <c r="T67" i="33"/>
  <c r="T74" i="2"/>
  <c r="T75" i="2"/>
  <c r="T64" i="119" l="1"/>
  <c r="T64" i="36"/>
  <c r="T64" i="5"/>
  <c r="T64" i="7"/>
  <c r="T64" i="10"/>
  <c r="T64" i="93"/>
  <c r="T64" i="78"/>
  <c r="V64" i="78" s="1"/>
  <c r="T64" i="35"/>
  <c r="V64" i="35" s="1"/>
  <c r="T64" i="11"/>
  <c r="T64" i="13"/>
  <c r="T62" i="119" l="1"/>
  <c r="V62" i="119" s="1"/>
  <c r="T63" i="24" l="1"/>
  <c r="T62" i="36" l="1"/>
  <c r="V62" i="36" s="1"/>
  <c r="T62" i="5"/>
  <c r="V62" i="5" s="1"/>
  <c r="T62" i="7"/>
  <c r="V62" i="7" s="1"/>
  <c r="T62" i="10"/>
  <c r="V62" i="10" s="1"/>
  <c r="T62" i="8"/>
  <c r="V62" i="8" s="1"/>
  <c r="T62" i="96"/>
  <c r="V62" i="96" s="1"/>
  <c r="T62" i="93"/>
  <c r="V62" i="93" s="1"/>
  <c r="T62" i="78"/>
  <c r="V62" i="78"/>
  <c r="T62" i="35"/>
  <c r="V62" i="35" s="1"/>
  <c r="T62" i="11"/>
  <c r="V62" i="11" s="1"/>
  <c r="T62" i="13"/>
  <c r="V62" i="13" s="1"/>
  <c r="V62" i="31" l="1"/>
  <c r="T63" i="31"/>
  <c r="V63" i="31" s="1"/>
  <c r="T61" i="31"/>
  <c r="V61" i="31" s="1"/>
  <c r="T61" i="14"/>
  <c r="T59" i="119" l="1"/>
  <c r="V59" i="119" s="1"/>
  <c r="T60" i="119"/>
  <c r="V60" i="119" s="1"/>
  <c r="T59" i="36"/>
  <c r="V59" i="36" s="1"/>
  <c r="T60" i="36"/>
  <c r="V60" i="36" s="1"/>
  <c r="T59" i="5"/>
  <c r="V59" i="5"/>
  <c r="T60" i="5"/>
  <c r="V60" i="5" s="1"/>
  <c r="T59" i="7"/>
  <c r="V59" i="7"/>
  <c r="T60" i="7"/>
  <c r="V60" i="7" s="1"/>
  <c r="T59" i="10"/>
  <c r="V59" i="10" s="1"/>
  <c r="T60" i="10"/>
  <c r="V60" i="10" s="1"/>
  <c r="T59" i="8"/>
  <c r="V59" i="8" s="1"/>
  <c r="T60" i="8"/>
  <c r="V60" i="8" s="1"/>
  <c r="T59" i="96"/>
  <c r="V59" i="96" s="1"/>
  <c r="T60" i="96"/>
  <c r="V60" i="96"/>
  <c r="T59" i="78"/>
  <c r="V59" i="78" s="1"/>
  <c r="T60" i="78"/>
  <c r="V60" i="78" s="1"/>
  <c r="T59" i="35"/>
  <c r="V59" i="35"/>
  <c r="T60" i="35"/>
  <c r="V60" i="35" s="1"/>
  <c r="T59" i="13"/>
  <c r="V59" i="13"/>
  <c r="T60" i="13"/>
  <c r="V60" i="13"/>
  <c r="T59" i="15"/>
  <c r="V59" i="15" s="1"/>
  <c r="T60" i="15"/>
  <c r="V60" i="15"/>
  <c r="T59" i="14"/>
  <c r="V59" i="14" s="1"/>
  <c r="T60" i="14"/>
  <c r="V60" i="14" s="1"/>
  <c r="T59" i="16"/>
  <c r="V59" i="16" s="1"/>
  <c r="T60" i="16"/>
  <c r="V60" i="16"/>
  <c r="T59" i="17"/>
  <c r="V59" i="17" s="1"/>
  <c r="T60" i="17"/>
  <c r="V60" i="17"/>
  <c r="T59" i="114"/>
  <c r="V59" i="114"/>
  <c r="T60" i="114"/>
  <c r="V60" i="114"/>
  <c r="T59" i="9"/>
  <c r="V59" i="9" s="1"/>
  <c r="T60" i="9"/>
  <c r="V60" i="9" s="1"/>
  <c r="T59" i="12"/>
  <c r="V59" i="12"/>
  <c r="T60" i="12"/>
  <c r="V60" i="12" s="1"/>
  <c r="T59" i="19"/>
  <c r="V59" i="19" s="1"/>
  <c r="T60" i="19"/>
  <c r="V60" i="19" s="1"/>
  <c r="T59" i="20"/>
  <c r="V59" i="20" s="1"/>
  <c r="T60" i="20"/>
  <c r="V60" i="20" s="1"/>
  <c r="T59" i="21"/>
  <c r="V59" i="21" s="1"/>
  <c r="T60" i="21"/>
  <c r="V60" i="21"/>
  <c r="T59" i="22"/>
  <c r="V59" i="22" s="1"/>
  <c r="T60" i="22"/>
  <c r="V60" i="22"/>
  <c r="T59" i="23"/>
  <c r="V59" i="23"/>
  <c r="T60" i="23"/>
  <c r="V60" i="23" s="1"/>
  <c r="T59" i="24"/>
  <c r="V59" i="24"/>
  <c r="T60" i="24"/>
  <c r="V60" i="24"/>
  <c r="T59" i="25"/>
  <c r="V59" i="25" s="1"/>
  <c r="T60" i="25"/>
  <c r="V60" i="25"/>
  <c r="T59" i="26"/>
  <c r="V59" i="26"/>
  <c r="T60" i="26"/>
  <c r="V60" i="26"/>
  <c r="T59" i="28"/>
  <c r="V59" i="28" s="1"/>
  <c r="W59" i="28" s="1"/>
  <c r="T60" i="28"/>
  <c r="V60" i="28"/>
  <c r="W60" i="28" s="1"/>
  <c r="T59" i="112"/>
  <c r="V59" i="112" s="1"/>
  <c r="T60" i="112"/>
  <c r="V60" i="112"/>
  <c r="T59" i="29"/>
  <c r="V59" i="29"/>
  <c r="W59" i="29" s="1"/>
  <c r="T60" i="29"/>
  <c r="V60" i="29"/>
  <c r="W60" i="29" s="1"/>
  <c r="T59" i="30"/>
  <c r="V59" i="30" s="1"/>
  <c r="T60" i="30"/>
  <c r="V60" i="30"/>
  <c r="T59" i="32"/>
  <c r="V59" i="32" s="1"/>
  <c r="T60" i="32"/>
  <c r="V60" i="32" s="1"/>
  <c r="T59" i="33"/>
  <c r="V59" i="33" s="1"/>
  <c r="T60" i="33"/>
  <c r="V60" i="33" s="1"/>
  <c r="V79" i="34"/>
  <c r="V80" i="34"/>
  <c r="T67" i="2"/>
  <c r="V67" i="2" s="1"/>
  <c r="T68" i="2"/>
  <c r="V68" i="2" s="1"/>
  <c r="T57" i="119" l="1"/>
  <c r="V57" i="119" s="1"/>
  <c r="T57" i="36"/>
  <c r="V57" i="36" s="1"/>
  <c r="T57" i="5"/>
  <c r="V57" i="5" s="1"/>
  <c r="T57" i="7"/>
  <c r="V57" i="7" s="1"/>
  <c r="T57" i="10"/>
  <c r="V57" i="10" s="1"/>
  <c r="T57" i="8"/>
  <c r="V57" i="8"/>
  <c r="T57" i="96"/>
  <c r="V57" i="96" s="1"/>
  <c r="T57" i="93"/>
  <c r="V57" i="93" s="1"/>
  <c r="T57" i="78"/>
  <c r="V57" i="78" s="1"/>
  <c r="T57" i="35"/>
  <c r="T57" i="11"/>
  <c r="V57" i="11" s="1"/>
  <c r="T57" i="13"/>
  <c r="V57" i="13"/>
  <c r="T55" i="8" l="1"/>
  <c r="V55" i="8" s="1"/>
  <c r="T55" i="10"/>
  <c r="V55" i="10"/>
  <c r="T55" i="7"/>
  <c r="V55" i="7" s="1"/>
  <c r="T55" i="5"/>
  <c r="V55" i="5" s="1"/>
  <c r="T55" i="36"/>
  <c r="V55" i="36" s="1"/>
  <c r="T55" i="119"/>
  <c r="V55" i="119" s="1"/>
  <c r="T55" i="93"/>
  <c r="V55" i="93"/>
  <c r="T55" i="78"/>
  <c r="V55" i="78" s="1"/>
  <c r="T55" i="35"/>
  <c r="V55" i="35" s="1"/>
  <c r="T55" i="11"/>
  <c r="V55" i="11" s="1"/>
  <c r="T55" i="13"/>
  <c r="V55" i="13" s="1"/>
  <c r="T55" i="15"/>
  <c r="T51" i="119" l="1"/>
  <c r="T52" i="119"/>
  <c r="T53" i="119"/>
  <c r="T51" i="36"/>
  <c r="T52" i="36"/>
  <c r="T53" i="36"/>
  <c r="T51" i="7"/>
  <c r="T52" i="7"/>
  <c r="T53" i="7"/>
  <c r="T51" i="10"/>
  <c r="T52" i="10"/>
  <c r="T53" i="10"/>
  <c r="T51" i="8"/>
  <c r="T52" i="8"/>
  <c r="T53" i="8"/>
  <c r="T51" i="93"/>
  <c r="T52" i="93"/>
  <c r="T53" i="93"/>
  <c r="T51" i="78"/>
  <c r="T52" i="78"/>
  <c r="T53" i="78"/>
  <c r="T51" i="35"/>
  <c r="T52" i="35"/>
  <c r="T53" i="35"/>
  <c r="T53" i="11"/>
  <c r="T51" i="11"/>
  <c r="T52" i="11"/>
  <c r="T51" i="13"/>
  <c r="T52" i="13"/>
  <c r="T53" i="13"/>
  <c r="T51" i="15"/>
  <c r="T52" i="15"/>
  <c r="T53" i="15"/>
  <c r="T51" i="14"/>
  <c r="T52" i="14"/>
  <c r="T53" i="14"/>
  <c r="T51" i="16"/>
  <c r="T52" i="16"/>
  <c r="T53" i="16"/>
  <c r="T51" i="17"/>
  <c r="T52" i="17"/>
  <c r="T53" i="17"/>
  <c r="T51" i="18"/>
  <c r="T52" i="18"/>
  <c r="T53" i="18"/>
  <c r="T51" i="114"/>
  <c r="T52" i="114"/>
  <c r="T53" i="114"/>
  <c r="T51" i="9"/>
  <c r="T52" i="9"/>
  <c r="T53" i="9"/>
  <c r="T51" i="19"/>
  <c r="T52" i="19"/>
  <c r="T53" i="19"/>
  <c r="T51" i="20"/>
  <c r="T52" i="20"/>
  <c r="T53" i="20"/>
  <c r="T51" i="21"/>
  <c r="T52" i="21"/>
  <c r="T53" i="21"/>
  <c r="T51" i="22"/>
  <c r="T52" i="22"/>
  <c r="T53" i="22"/>
  <c r="T51" i="23"/>
  <c r="T52" i="23"/>
  <c r="T53" i="23"/>
  <c r="T53" i="24"/>
  <c r="T51" i="24"/>
  <c r="T52" i="24"/>
  <c r="T51" i="25"/>
  <c r="T52" i="25"/>
  <c r="T53" i="25"/>
  <c r="T51" i="26"/>
  <c r="T52" i="26"/>
  <c r="T53" i="26"/>
  <c r="T51" i="28"/>
  <c r="V51" i="28"/>
  <c r="T52" i="28"/>
  <c r="V52" i="28"/>
  <c r="T53" i="28"/>
  <c r="V53" i="28"/>
  <c r="T51" i="112"/>
  <c r="T52" i="112"/>
  <c r="T53" i="112"/>
  <c r="T51" i="29"/>
  <c r="V51" i="29" s="1"/>
  <c r="T52" i="29"/>
  <c r="V52" i="29"/>
  <c r="T53" i="29"/>
  <c r="V53" i="29" s="1"/>
  <c r="T51" i="30"/>
  <c r="T52" i="30"/>
  <c r="T53" i="30"/>
  <c r="T51" i="31"/>
  <c r="V51" i="31" s="1"/>
  <c r="T52" i="31"/>
  <c r="V52" i="31" s="1"/>
  <c r="T53" i="31"/>
  <c r="V53" i="31" s="1"/>
  <c r="T51" i="32"/>
  <c r="T52" i="32"/>
  <c r="T53" i="32"/>
  <c r="T52" i="33"/>
  <c r="V52" i="33"/>
  <c r="T53" i="33"/>
  <c r="V53" i="33"/>
  <c r="V54" i="33"/>
  <c r="T48" i="119" l="1"/>
  <c r="T48" i="36"/>
  <c r="T48" i="5"/>
  <c r="V48" i="5" s="1"/>
  <c r="T48" i="7"/>
  <c r="T48" i="10"/>
  <c r="V48" i="10" s="1"/>
  <c r="T48" i="8"/>
  <c r="V48" i="8" s="1"/>
  <c r="T48" i="96"/>
  <c r="V48" i="96" s="1"/>
  <c r="T48" i="93"/>
  <c r="V48" i="93" s="1"/>
  <c r="T48" i="78"/>
  <c r="V48" i="78" s="1"/>
  <c r="T48" i="35"/>
  <c r="T48" i="11"/>
  <c r="T48" i="13"/>
  <c r="T45" i="119" l="1"/>
  <c r="V45" i="119" s="1"/>
  <c r="T46" i="119"/>
  <c r="V46" i="119"/>
  <c r="T45" i="36"/>
  <c r="V45" i="36" s="1"/>
  <c r="T46" i="36"/>
  <c r="V46" i="36"/>
  <c r="T45" i="5"/>
  <c r="V45" i="5"/>
  <c r="T46" i="5"/>
  <c r="V46" i="5"/>
  <c r="T45" i="7"/>
  <c r="V45" i="7"/>
  <c r="T46" i="7"/>
  <c r="V46" i="7"/>
  <c r="T45" i="10"/>
  <c r="V45" i="10"/>
  <c r="T46" i="10"/>
  <c r="V46" i="10"/>
  <c r="T45" i="8"/>
  <c r="V45" i="8" s="1"/>
  <c r="T46" i="8"/>
  <c r="V46" i="8"/>
  <c r="T45" i="96"/>
  <c r="V45" i="96" s="1"/>
  <c r="T46" i="96"/>
  <c r="V46" i="96" s="1"/>
  <c r="T45" i="93"/>
  <c r="V45" i="93"/>
  <c r="T46" i="93"/>
  <c r="V46" i="93"/>
  <c r="T45" i="78"/>
  <c r="V45" i="78"/>
  <c r="T46" i="78"/>
  <c r="V46" i="78"/>
  <c r="T45" i="35"/>
  <c r="V45" i="35"/>
  <c r="T46" i="35"/>
  <c r="V46" i="35"/>
  <c r="T45" i="11"/>
  <c r="V45" i="11"/>
  <c r="T46" i="11"/>
  <c r="V46" i="11"/>
  <c r="T45" i="13"/>
  <c r="V45" i="13"/>
  <c r="T46" i="13"/>
  <c r="V46" i="13"/>
  <c r="T45" i="14"/>
  <c r="V45" i="14"/>
  <c r="T46" i="14"/>
  <c r="V46" i="14"/>
  <c r="T45" i="16"/>
  <c r="V45" i="16"/>
  <c r="T46" i="16"/>
  <c r="V46" i="16"/>
  <c r="T45" i="17"/>
  <c r="V45" i="17"/>
  <c r="T46" i="17"/>
  <c r="V46" i="17"/>
  <c r="T45" i="18"/>
  <c r="V45" i="18" s="1"/>
  <c r="T46" i="18"/>
  <c r="V46" i="18" s="1"/>
  <c r="T45" i="114"/>
  <c r="V45" i="114" s="1"/>
  <c r="T46" i="114"/>
  <c r="V46" i="114" s="1"/>
  <c r="T45" i="9"/>
  <c r="V45" i="9"/>
  <c r="T46" i="9"/>
  <c r="V46" i="9"/>
  <c r="T45" i="19"/>
  <c r="V45" i="19"/>
  <c r="T46" i="19"/>
  <c r="V46" i="19" s="1"/>
  <c r="T45" i="20"/>
  <c r="V45" i="20" s="1"/>
  <c r="T46" i="20"/>
  <c r="V46" i="20" s="1"/>
  <c r="T45" i="21"/>
  <c r="V45" i="21" s="1"/>
  <c r="T46" i="21"/>
  <c r="V46" i="21"/>
  <c r="T45" i="22"/>
  <c r="V45" i="22" s="1"/>
  <c r="T46" i="22"/>
  <c r="V46" i="22" s="1"/>
  <c r="T45" i="23"/>
  <c r="V45" i="23"/>
  <c r="T46" i="23"/>
  <c r="V46" i="23"/>
  <c r="T45" i="24"/>
  <c r="V45" i="24" s="1"/>
  <c r="T46" i="24"/>
  <c r="V46" i="24" s="1"/>
  <c r="T45" i="25"/>
  <c r="V45" i="25" s="1"/>
  <c r="T46" i="25"/>
  <c r="V46" i="25"/>
  <c r="T45" i="26"/>
  <c r="V45" i="26" s="1"/>
  <c r="T46" i="26"/>
  <c r="V46" i="26" s="1"/>
  <c r="T45" i="28"/>
  <c r="V45" i="28"/>
  <c r="W45" i="28" s="1"/>
  <c r="T46" i="28"/>
  <c r="V46" i="28" s="1"/>
  <c r="W46" i="28" s="1"/>
  <c r="T45" i="112"/>
  <c r="V45" i="112" s="1"/>
  <c r="T46" i="112"/>
  <c r="V46" i="112"/>
  <c r="T45" i="29"/>
  <c r="V45" i="29" s="1"/>
  <c r="W45" i="29" s="1"/>
  <c r="T46" i="29"/>
  <c r="V46" i="29"/>
  <c r="W46" i="29" s="1"/>
  <c r="T45" i="30"/>
  <c r="V45" i="30"/>
  <c r="T46" i="30"/>
  <c r="V46" i="30"/>
  <c r="T45" i="31"/>
  <c r="V45" i="31" s="1"/>
  <c r="T46" i="31"/>
  <c r="V46" i="31" s="1"/>
  <c r="T45" i="32"/>
  <c r="V45" i="32"/>
  <c r="T46" i="32"/>
  <c r="V46" i="32"/>
  <c r="T45" i="33"/>
  <c r="V45" i="33"/>
  <c r="T46" i="33"/>
  <c r="V46" i="33"/>
  <c r="V65" i="34"/>
  <c r="V66" i="34"/>
  <c r="T53" i="2"/>
  <c r="V53" i="2" s="1"/>
  <c r="T54" i="2"/>
  <c r="V54" i="2" s="1"/>
  <c r="T43" i="119" l="1"/>
  <c r="V43" i="119" s="1"/>
  <c r="T43" i="36"/>
  <c r="V43" i="36"/>
  <c r="T43" i="5"/>
  <c r="V43" i="5" s="1"/>
  <c r="T43" i="7"/>
  <c r="V43" i="7" s="1"/>
  <c r="T43" i="10"/>
  <c r="V43" i="10" s="1"/>
  <c r="T43" i="8"/>
  <c r="V43" i="8" s="1"/>
  <c r="T43" i="96"/>
  <c r="V43" i="96" s="1"/>
  <c r="T43" i="93"/>
  <c r="V43" i="93" s="1"/>
  <c r="T43" i="78"/>
  <c r="V43" i="78" s="1"/>
  <c r="T43" i="35"/>
  <c r="V43" i="35" s="1"/>
  <c r="T43" i="11"/>
  <c r="V43" i="11" s="1"/>
  <c r="T43" i="13"/>
  <c r="T41" i="119" l="1"/>
  <c r="V41" i="119"/>
  <c r="T41" i="36"/>
  <c r="V41" i="36" s="1"/>
  <c r="T41" i="5"/>
  <c r="V41" i="5" s="1"/>
  <c r="T41" i="7"/>
  <c r="V41" i="7" s="1"/>
  <c r="T41" i="10"/>
  <c r="V41" i="10" s="1"/>
  <c r="T41" i="8"/>
  <c r="V41" i="8" s="1"/>
  <c r="T41" i="96"/>
  <c r="V41" i="96" s="1"/>
  <c r="T41" i="93"/>
  <c r="V41" i="93" s="1"/>
  <c r="T41" i="78"/>
  <c r="V41" i="78" s="1"/>
  <c r="T41" i="35"/>
  <c r="V41" i="35" s="1"/>
  <c r="T41" i="11"/>
  <c r="V41" i="11" s="1"/>
  <c r="T41" i="13"/>
  <c r="V41" i="13" s="1"/>
  <c r="T38" i="119" l="1"/>
  <c r="V38" i="119" s="1"/>
  <c r="T39" i="119"/>
  <c r="V39" i="119" s="1"/>
  <c r="T38" i="36"/>
  <c r="V38" i="36" s="1"/>
  <c r="T39" i="36"/>
  <c r="V39" i="36" s="1"/>
  <c r="T38" i="5"/>
  <c r="V38" i="5" s="1"/>
  <c r="T39" i="5"/>
  <c r="V39" i="5" s="1"/>
  <c r="T38" i="7"/>
  <c r="V38" i="7" s="1"/>
  <c r="T39" i="7"/>
  <c r="V39" i="7" s="1"/>
  <c r="T38" i="8"/>
  <c r="V38" i="8" s="1"/>
  <c r="T39" i="8"/>
  <c r="V39" i="8" s="1"/>
  <c r="V38" i="96"/>
  <c r="V39" i="96"/>
  <c r="T38" i="93"/>
  <c r="V38" i="93" s="1"/>
  <c r="T39" i="93"/>
  <c r="V39" i="93" s="1"/>
  <c r="T38" i="78"/>
  <c r="V38" i="78"/>
  <c r="T39" i="78"/>
  <c r="V39" i="78"/>
  <c r="T38" i="35"/>
  <c r="V38" i="35" s="1"/>
  <c r="T39" i="35"/>
  <c r="V39" i="35" s="1"/>
  <c r="T38" i="11"/>
  <c r="V38" i="11" s="1"/>
  <c r="T39" i="11"/>
  <c r="V39" i="11" s="1"/>
  <c r="T38" i="15"/>
  <c r="V38" i="15"/>
  <c r="T39" i="15"/>
  <c r="V39" i="15"/>
  <c r="T38" i="14"/>
  <c r="V38" i="14"/>
  <c r="T39" i="14"/>
  <c r="V39" i="14" s="1"/>
  <c r="T38" i="16"/>
  <c r="V38" i="16" s="1"/>
  <c r="T39" i="16"/>
  <c r="V39" i="16" s="1"/>
  <c r="T38" i="17"/>
  <c r="V38" i="17" s="1"/>
  <c r="T39" i="17"/>
  <c r="V39" i="17" s="1"/>
  <c r="T38" i="114"/>
  <c r="V38" i="114" s="1"/>
  <c r="T39" i="114"/>
  <c r="V39" i="114"/>
  <c r="T38" i="9"/>
  <c r="V38" i="9" s="1"/>
  <c r="T39" i="9"/>
  <c r="V39" i="9" s="1"/>
  <c r="T38" i="19"/>
  <c r="V38" i="19" s="1"/>
  <c r="T39" i="19"/>
  <c r="V39" i="19"/>
  <c r="T38" i="20"/>
  <c r="V38" i="20" s="1"/>
  <c r="T39" i="20"/>
  <c r="V39" i="20" s="1"/>
  <c r="T38" i="21"/>
  <c r="V38" i="21" s="1"/>
  <c r="T39" i="21"/>
  <c r="V39" i="21" s="1"/>
  <c r="T38" i="22"/>
  <c r="V38" i="22" s="1"/>
  <c r="T39" i="22"/>
  <c r="V39" i="22" s="1"/>
  <c r="T38" i="23"/>
  <c r="V38" i="23"/>
  <c r="T39" i="23"/>
  <c r="V39" i="23"/>
  <c r="T38" i="24"/>
  <c r="V38" i="24" s="1"/>
  <c r="T39" i="24"/>
  <c r="V39" i="24" s="1"/>
  <c r="T38" i="25"/>
  <c r="V38" i="25" s="1"/>
  <c r="T39" i="25"/>
  <c r="V39" i="25" s="1"/>
  <c r="T38" i="26"/>
  <c r="V38" i="26" s="1"/>
  <c r="T39" i="26"/>
  <c r="V39" i="26" s="1"/>
  <c r="T39" i="28"/>
  <c r="V39" i="28" s="1"/>
  <c r="T38" i="28"/>
  <c r="V38" i="28" s="1"/>
  <c r="T37" i="28"/>
  <c r="V37" i="28" s="1"/>
  <c r="T38" i="112"/>
  <c r="V38" i="112" s="1"/>
  <c r="T39" i="112"/>
  <c r="V39" i="112"/>
  <c r="T38" i="29"/>
  <c r="V38" i="29" s="1"/>
  <c r="W38" i="29" s="1"/>
  <c r="T39" i="29"/>
  <c r="V39" i="29" s="1"/>
  <c r="W39" i="29" s="1"/>
  <c r="T38" i="30"/>
  <c r="V38" i="30" s="1"/>
  <c r="T39" i="30"/>
  <c r="V39" i="30" s="1"/>
  <c r="T38" i="31"/>
  <c r="V38" i="31" s="1"/>
  <c r="T39" i="31"/>
  <c r="V39" i="31"/>
  <c r="T38" i="32"/>
  <c r="T39" i="32"/>
  <c r="T38" i="33"/>
  <c r="V38" i="33" s="1"/>
  <c r="T39" i="33"/>
  <c r="V39" i="33" s="1"/>
  <c r="V58" i="34"/>
  <c r="V59" i="34"/>
  <c r="T46" i="2"/>
  <c r="V46" i="2" s="1"/>
  <c r="T47" i="2"/>
  <c r="V47" i="2" s="1"/>
  <c r="T36" i="119" l="1"/>
  <c r="V36" i="119" s="1"/>
  <c r="T36" i="36"/>
  <c r="V36" i="36"/>
  <c r="T36" i="5"/>
  <c r="V36" i="5" s="1"/>
  <c r="T36" i="7"/>
  <c r="V36" i="7" s="1"/>
  <c r="T36" i="10"/>
  <c r="V36" i="10" s="1"/>
  <c r="T36" i="8"/>
  <c r="V36" i="8" s="1"/>
  <c r="T36" i="96"/>
  <c r="V36" i="96" s="1"/>
  <c r="T36" i="93"/>
  <c r="V36" i="93" s="1"/>
  <c r="T36" i="78"/>
  <c r="V36" i="78" s="1"/>
  <c r="T36" i="35"/>
  <c r="V36" i="35" s="1"/>
  <c r="T36" i="11"/>
  <c r="V36" i="11" s="1"/>
  <c r="T36" i="13"/>
  <c r="V36" i="13" s="1"/>
  <c r="T34" i="119" l="1"/>
  <c r="V34" i="119" s="1"/>
  <c r="T34" i="36"/>
  <c r="V34" i="36" s="1"/>
  <c r="T34" i="5"/>
  <c r="V34" i="5" s="1"/>
  <c r="T34" i="7"/>
  <c r="V34" i="7" s="1"/>
  <c r="V33" i="7"/>
  <c r="T33" i="7"/>
  <c r="T34" i="10"/>
  <c r="V34" i="10" s="1"/>
  <c r="T34" i="8"/>
  <c r="V34" i="8" s="1"/>
  <c r="T34" i="96"/>
  <c r="V34" i="96" s="1"/>
  <c r="T34" i="93"/>
  <c r="V34" i="93" s="1"/>
  <c r="T34" i="78"/>
  <c r="V34" i="78" s="1"/>
  <c r="T34" i="35"/>
  <c r="V34" i="35" s="1"/>
  <c r="T34" i="11"/>
  <c r="V34" i="11" s="1"/>
  <c r="T34" i="13"/>
  <c r="V34" i="13"/>
  <c r="T31" i="119" l="1"/>
  <c r="V31" i="119"/>
  <c r="T32" i="119"/>
  <c r="V32" i="119"/>
  <c r="T31" i="36"/>
  <c r="V31" i="36" s="1"/>
  <c r="T32" i="36"/>
  <c r="V32" i="36"/>
  <c r="T31" i="5"/>
  <c r="V31" i="5"/>
  <c r="T32" i="5"/>
  <c r="V32" i="5"/>
  <c r="T31" i="7"/>
  <c r="V31" i="7" s="1"/>
  <c r="T32" i="7"/>
  <c r="V32" i="7"/>
  <c r="T31" i="10"/>
  <c r="V31" i="10" s="1"/>
  <c r="T32" i="10"/>
  <c r="V32" i="10"/>
  <c r="T31" i="96"/>
  <c r="V31" i="96" s="1"/>
  <c r="T32" i="96"/>
  <c r="V32" i="96"/>
  <c r="T31" i="93"/>
  <c r="V31" i="93"/>
  <c r="T32" i="93"/>
  <c r="V32" i="93"/>
  <c r="T31" i="78"/>
  <c r="V31" i="78"/>
  <c r="T32" i="78"/>
  <c r="V32" i="78"/>
  <c r="T31" i="11"/>
  <c r="V31" i="11"/>
  <c r="T32" i="11"/>
  <c r="V32" i="11" s="1"/>
  <c r="T31" i="13"/>
  <c r="V31" i="13"/>
  <c r="T32" i="13"/>
  <c r="V32" i="13"/>
  <c r="V31" i="15"/>
  <c r="V32" i="15"/>
  <c r="T31" i="14"/>
  <c r="V31" i="14" s="1"/>
  <c r="T32" i="14"/>
  <c r="V32" i="14" s="1"/>
  <c r="T31" i="16"/>
  <c r="V31" i="16" s="1"/>
  <c r="T32" i="16"/>
  <c r="V32" i="16"/>
  <c r="T31" i="17"/>
  <c r="V31" i="17" s="1"/>
  <c r="T32" i="17"/>
  <c r="V32" i="17"/>
  <c r="T31" i="18"/>
  <c r="V31" i="18" s="1"/>
  <c r="T32" i="18"/>
  <c r="V32" i="18"/>
  <c r="T31" i="114"/>
  <c r="V31" i="114" s="1"/>
  <c r="T32" i="114"/>
  <c r="V32" i="114" s="1"/>
  <c r="T31" i="9"/>
  <c r="V31" i="9"/>
  <c r="T32" i="9"/>
  <c r="V32" i="9"/>
  <c r="T31" i="19"/>
  <c r="V31" i="19" s="1"/>
  <c r="T32" i="19"/>
  <c r="V32" i="19" s="1"/>
  <c r="T31" i="20"/>
  <c r="V31" i="20" s="1"/>
  <c r="T32" i="20"/>
  <c r="V32" i="20"/>
  <c r="T31" i="21"/>
  <c r="V31" i="21" s="1"/>
  <c r="T32" i="21"/>
  <c r="V32" i="21" s="1"/>
  <c r="T31" i="22"/>
  <c r="V31" i="22"/>
  <c r="T32" i="22"/>
  <c r="V32" i="22"/>
  <c r="T31" i="23"/>
  <c r="V31" i="23" s="1"/>
  <c r="T32" i="23"/>
  <c r="V32" i="23"/>
  <c r="T32" i="24"/>
  <c r="V32" i="24" s="1"/>
  <c r="T31" i="24"/>
  <c r="V31" i="24" s="1"/>
  <c r="T31" i="25"/>
  <c r="V31" i="25" s="1"/>
  <c r="T32" i="25"/>
  <c r="V32" i="25" s="1"/>
  <c r="T31" i="26"/>
  <c r="V31" i="26"/>
  <c r="T32" i="26"/>
  <c r="V32" i="26"/>
  <c r="T31" i="28"/>
  <c r="V31" i="28"/>
  <c r="W31" i="28" s="1"/>
  <c r="T32" i="28"/>
  <c r="V32" i="28" s="1"/>
  <c r="W32" i="28" s="1"/>
  <c r="T31" i="112"/>
  <c r="V31" i="112" s="1"/>
  <c r="T32" i="112"/>
  <c r="V32" i="112" s="1"/>
  <c r="T31" i="29"/>
  <c r="V31" i="29"/>
  <c r="W31" i="29" s="1"/>
  <c r="T32" i="29"/>
  <c r="V32" i="29"/>
  <c r="W32" i="29"/>
  <c r="T31" i="30"/>
  <c r="V31" i="30"/>
  <c r="T32" i="30"/>
  <c r="V32" i="30"/>
  <c r="T31" i="31"/>
  <c r="V31" i="31" s="1"/>
  <c r="T32" i="31"/>
  <c r="V32" i="31" s="1"/>
  <c r="T31" i="32"/>
  <c r="V31" i="32"/>
  <c r="T32" i="32"/>
  <c r="V32" i="32"/>
  <c r="T31" i="33"/>
  <c r="V31" i="33"/>
  <c r="T32" i="33"/>
  <c r="V32" i="33"/>
  <c r="V51" i="34"/>
  <c r="V52" i="34"/>
  <c r="T29" i="5" l="1"/>
  <c r="V29" i="5" s="1"/>
  <c r="T29" i="119"/>
  <c r="V29" i="119"/>
  <c r="T29" i="36"/>
  <c r="V29" i="36"/>
  <c r="T29" i="7"/>
  <c r="V29" i="7" s="1"/>
  <c r="T29" i="10"/>
  <c r="V29" i="10"/>
  <c r="T29" i="8"/>
  <c r="V29" i="8" s="1"/>
  <c r="T29" i="96"/>
  <c r="V29" i="96" s="1"/>
  <c r="T29" i="93"/>
  <c r="V29" i="93" s="1"/>
  <c r="T29" i="78"/>
  <c r="V29" i="78" s="1"/>
  <c r="T29" i="11"/>
  <c r="V29" i="11" s="1"/>
  <c r="T29" i="13"/>
  <c r="V29" i="13"/>
  <c r="T27" i="119" l="1"/>
  <c r="V27" i="119" s="1"/>
  <c r="T27" i="36"/>
  <c r="V27" i="36" s="1"/>
  <c r="T27" i="5"/>
  <c r="V27" i="5" s="1"/>
  <c r="T27" i="7"/>
  <c r="V27" i="7" s="1"/>
  <c r="T27" i="10"/>
  <c r="V27" i="10" s="1"/>
  <c r="T27" i="8"/>
  <c r="V27" i="8" s="1"/>
  <c r="T27" i="96"/>
  <c r="V27" i="96" s="1"/>
  <c r="T27" i="93"/>
  <c r="V27" i="93" s="1"/>
  <c r="T27" i="11"/>
  <c r="V27" i="11" s="1"/>
  <c r="V46" i="34"/>
  <c r="T24" i="119" l="1"/>
  <c r="V24" i="119"/>
  <c r="T25" i="119"/>
  <c r="V25" i="119" s="1"/>
  <c r="T22" i="119"/>
  <c r="V22" i="119" s="1"/>
  <c r="T20" i="119"/>
  <c r="V20" i="119"/>
  <c r="T24" i="36"/>
  <c r="V24" i="36" s="1"/>
  <c r="T25" i="36"/>
  <c r="V25" i="36" s="1"/>
  <c r="T22" i="36"/>
  <c r="V22" i="36" s="1"/>
  <c r="T20" i="36"/>
  <c r="V20" i="36" s="1"/>
  <c r="T24" i="5"/>
  <c r="V24" i="5" s="1"/>
  <c r="T25" i="5"/>
  <c r="V25" i="5"/>
  <c r="T22" i="5"/>
  <c r="V22" i="5" s="1"/>
  <c r="T20" i="5"/>
  <c r="V20" i="5"/>
  <c r="T24" i="7"/>
  <c r="V24" i="7" s="1"/>
  <c r="T25" i="7"/>
  <c r="V25" i="7"/>
  <c r="T24" i="10"/>
  <c r="V24" i="10"/>
  <c r="T25" i="10"/>
  <c r="V25" i="10"/>
  <c r="T22" i="10"/>
  <c r="V22" i="10"/>
  <c r="T20" i="10"/>
  <c r="V20" i="10" s="1"/>
  <c r="V20" i="8"/>
  <c r="T24" i="96"/>
  <c r="V24" i="96" s="1"/>
  <c r="T25" i="96"/>
  <c r="V25" i="96"/>
  <c r="T22" i="96"/>
  <c r="V22" i="96"/>
  <c r="T20" i="96"/>
  <c r="V20" i="96"/>
  <c r="T24" i="93"/>
  <c r="V24" i="93"/>
  <c r="T25" i="93"/>
  <c r="V25" i="93"/>
  <c r="T22" i="93"/>
  <c r="V22" i="93"/>
  <c r="T20" i="93"/>
  <c r="V20" i="93" s="1"/>
  <c r="T24" i="78"/>
  <c r="V24" i="78" s="1"/>
  <c r="T25" i="78"/>
  <c r="V25" i="78"/>
  <c r="T22" i="78"/>
  <c r="V22" i="78" s="1"/>
  <c r="T20" i="78"/>
  <c r="V20" i="78"/>
  <c r="T24" i="35"/>
  <c r="V24" i="35" s="1"/>
  <c r="T25" i="35"/>
  <c r="V25" i="35"/>
  <c r="T24" i="11"/>
  <c r="V24" i="11" s="1"/>
  <c r="T25" i="11"/>
  <c r="V25" i="11"/>
  <c r="T24" i="13"/>
  <c r="V24" i="13" s="1"/>
  <c r="T25" i="13"/>
  <c r="V25" i="13"/>
  <c r="T22" i="13"/>
  <c r="V22" i="13"/>
  <c r="T20" i="13"/>
  <c r="V20" i="13" s="1"/>
  <c r="T24" i="15"/>
  <c r="V24" i="15" s="1"/>
  <c r="T25" i="15"/>
  <c r="V25" i="15" s="1"/>
  <c r="T24" i="14"/>
  <c r="V24" i="14"/>
  <c r="T25" i="14"/>
  <c r="V25" i="14"/>
  <c r="T24" i="16"/>
  <c r="V24" i="16" s="1"/>
  <c r="T25" i="16"/>
  <c r="V25" i="16" s="1"/>
  <c r="T24" i="17"/>
  <c r="V24" i="17" s="1"/>
  <c r="T25" i="17"/>
  <c r="V25" i="17" s="1"/>
  <c r="T24" i="18"/>
  <c r="V24" i="18" s="1"/>
  <c r="T25" i="18"/>
  <c r="V25" i="18" s="1"/>
  <c r="T24" i="114"/>
  <c r="V24" i="114" s="1"/>
  <c r="T25" i="114"/>
  <c r="V25" i="114" s="1"/>
  <c r="T24" i="9"/>
  <c r="V24" i="9"/>
  <c r="T25" i="9"/>
  <c r="V25" i="9"/>
  <c r="T24" i="19"/>
  <c r="V24" i="19" s="1"/>
  <c r="T25" i="19"/>
  <c r="V25" i="19" s="1"/>
  <c r="T24" i="20"/>
  <c r="V24" i="20" s="1"/>
  <c r="T25" i="20"/>
  <c r="V25" i="20"/>
  <c r="T24" i="21"/>
  <c r="V24" i="21" s="1"/>
  <c r="T25" i="21"/>
  <c r="V25" i="21" s="1"/>
  <c r="T24" i="22"/>
  <c r="V24" i="22" s="1"/>
  <c r="T25" i="22"/>
  <c r="V25" i="22" s="1"/>
  <c r="T24" i="23"/>
  <c r="V24" i="23"/>
  <c r="T25" i="23"/>
  <c r="V25" i="23"/>
  <c r="T24" i="24"/>
  <c r="V24" i="24" s="1"/>
  <c r="T25" i="24"/>
  <c r="V25" i="24" s="1"/>
  <c r="T24" i="25"/>
  <c r="V24" i="25" s="1"/>
  <c r="T25" i="25"/>
  <c r="V25" i="25"/>
  <c r="T24" i="26"/>
  <c r="V24" i="26" s="1"/>
  <c r="T25" i="26"/>
  <c r="V25" i="26"/>
  <c r="T24" i="28"/>
  <c r="V24" i="28" s="1"/>
  <c r="T25" i="28"/>
  <c r="V25" i="28"/>
  <c r="T24" i="112"/>
  <c r="V24" i="112" s="1"/>
  <c r="T25" i="112"/>
  <c r="V25" i="112"/>
  <c r="T24" i="29"/>
  <c r="V24" i="29" s="1"/>
  <c r="W24" i="29" s="1"/>
  <c r="T25" i="29"/>
  <c r="V25" i="29"/>
  <c r="W25" i="29"/>
  <c r="T24" i="30"/>
  <c r="V24" i="30"/>
  <c r="T25" i="30"/>
  <c r="V25" i="30"/>
  <c r="T24" i="31"/>
  <c r="V24" i="31" s="1"/>
  <c r="T25" i="31"/>
  <c r="V25" i="31" s="1"/>
  <c r="T24" i="32"/>
  <c r="V24" i="32"/>
  <c r="T25" i="32"/>
  <c r="V25" i="32"/>
  <c r="T24" i="33"/>
  <c r="V24" i="33"/>
  <c r="T25" i="33"/>
  <c r="V25" i="33"/>
  <c r="V44" i="34"/>
  <c r="V45" i="34"/>
  <c r="T17" i="119" l="1"/>
  <c r="V17" i="119" s="1"/>
  <c r="T18" i="119"/>
  <c r="V18" i="119" s="1"/>
  <c r="T17" i="36"/>
  <c r="V17" i="36" s="1"/>
  <c r="T18" i="36"/>
  <c r="V18" i="36" s="1"/>
  <c r="V17" i="5"/>
  <c r="V18" i="5"/>
  <c r="T17" i="7"/>
  <c r="V17" i="7" s="1"/>
  <c r="T18" i="7"/>
  <c r="V18" i="7" s="1"/>
  <c r="T17" i="10"/>
  <c r="V17" i="10"/>
  <c r="T18" i="10"/>
  <c r="V18" i="10" s="1"/>
  <c r="T17" i="8"/>
  <c r="V17" i="8" s="1"/>
  <c r="T18" i="8"/>
  <c r="V18" i="8" s="1"/>
  <c r="T17" i="96"/>
  <c r="V17" i="96" s="1"/>
  <c r="T18" i="96"/>
  <c r="V18" i="96" s="1"/>
  <c r="T16" i="96"/>
  <c r="V16" i="96" s="1"/>
  <c r="T17" i="93"/>
  <c r="V17" i="93" s="1"/>
  <c r="T18" i="93"/>
  <c r="V18" i="93" s="1"/>
  <c r="T17" i="35"/>
  <c r="V17" i="35" s="1"/>
  <c r="T18" i="35"/>
  <c r="V18" i="35" s="1"/>
  <c r="T16" i="35"/>
  <c r="V16" i="35" s="1"/>
  <c r="T17" i="15"/>
  <c r="V17" i="15" s="1"/>
  <c r="T18" i="15"/>
  <c r="V18" i="15"/>
  <c r="T17" i="14"/>
  <c r="V17" i="14" s="1"/>
  <c r="T18" i="14"/>
  <c r="V18" i="14"/>
  <c r="T17" i="16"/>
  <c r="V17" i="16"/>
  <c r="T18" i="16"/>
  <c r="V18" i="16" s="1"/>
  <c r="T17" i="17"/>
  <c r="V17" i="17" s="1"/>
  <c r="T18" i="17"/>
  <c r="V18" i="17" s="1"/>
  <c r="T17" i="18"/>
  <c r="V17" i="18" s="1"/>
  <c r="T18" i="18"/>
  <c r="V18" i="18" s="1"/>
  <c r="T16" i="18"/>
  <c r="V16" i="18"/>
  <c r="T17" i="20"/>
  <c r="V17" i="20"/>
  <c r="T18" i="20"/>
  <c r="V18" i="20"/>
  <c r="T16" i="20"/>
  <c r="V16" i="20"/>
  <c r="T17" i="21"/>
  <c r="V17" i="21" s="1"/>
  <c r="T18" i="21"/>
  <c r="V18" i="21"/>
  <c r="T17" i="22"/>
  <c r="V17" i="22"/>
  <c r="T18" i="22"/>
  <c r="V18" i="22"/>
  <c r="T17" i="23"/>
  <c r="V17" i="23" s="1"/>
  <c r="T18" i="23"/>
  <c r="V18" i="23"/>
  <c r="T17" i="26"/>
  <c r="V17" i="26" s="1"/>
  <c r="T18" i="26"/>
  <c r="V18" i="26"/>
  <c r="T17" i="28"/>
  <c r="V17" i="28" s="1"/>
  <c r="T18" i="28"/>
  <c r="V18" i="28" s="1"/>
  <c r="T17" i="112"/>
  <c r="V17" i="112" s="1"/>
  <c r="T18" i="112"/>
  <c r="V18" i="112" s="1"/>
  <c r="T17" i="30"/>
  <c r="V17" i="30" s="1"/>
  <c r="T18" i="30"/>
  <c r="V18" i="30" s="1"/>
  <c r="V17" i="31"/>
  <c r="V18" i="31"/>
  <c r="T17" i="32"/>
  <c r="V17" i="32"/>
  <c r="T18" i="32"/>
  <c r="V18" i="32"/>
  <c r="T17" i="33"/>
  <c r="V17" i="33" s="1"/>
  <c r="T18" i="33"/>
  <c r="V18" i="33" s="1"/>
  <c r="T17" i="13"/>
  <c r="V17" i="13" s="1"/>
  <c r="T18" i="13"/>
  <c r="V18" i="13" s="1"/>
  <c r="T97" i="32" l="1"/>
  <c r="T12" i="22"/>
  <c r="T12" i="32"/>
  <c r="T12" i="119" l="1"/>
  <c r="T13" i="119"/>
  <c r="T14" i="119"/>
  <c r="T15" i="119"/>
  <c r="T16" i="119"/>
  <c r="T19" i="119"/>
  <c r="T21" i="119"/>
  <c r="T23" i="119"/>
  <c r="T26" i="119"/>
  <c r="T28" i="119"/>
  <c r="T30" i="119"/>
  <c r="T33" i="119"/>
  <c r="T35" i="119"/>
  <c r="T37" i="119"/>
  <c r="T40" i="119"/>
  <c r="T42" i="119"/>
  <c r="T44" i="119"/>
  <c r="T47" i="119"/>
  <c r="T49" i="119"/>
  <c r="T50" i="119"/>
  <c r="T54" i="119"/>
  <c r="T56" i="119"/>
  <c r="T58" i="119"/>
  <c r="T61" i="119"/>
  <c r="T63" i="119"/>
  <c r="T75" i="119"/>
  <c r="T77" i="119"/>
  <c r="T79" i="119"/>
  <c r="T82" i="119"/>
  <c r="T84" i="119"/>
  <c r="T86" i="119"/>
  <c r="T89" i="119"/>
  <c r="T91" i="119"/>
  <c r="T93" i="119"/>
  <c r="T96" i="119"/>
  <c r="T99" i="119"/>
  <c r="T100" i="119"/>
  <c r="T101" i="119"/>
  <c r="T102" i="119"/>
  <c r="T105" i="119"/>
  <c r="T106" i="119"/>
  <c r="T107" i="119"/>
  <c r="T108" i="119"/>
  <c r="T109" i="119"/>
  <c r="T110" i="119"/>
  <c r="T112" i="119"/>
  <c r="T114" i="119"/>
  <c r="T118" i="119"/>
  <c r="T119" i="119"/>
  <c r="T121" i="119"/>
  <c r="T124" i="119"/>
  <c r="T126" i="119"/>
  <c r="T127" i="119"/>
  <c r="T128" i="119"/>
  <c r="T129" i="119"/>
  <c r="T130" i="119"/>
  <c r="T131" i="119"/>
  <c r="T132" i="119"/>
  <c r="A12" i="119"/>
  <c r="A13" i="119"/>
  <c r="A14" i="119"/>
  <c r="A15" i="119"/>
  <c r="A16" i="119"/>
  <c r="A17" i="119"/>
  <c r="A18" i="119"/>
  <c r="A19" i="119"/>
  <c r="A20" i="119"/>
  <c r="A21" i="119"/>
  <c r="A22" i="119"/>
  <c r="A23" i="119"/>
  <c r="A24" i="119"/>
  <c r="A25" i="119"/>
  <c r="A26" i="119"/>
  <c r="A27" i="119"/>
  <c r="A28" i="119"/>
  <c r="A29" i="119"/>
  <c r="A30" i="119"/>
  <c r="A31" i="119"/>
  <c r="A32" i="119"/>
  <c r="A33" i="119"/>
  <c r="A34" i="119"/>
  <c r="A35" i="119"/>
  <c r="A36" i="119"/>
  <c r="A37" i="119"/>
  <c r="A38" i="119"/>
  <c r="A39" i="119"/>
  <c r="A40" i="119"/>
  <c r="A41" i="119"/>
  <c r="A42" i="119"/>
  <c r="A43" i="119"/>
  <c r="A44" i="119"/>
  <c r="A45" i="119"/>
  <c r="A46" i="119"/>
  <c r="A47" i="119"/>
  <c r="A48" i="119"/>
  <c r="A49" i="119"/>
  <c r="A50" i="119"/>
  <c r="A51" i="119"/>
  <c r="A52" i="119"/>
  <c r="A53" i="119"/>
  <c r="A54" i="119"/>
  <c r="A55" i="119"/>
  <c r="A56" i="119"/>
  <c r="A57" i="119"/>
  <c r="A58" i="119"/>
  <c r="A59" i="119"/>
  <c r="A60" i="119"/>
  <c r="A61" i="119"/>
  <c r="A62" i="119"/>
  <c r="A63" i="119"/>
  <c r="A64" i="119"/>
  <c r="A65" i="119"/>
  <c r="A66" i="119"/>
  <c r="A67" i="119"/>
  <c r="A68" i="119"/>
  <c r="A69" i="119"/>
  <c r="A70" i="119"/>
  <c r="A71" i="119"/>
  <c r="A72" i="119"/>
  <c r="A73" i="119"/>
  <c r="A74" i="119"/>
  <c r="A75" i="119"/>
  <c r="A76" i="119"/>
  <c r="A77" i="119"/>
  <c r="A78" i="119"/>
  <c r="A79" i="119"/>
  <c r="A80" i="119"/>
  <c r="A81" i="119"/>
  <c r="A82" i="119"/>
  <c r="A83" i="119"/>
  <c r="A84" i="119"/>
  <c r="A85" i="119"/>
  <c r="A86" i="119"/>
  <c r="A87" i="119"/>
  <c r="A88" i="119"/>
  <c r="A89" i="119"/>
  <c r="A90" i="119"/>
  <c r="A91" i="119"/>
  <c r="A92" i="119"/>
  <c r="A93" i="119"/>
  <c r="A94" i="119"/>
  <c r="A95" i="119"/>
  <c r="A96" i="119"/>
  <c r="A97" i="119"/>
  <c r="A98" i="119"/>
  <c r="A99" i="119"/>
  <c r="A100" i="119"/>
  <c r="A101" i="119"/>
  <c r="A102" i="119"/>
  <c r="A103" i="119"/>
  <c r="A104" i="119"/>
  <c r="A105" i="119"/>
  <c r="A106" i="119"/>
  <c r="A107" i="119"/>
  <c r="A108" i="119"/>
  <c r="A109" i="119"/>
  <c r="A110" i="119"/>
  <c r="A111" i="119"/>
  <c r="A112" i="119"/>
  <c r="A113" i="119"/>
  <c r="A114" i="119"/>
  <c r="A115" i="119"/>
  <c r="A116" i="119"/>
  <c r="A117" i="119"/>
  <c r="A118" i="119"/>
  <c r="A119" i="119"/>
  <c r="A120" i="119"/>
  <c r="A121" i="119"/>
  <c r="A122" i="119"/>
  <c r="A123" i="119"/>
  <c r="A124" i="119"/>
  <c r="A125" i="119"/>
  <c r="A126" i="119"/>
  <c r="A127" i="119"/>
  <c r="A128" i="119"/>
  <c r="A129" i="119"/>
  <c r="A130" i="119"/>
  <c r="A131" i="119"/>
  <c r="A132" i="119"/>
  <c r="A133" i="119"/>
  <c r="A134" i="119"/>
  <c r="A135" i="119"/>
  <c r="A136" i="119"/>
  <c r="A11" i="119"/>
  <c r="T13" i="36"/>
  <c r="T14" i="36"/>
  <c r="T15" i="36"/>
  <c r="T16" i="36"/>
  <c r="T19" i="36"/>
  <c r="T21" i="36"/>
  <c r="T23" i="36"/>
  <c r="T26" i="36"/>
  <c r="T28" i="36"/>
  <c r="T30" i="36"/>
  <c r="T33" i="36"/>
  <c r="T35" i="36"/>
  <c r="T37" i="36"/>
  <c r="T40" i="36"/>
  <c r="T42" i="36"/>
  <c r="T44" i="36"/>
  <c r="T47" i="36"/>
  <c r="T49" i="36"/>
  <c r="T50" i="36"/>
  <c r="T54" i="36"/>
  <c r="T56" i="36"/>
  <c r="T58" i="36"/>
  <c r="T61" i="36"/>
  <c r="T63" i="36"/>
  <c r="T65" i="36"/>
  <c r="T68" i="36"/>
  <c r="T70" i="36"/>
  <c r="T72" i="36"/>
  <c r="T75" i="36"/>
  <c r="T77" i="36"/>
  <c r="T79" i="36"/>
  <c r="T82" i="36"/>
  <c r="T84" i="36"/>
  <c r="T86" i="36"/>
  <c r="T89" i="36"/>
  <c r="T91" i="36"/>
  <c r="T93" i="36"/>
  <c r="T96" i="36"/>
  <c r="T99" i="36"/>
  <c r="T100" i="36"/>
  <c r="T101" i="36"/>
  <c r="T102" i="36"/>
  <c r="T105" i="36"/>
  <c r="T106" i="36"/>
  <c r="T107" i="36"/>
  <c r="T108" i="36"/>
  <c r="T109" i="36"/>
  <c r="T110" i="36"/>
  <c r="T112" i="36"/>
  <c r="T114" i="36"/>
  <c r="T118" i="36"/>
  <c r="T119" i="36"/>
  <c r="T121" i="36"/>
  <c r="T124" i="36"/>
  <c r="T126" i="36"/>
  <c r="T127" i="36"/>
  <c r="T128" i="36"/>
  <c r="T129" i="36"/>
  <c r="T130" i="36"/>
  <c r="T131" i="36"/>
  <c r="T132" i="36"/>
  <c r="T133" i="36"/>
  <c r="T134" i="36"/>
  <c r="T135" i="36"/>
  <c r="T136" i="36"/>
  <c r="T137" i="36"/>
  <c r="T138" i="36"/>
  <c r="T139" i="36"/>
  <c r="T140" i="36"/>
  <c r="T141" i="36"/>
  <c r="T142" i="36"/>
  <c r="T143" i="36"/>
  <c r="T144" i="36"/>
  <c r="T145" i="36"/>
  <c r="T146" i="36"/>
  <c r="T147" i="36"/>
  <c r="T148" i="36"/>
  <c r="T149" i="36"/>
  <c r="T150" i="36"/>
  <c r="T151" i="36"/>
  <c r="T152" i="36"/>
  <c r="T153" i="36"/>
  <c r="T154" i="36"/>
  <c r="T155" i="36"/>
  <c r="T156" i="36"/>
  <c r="T157" i="36"/>
  <c r="T158" i="36"/>
  <c r="T159" i="36"/>
  <c r="T160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1" i="7"/>
  <c r="T12" i="5"/>
  <c r="T13" i="5"/>
  <c r="T14" i="5"/>
  <c r="T15" i="5"/>
  <c r="T19" i="5"/>
  <c r="T21" i="5"/>
  <c r="T23" i="5"/>
  <c r="T26" i="5"/>
  <c r="T28" i="5"/>
  <c r="T30" i="5"/>
  <c r="T33" i="5"/>
  <c r="T35" i="5"/>
  <c r="T37" i="5"/>
  <c r="T40" i="5"/>
  <c r="T42" i="5"/>
  <c r="T44" i="5"/>
  <c r="T47" i="5"/>
  <c r="T49" i="5"/>
  <c r="T54" i="5"/>
  <c r="T56" i="5"/>
  <c r="T58" i="5"/>
  <c r="T61" i="5"/>
  <c r="T63" i="5"/>
  <c r="T65" i="5"/>
  <c r="T68" i="5"/>
  <c r="T70" i="5"/>
  <c r="T72" i="5"/>
  <c r="T75" i="5"/>
  <c r="T77" i="5"/>
  <c r="T79" i="5"/>
  <c r="T82" i="5"/>
  <c r="T84" i="5"/>
  <c r="T86" i="5"/>
  <c r="T89" i="5"/>
  <c r="T91" i="5"/>
  <c r="T93" i="5"/>
  <c r="T96" i="5"/>
  <c r="T99" i="5"/>
  <c r="T100" i="5"/>
  <c r="T101" i="5"/>
  <c r="T102" i="5"/>
  <c r="T105" i="5"/>
  <c r="T106" i="5"/>
  <c r="T107" i="5"/>
  <c r="T108" i="5"/>
  <c r="T109" i="5"/>
  <c r="T110" i="5"/>
  <c r="T112" i="5"/>
  <c r="T114" i="5"/>
  <c r="T119" i="5"/>
  <c r="T121" i="5"/>
  <c r="T124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T13" i="7"/>
  <c r="T14" i="7"/>
  <c r="T15" i="7"/>
  <c r="T16" i="7"/>
  <c r="T23" i="7"/>
  <c r="T26" i="7"/>
  <c r="T28" i="7"/>
  <c r="T30" i="7"/>
  <c r="T35" i="7"/>
  <c r="T37" i="7"/>
  <c r="T40" i="7"/>
  <c r="T42" i="7"/>
  <c r="T44" i="7"/>
  <c r="T47" i="7"/>
  <c r="T49" i="7"/>
  <c r="T50" i="7"/>
  <c r="T54" i="7"/>
  <c r="T56" i="7"/>
  <c r="T58" i="7"/>
  <c r="T61" i="7"/>
  <c r="T63" i="7"/>
  <c r="T65" i="7"/>
  <c r="T68" i="7"/>
  <c r="T70" i="7"/>
  <c r="T72" i="7"/>
  <c r="T75" i="7"/>
  <c r="T77" i="7"/>
  <c r="T79" i="7"/>
  <c r="T82" i="7"/>
  <c r="T84" i="7"/>
  <c r="T86" i="7"/>
  <c r="T91" i="7"/>
  <c r="T93" i="7"/>
  <c r="T96" i="7"/>
  <c r="T100" i="7"/>
  <c r="T101" i="7"/>
  <c r="T102" i="7"/>
  <c r="T105" i="7"/>
  <c r="V105" i="7" s="1"/>
  <c r="T106" i="7"/>
  <c r="T107" i="7"/>
  <c r="T108" i="7"/>
  <c r="T109" i="7"/>
  <c r="T110" i="7"/>
  <c r="T112" i="7"/>
  <c r="T114" i="7"/>
  <c r="T118" i="7"/>
  <c r="T119" i="7"/>
  <c r="T124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2" i="10"/>
  <c r="T13" i="10"/>
  <c r="T14" i="10"/>
  <c r="T15" i="10"/>
  <c r="T16" i="10"/>
  <c r="T19" i="10"/>
  <c r="T21" i="10"/>
  <c r="T23" i="10"/>
  <c r="T26" i="10"/>
  <c r="T28" i="10"/>
  <c r="T30" i="10"/>
  <c r="T33" i="10"/>
  <c r="T35" i="10"/>
  <c r="T40" i="10"/>
  <c r="T42" i="10"/>
  <c r="T44" i="10"/>
  <c r="T47" i="10"/>
  <c r="T49" i="10"/>
  <c r="T50" i="10"/>
  <c r="T54" i="10"/>
  <c r="T56" i="10"/>
  <c r="T58" i="10"/>
  <c r="T61" i="10"/>
  <c r="T63" i="10"/>
  <c r="T65" i="10"/>
  <c r="T68" i="10"/>
  <c r="T70" i="10"/>
  <c r="T72" i="10"/>
  <c r="T75" i="10"/>
  <c r="T77" i="10"/>
  <c r="T82" i="10"/>
  <c r="T84" i="10"/>
  <c r="T86" i="10"/>
  <c r="T93" i="10"/>
  <c r="T99" i="10"/>
  <c r="T100" i="10"/>
  <c r="T101" i="10"/>
  <c r="T105" i="10"/>
  <c r="T106" i="10"/>
  <c r="T107" i="10"/>
  <c r="T108" i="10"/>
  <c r="T109" i="10"/>
  <c r="T110" i="10"/>
  <c r="T112" i="10"/>
  <c r="T114" i="10"/>
  <c r="T118" i="10"/>
  <c r="T119" i="10"/>
  <c r="T124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T11" i="8"/>
  <c r="T12" i="8"/>
  <c r="T13" i="8"/>
  <c r="T14" i="8"/>
  <c r="T15" i="8"/>
  <c r="T16" i="8"/>
  <c r="T26" i="8"/>
  <c r="T28" i="8"/>
  <c r="T33" i="8"/>
  <c r="T35" i="8"/>
  <c r="T37" i="8"/>
  <c r="T40" i="8"/>
  <c r="T42" i="8"/>
  <c r="T44" i="8"/>
  <c r="T47" i="8"/>
  <c r="T49" i="8"/>
  <c r="T50" i="8"/>
  <c r="T54" i="8"/>
  <c r="T56" i="8"/>
  <c r="T58" i="8"/>
  <c r="T61" i="8"/>
  <c r="T63" i="8"/>
  <c r="T68" i="8"/>
  <c r="T70" i="8"/>
  <c r="T72" i="8"/>
  <c r="T75" i="8"/>
  <c r="T77" i="8"/>
  <c r="T82" i="8"/>
  <c r="T89" i="8"/>
  <c r="T91" i="8"/>
  <c r="T93" i="8"/>
  <c r="T96" i="8"/>
  <c r="T100" i="8"/>
  <c r="T101" i="8"/>
  <c r="T102" i="8"/>
  <c r="T110" i="8"/>
  <c r="T112" i="8"/>
  <c r="T114" i="8"/>
  <c r="T118" i="8"/>
  <c r="T119" i="8"/>
  <c r="T121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T19" i="96"/>
  <c r="T21" i="96"/>
  <c r="T23" i="96"/>
  <c r="T26" i="96"/>
  <c r="T28" i="96"/>
  <c r="T30" i="96"/>
  <c r="T33" i="96"/>
  <c r="T35" i="96"/>
  <c r="T40" i="96"/>
  <c r="T42" i="96"/>
  <c r="T44" i="96"/>
  <c r="T47" i="96"/>
  <c r="T49" i="96"/>
  <c r="T56" i="96"/>
  <c r="T58" i="96"/>
  <c r="T61" i="96"/>
  <c r="T63" i="96"/>
  <c r="T68" i="96"/>
  <c r="T70" i="96"/>
  <c r="T72" i="96"/>
  <c r="T75" i="96"/>
  <c r="T77" i="96"/>
  <c r="T79" i="96"/>
  <c r="T82" i="96"/>
  <c r="T84" i="96"/>
  <c r="T86" i="96"/>
  <c r="T89" i="96"/>
  <c r="T91" i="96"/>
  <c r="T93" i="96"/>
  <c r="T99" i="96"/>
  <c r="T100" i="96"/>
  <c r="T101" i="96"/>
  <c r="T102" i="96"/>
  <c r="T105" i="96"/>
  <c r="T106" i="96"/>
  <c r="T107" i="96"/>
  <c r="T108" i="96"/>
  <c r="T109" i="96"/>
  <c r="T110" i="96"/>
  <c r="T112" i="96"/>
  <c r="T114" i="96"/>
  <c r="T118" i="96"/>
  <c r="T119" i="96"/>
  <c r="T121" i="96"/>
  <c r="T124" i="96"/>
  <c r="T126" i="96"/>
  <c r="T127" i="96"/>
  <c r="T128" i="96"/>
  <c r="T129" i="96"/>
  <c r="T130" i="96"/>
  <c r="T131" i="96"/>
  <c r="T132" i="96"/>
  <c r="T133" i="96"/>
  <c r="T134" i="96"/>
  <c r="T135" i="96"/>
  <c r="T136" i="96"/>
  <c r="T137" i="96"/>
  <c r="T138" i="96"/>
  <c r="T139" i="96"/>
  <c r="T140" i="96"/>
  <c r="T141" i="96"/>
  <c r="T142" i="96"/>
  <c r="T143" i="96"/>
  <c r="T144" i="96"/>
  <c r="T145" i="96"/>
  <c r="T146" i="96"/>
  <c r="T147" i="96"/>
  <c r="T148" i="96"/>
  <c r="T149" i="96"/>
  <c r="T150" i="96"/>
  <c r="T151" i="96"/>
  <c r="T152" i="96"/>
  <c r="T153" i="96"/>
  <c r="T154" i="96"/>
  <c r="T155" i="96"/>
  <c r="T156" i="96"/>
  <c r="T157" i="96"/>
  <c r="T158" i="96"/>
  <c r="T159" i="96"/>
  <c r="T160" i="96"/>
  <c r="T161" i="96"/>
  <c r="A10" i="96"/>
  <c r="A11" i="96"/>
  <c r="A12" i="96"/>
  <c r="A13" i="96"/>
  <c r="A14" i="96"/>
  <c r="A15" i="96"/>
  <c r="A16" i="96"/>
  <c r="A17" i="96"/>
  <c r="A18" i="96"/>
  <c r="A19" i="96"/>
  <c r="A20" i="96"/>
  <c r="A21" i="96"/>
  <c r="A22" i="96"/>
  <c r="A23" i="96"/>
  <c r="A24" i="96"/>
  <c r="A25" i="96"/>
  <c r="A26" i="96"/>
  <c r="A27" i="96"/>
  <c r="A28" i="96"/>
  <c r="A29" i="96"/>
  <c r="A30" i="96"/>
  <c r="A31" i="96"/>
  <c r="A32" i="96"/>
  <c r="A33" i="96"/>
  <c r="A34" i="96"/>
  <c r="A35" i="96"/>
  <c r="A36" i="96"/>
  <c r="A37" i="96"/>
  <c r="A38" i="96"/>
  <c r="A39" i="96"/>
  <c r="A40" i="96"/>
  <c r="A41" i="96"/>
  <c r="A42" i="96"/>
  <c r="A43" i="96"/>
  <c r="A44" i="96"/>
  <c r="A45" i="96"/>
  <c r="A46" i="96"/>
  <c r="A47" i="96"/>
  <c r="A48" i="96"/>
  <c r="A49" i="96"/>
  <c r="A50" i="96"/>
  <c r="A51" i="96"/>
  <c r="A52" i="96"/>
  <c r="A53" i="96"/>
  <c r="A54" i="96"/>
  <c r="A55" i="96"/>
  <c r="A56" i="96"/>
  <c r="A57" i="96"/>
  <c r="A58" i="96"/>
  <c r="A59" i="96"/>
  <c r="A60" i="96"/>
  <c r="A61" i="96"/>
  <c r="A62" i="96"/>
  <c r="A63" i="96"/>
  <c r="A64" i="96"/>
  <c r="A65" i="96"/>
  <c r="A66" i="96"/>
  <c r="A67" i="96"/>
  <c r="A68" i="96"/>
  <c r="A69" i="96"/>
  <c r="A70" i="96"/>
  <c r="A71" i="96"/>
  <c r="A72" i="96"/>
  <c r="A73" i="96"/>
  <c r="A74" i="96"/>
  <c r="A75" i="96"/>
  <c r="A76" i="96"/>
  <c r="A77" i="96"/>
  <c r="A78" i="96"/>
  <c r="A79" i="96"/>
  <c r="A80" i="96"/>
  <c r="A81" i="96"/>
  <c r="A82" i="96"/>
  <c r="A83" i="96"/>
  <c r="A84" i="96"/>
  <c r="A85" i="96"/>
  <c r="A86" i="96"/>
  <c r="A87" i="96"/>
  <c r="A88" i="96"/>
  <c r="A89" i="96"/>
  <c r="A90" i="96"/>
  <c r="A91" i="96"/>
  <c r="A92" i="96"/>
  <c r="A93" i="96"/>
  <c r="A94" i="96"/>
  <c r="A95" i="96"/>
  <c r="A96" i="96"/>
  <c r="A97" i="96"/>
  <c r="A98" i="96"/>
  <c r="A99" i="96"/>
  <c r="A100" i="96"/>
  <c r="A101" i="96"/>
  <c r="A102" i="96"/>
  <c r="A103" i="96"/>
  <c r="A104" i="96"/>
  <c r="A105" i="96"/>
  <c r="A106" i="96"/>
  <c r="A107" i="96"/>
  <c r="A108" i="96"/>
  <c r="A109" i="96"/>
  <c r="A110" i="96"/>
  <c r="A111" i="96"/>
  <c r="A112" i="96"/>
  <c r="A113" i="96"/>
  <c r="A114" i="96"/>
  <c r="A115" i="96"/>
  <c r="A116" i="96"/>
  <c r="A117" i="96"/>
  <c r="A118" i="96"/>
  <c r="A119" i="96"/>
  <c r="A120" i="96"/>
  <c r="A121" i="96"/>
  <c r="A122" i="96"/>
  <c r="A123" i="96"/>
  <c r="A124" i="96"/>
  <c r="A125" i="96"/>
  <c r="A126" i="96"/>
  <c r="A127" i="96"/>
  <c r="A128" i="96"/>
  <c r="A129" i="96"/>
  <c r="A130" i="96"/>
  <c r="A131" i="96"/>
  <c r="A132" i="96"/>
  <c r="A133" i="96"/>
  <c r="A134" i="96"/>
  <c r="A135" i="96"/>
  <c r="A136" i="96"/>
  <c r="A137" i="96"/>
  <c r="A138" i="96"/>
  <c r="A139" i="96"/>
  <c r="A140" i="96"/>
  <c r="A141" i="96"/>
  <c r="A142" i="96"/>
  <c r="A143" i="96"/>
  <c r="A144" i="96"/>
  <c r="A145" i="96"/>
  <c r="A146" i="96"/>
  <c r="A147" i="96"/>
  <c r="A148" i="96"/>
  <c r="A149" i="96"/>
  <c r="A9" i="96"/>
  <c r="T13" i="93"/>
  <c r="T14" i="93"/>
  <c r="T15" i="93"/>
  <c r="T16" i="93"/>
  <c r="T19" i="93"/>
  <c r="T21" i="93"/>
  <c r="T23" i="93"/>
  <c r="T26" i="93"/>
  <c r="T28" i="93"/>
  <c r="T30" i="93"/>
  <c r="T33" i="93"/>
  <c r="T35" i="93"/>
  <c r="T37" i="93"/>
  <c r="T40" i="93"/>
  <c r="T42" i="93"/>
  <c r="T44" i="93"/>
  <c r="T47" i="93"/>
  <c r="T49" i="93"/>
  <c r="T50" i="93"/>
  <c r="T54" i="93"/>
  <c r="T56" i="93"/>
  <c r="T61" i="93"/>
  <c r="T63" i="93"/>
  <c r="T65" i="93"/>
  <c r="T68" i="93"/>
  <c r="T70" i="93"/>
  <c r="T72" i="93"/>
  <c r="T75" i="93"/>
  <c r="T77" i="93"/>
  <c r="T79" i="93"/>
  <c r="T82" i="93"/>
  <c r="T84" i="93"/>
  <c r="T86" i="93"/>
  <c r="T89" i="93"/>
  <c r="T91" i="93"/>
  <c r="T93" i="93"/>
  <c r="T96" i="93"/>
  <c r="T100" i="93"/>
  <c r="T101" i="93"/>
  <c r="T102" i="93"/>
  <c r="T104" i="93"/>
  <c r="T106" i="93"/>
  <c r="T107" i="93"/>
  <c r="T108" i="93"/>
  <c r="T109" i="93"/>
  <c r="T110" i="93"/>
  <c r="T112" i="93"/>
  <c r="T118" i="93"/>
  <c r="T119" i="93"/>
  <c r="T121" i="93"/>
  <c r="T124" i="93"/>
  <c r="T126" i="93"/>
  <c r="T127" i="93"/>
  <c r="T128" i="93"/>
  <c r="T129" i="93"/>
  <c r="T130" i="93"/>
  <c r="T131" i="93"/>
  <c r="T132" i="93"/>
  <c r="T133" i="93"/>
  <c r="T134" i="93"/>
  <c r="T135" i="93"/>
  <c r="T136" i="93"/>
  <c r="T137" i="93"/>
  <c r="T138" i="93"/>
  <c r="T139" i="93"/>
  <c r="T140" i="93"/>
  <c r="T141" i="93"/>
  <c r="T142" i="93"/>
  <c r="T143" i="93"/>
  <c r="T144" i="93"/>
  <c r="T145" i="93"/>
  <c r="T146" i="93"/>
  <c r="T147" i="93"/>
  <c r="T148" i="93"/>
  <c r="T149" i="93"/>
  <c r="T150" i="93"/>
  <c r="T151" i="93"/>
  <c r="T152" i="93"/>
  <c r="T153" i="93"/>
  <c r="T154" i="93"/>
  <c r="T155" i="93"/>
  <c r="T156" i="93"/>
  <c r="T157" i="93"/>
  <c r="T158" i="93"/>
  <c r="A9" i="93"/>
  <c r="A10" i="93"/>
  <c r="A11" i="93"/>
  <c r="A12" i="93"/>
  <c r="A13" i="93"/>
  <c r="A14" i="93"/>
  <c r="A15" i="93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A29" i="93"/>
  <c r="A30" i="93"/>
  <c r="A31" i="93"/>
  <c r="A32" i="93"/>
  <c r="A33" i="93"/>
  <c r="A34" i="93"/>
  <c r="A35" i="93"/>
  <c r="A36" i="93"/>
  <c r="A37" i="93"/>
  <c r="A38" i="93"/>
  <c r="A39" i="93"/>
  <c r="A40" i="93"/>
  <c r="A41" i="93"/>
  <c r="A42" i="93"/>
  <c r="A43" i="93"/>
  <c r="A44" i="93"/>
  <c r="A45" i="93"/>
  <c r="A46" i="93"/>
  <c r="A47" i="93"/>
  <c r="A48" i="93"/>
  <c r="A49" i="93"/>
  <c r="A50" i="93"/>
  <c r="A51" i="93"/>
  <c r="A52" i="93"/>
  <c r="A53" i="93"/>
  <c r="A54" i="93"/>
  <c r="A55" i="93"/>
  <c r="A56" i="93"/>
  <c r="A57" i="93"/>
  <c r="A58" i="93"/>
  <c r="A59" i="93"/>
  <c r="A60" i="93"/>
  <c r="A61" i="93"/>
  <c r="A62" i="93"/>
  <c r="A63" i="93"/>
  <c r="A64" i="93"/>
  <c r="A65" i="93"/>
  <c r="A66" i="93"/>
  <c r="A67" i="93"/>
  <c r="A68" i="93"/>
  <c r="A69" i="93"/>
  <c r="A70" i="93"/>
  <c r="A71" i="93"/>
  <c r="A72" i="93"/>
  <c r="A73" i="93"/>
  <c r="A74" i="93"/>
  <c r="A75" i="93"/>
  <c r="A76" i="93"/>
  <c r="A77" i="93"/>
  <c r="A78" i="93"/>
  <c r="A79" i="93"/>
  <c r="A80" i="93"/>
  <c r="A81" i="93"/>
  <c r="A82" i="93"/>
  <c r="A83" i="93"/>
  <c r="A84" i="93"/>
  <c r="A85" i="93"/>
  <c r="A86" i="93"/>
  <c r="A87" i="93"/>
  <c r="A88" i="93"/>
  <c r="A89" i="93"/>
  <c r="A90" i="93"/>
  <c r="A91" i="93"/>
  <c r="A92" i="93"/>
  <c r="A93" i="93"/>
  <c r="A94" i="93"/>
  <c r="A95" i="93"/>
  <c r="A96" i="93"/>
  <c r="A97" i="93"/>
  <c r="A98" i="93"/>
  <c r="A99" i="93"/>
  <c r="A100" i="93"/>
  <c r="A101" i="93"/>
  <c r="A102" i="93"/>
  <c r="A103" i="93"/>
  <c r="A104" i="93"/>
  <c r="A105" i="93"/>
  <c r="A106" i="93"/>
  <c r="A107" i="93"/>
  <c r="A108" i="93"/>
  <c r="A109" i="93"/>
  <c r="A110" i="93"/>
  <c r="A111" i="93"/>
  <c r="A112" i="93"/>
  <c r="A113" i="93"/>
  <c r="A114" i="93"/>
  <c r="A115" i="93"/>
  <c r="A116" i="93"/>
  <c r="A117" i="93"/>
  <c r="A118" i="93"/>
  <c r="A119" i="93"/>
  <c r="A120" i="93"/>
  <c r="A121" i="93"/>
  <c r="A122" i="93"/>
  <c r="A123" i="93"/>
  <c r="A124" i="93"/>
  <c r="A125" i="93"/>
  <c r="A126" i="93"/>
  <c r="A127" i="93"/>
  <c r="A128" i="93"/>
  <c r="A129" i="93"/>
  <c r="A130" i="93"/>
  <c r="A131" i="93"/>
  <c r="A132" i="93"/>
  <c r="A133" i="93"/>
  <c r="A134" i="93"/>
  <c r="A135" i="93"/>
  <c r="A136" i="93"/>
  <c r="A137" i="93"/>
  <c r="A138" i="93"/>
  <c r="A139" i="93"/>
  <c r="A140" i="93"/>
  <c r="A141" i="93"/>
  <c r="A142" i="93"/>
  <c r="A143" i="93"/>
  <c r="A144" i="93"/>
  <c r="A145" i="93"/>
  <c r="A146" i="93"/>
  <c r="A147" i="93"/>
  <c r="A148" i="93"/>
  <c r="A149" i="93"/>
  <c r="T11" i="78"/>
  <c r="T12" i="78"/>
  <c r="T13" i="78"/>
  <c r="T14" i="78"/>
  <c r="T15" i="78"/>
  <c r="T16" i="78"/>
  <c r="T17" i="78"/>
  <c r="T18" i="78"/>
  <c r="T19" i="78"/>
  <c r="T21" i="78"/>
  <c r="T23" i="78"/>
  <c r="T27" i="78"/>
  <c r="T28" i="78"/>
  <c r="T30" i="78"/>
  <c r="T33" i="78"/>
  <c r="T35" i="78"/>
  <c r="T37" i="78"/>
  <c r="T40" i="78"/>
  <c r="T42" i="78"/>
  <c r="T44" i="78"/>
  <c r="T47" i="78"/>
  <c r="T49" i="78"/>
  <c r="T50" i="78"/>
  <c r="T54" i="78"/>
  <c r="T56" i="78"/>
  <c r="T58" i="78"/>
  <c r="T61" i="78"/>
  <c r="T63" i="78"/>
  <c r="T65" i="78"/>
  <c r="T68" i="78"/>
  <c r="T70" i="78"/>
  <c r="T72" i="78"/>
  <c r="T75" i="78"/>
  <c r="T77" i="78"/>
  <c r="T79" i="78"/>
  <c r="T82" i="78"/>
  <c r="T84" i="78"/>
  <c r="T86" i="78"/>
  <c r="T89" i="78"/>
  <c r="T96" i="78"/>
  <c r="T99" i="78"/>
  <c r="T100" i="78"/>
  <c r="T101" i="78"/>
  <c r="T102" i="78"/>
  <c r="T112" i="78"/>
  <c r="T119" i="78"/>
  <c r="T121" i="78"/>
  <c r="T124" i="78"/>
  <c r="T126" i="78"/>
  <c r="T127" i="78"/>
  <c r="T128" i="78"/>
  <c r="T129" i="78"/>
  <c r="T130" i="78"/>
  <c r="T131" i="78"/>
  <c r="T132" i="78"/>
  <c r="T133" i="78"/>
  <c r="T134" i="78"/>
  <c r="T135" i="78"/>
  <c r="T136" i="78"/>
  <c r="T137" i="78"/>
  <c r="T138" i="78"/>
  <c r="T139" i="78"/>
  <c r="T140" i="78"/>
  <c r="T141" i="78"/>
  <c r="T142" i="78"/>
  <c r="T143" i="78"/>
  <c r="T144" i="78"/>
  <c r="T145" i="78"/>
  <c r="T146" i="78"/>
  <c r="T147" i="78"/>
  <c r="T148" i="78"/>
  <c r="T149" i="78"/>
  <c r="T150" i="78"/>
  <c r="T151" i="78"/>
  <c r="T152" i="78"/>
  <c r="T153" i="78"/>
  <c r="T154" i="78"/>
  <c r="T155" i="78"/>
  <c r="T156" i="78"/>
  <c r="A9" i="78"/>
  <c r="A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A39" i="78"/>
  <c r="A40" i="78"/>
  <c r="A41" i="78"/>
  <c r="A42" i="78"/>
  <c r="A43" i="78"/>
  <c r="A44" i="78"/>
  <c r="A45" i="78"/>
  <c r="A46" i="78"/>
  <c r="A47" i="78"/>
  <c r="A48" i="78"/>
  <c r="A49" i="78"/>
  <c r="A50" i="78"/>
  <c r="A51" i="78"/>
  <c r="A52" i="78"/>
  <c r="A53" i="78"/>
  <c r="A54" i="78"/>
  <c r="A55" i="78"/>
  <c r="A56" i="78"/>
  <c r="A57" i="78"/>
  <c r="A58" i="78"/>
  <c r="A59" i="78"/>
  <c r="A60" i="78"/>
  <c r="A61" i="78"/>
  <c r="A62" i="78"/>
  <c r="A63" i="78"/>
  <c r="A64" i="78"/>
  <c r="A65" i="78"/>
  <c r="A66" i="78"/>
  <c r="A67" i="78"/>
  <c r="A68" i="78"/>
  <c r="A69" i="78"/>
  <c r="A70" i="78"/>
  <c r="A71" i="78"/>
  <c r="A72" i="78"/>
  <c r="A73" i="78"/>
  <c r="A74" i="78"/>
  <c r="A75" i="78"/>
  <c r="A76" i="78"/>
  <c r="A77" i="78"/>
  <c r="A78" i="78"/>
  <c r="A79" i="78"/>
  <c r="A80" i="78"/>
  <c r="A81" i="78"/>
  <c r="A82" i="78"/>
  <c r="A83" i="78"/>
  <c r="A84" i="78"/>
  <c r="A85" i="78"/>
  <c r="A86" i="78"/>
  <c r="A87" i="78"/>
  <c r="A88" i="78"/>
  <c r="A89" i="78"/>
  <c r="A90" i="78"/>
  <c r="A91" i="78"/>
  <c r="A92" i="78"/>
  <c r="A93" i="78"/>
  <c r="A94" i="78"/>
  <c r="A95" i="78"/>
  <c r="A96" i="78"/>
  <c r="A97" i="78"/>
  <c r="A98" i="78"/>
  <c r="A99" i="78"/>
  <c r="A100" i="78"/>
  <c r="A101" i="78"/>
  <c r="A102" i="78"/>
  <c r="A103" i="78"/>
  <c r="A104" i="78"/>
  <c r="A105" i="78"/>
  <c r="A106" i="78"/>
  <c r="A107" i="78"/>
  <c r="A108" i="78"/>
  <c r="A109" i="78"/>
  <c r="A110" i="78"/>
  <c r="A111" i="78"/>
  <c r="A112" i="78"/>
  <c r="A113" i="78"/>
  <c r="A114" i="78"/>
  <c r="A115" i="78"/>
  <c r="A116" i="78"/>
  <c r="A117" i="78"/>
  <c r="A118" i="78"/>
  <c r="A119" i="78"/>
  <c r="A120" i="78"/>
  <c r="A121" i="78"/>
  <c r="A122" i="78"/>
  <c r="A123" i="78"/>
  <c r="A124" i="78"/>
  <c r="A125" i="78"/>
  <c r="A126" i="78"/>
  <c r="A127" i="78"/>
  <c r="A128" i="78"/>
  <c r="A129" i="78"/>
  <c r="A130" i="78"/>
  <c r="A131" i="78"/>
  <c r="A132" i="78"/>
  <c r="A133" i="78"/>
  <c r="A134" i="78"/>
  <c r="A135" i="78"/>
  <c r="A136" i="78"/>
  <c r="A137" i="78"/>
  <c r="A138" i="78"/>
  <c r="A139" i="78"/>
  <c r="A140" i="78"/>
  <c r="A141" i="78"/>
  <c r="A142" i="78"/>
  <c r="A143" i="78"/>
  <c r="A144" i="78"/>
  <c r="A145" i="78"/>
  <c r="A146" i="78"/>
  <c r="A147" i="78"/>
  <c r="A148" i="78"/>
  <c r="A149" i="78"/>
  <c r="T11" i="35"/>
  <c r="T12" i="35"/>
  <c r="T13" i="35"/>
  <c r="T14" i="35"/>
  <c r="T15" i="35"/>
  <c r="T23" i="35"/>
  <c r="T33" i="35"/>
  <c r="T35" i="35"/>
  <c r="T37" i="35"/>
  <c r="T40" i="35"/>
  <c r="T42" i="35"/>
  <c r="T44" i="35"/>
  <c r="T47" i="35"/>
  <c r="T49" i="35"/>
  <c r="T50" i="35"/>
  <c r="T54" i="35"/>
  <c r="T56" i="35"/>
  <c r="T58" i="35"/>
  <c r="T61" i="35"/>
  <c r="T63" i="35"/>
  <c r="T65" i="35"/>
  <c r="T68" i="35"/>
  <c r="T70" i="35"/>
  <c r="T72" i="35"/>
  <c r="T75" i="35"/>
  <c r="T77" i="35"/>
  <c r="T79" i="35"/>
  <c r="T84" i="35"/>
  <c r="T86" i="35"/>
  <c r="T89" i="35"/>
  <c r="T91" i="35"/>
  <c r="T93" i="35"/>
  <c r="T96" i="35"/>
  <c r="T99" i="35"/>
  <c r="T100" i="35"/>
  <c r="T101" i="35"/>
  <c r="T102" i="35"/>
  <c r="T105" i="35"/>
  <c r="T106" i="35"/>
  <c r="T107" i="35"/>
  <c r="T108" i="35"/>
  <c r="T109" i="35"/>
  <c r="T110" i="35"/>
  <c r="T112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T11" i="11"/>
  <c r="T12" i="11"/>
  <c r="T13" i="11"/>
  <c r="T14" i="11"/>
  <c r="T15" i="11"/>
  <c r="T23" i="11"/>
  <c r="T26" i="11"/>
  <c r="T28" i="11"/>
  <c r="T30" i="11"/>
  <c r="T33" i="11"/>
  <c r="T35" i="11"/>
  <c r="T37" i="11"/>
  <c r="T40" i="11"/>
  <c r="T42" i="11"/>
  <c r="T44" i="11"/>
  <c r="T47" i="11"/>
  <c r="T49" i="11"/>
  <c r="T50" i="11"/>
  <c r="T54" i="11"/>
  <c r="T56" i="11"/>
  <c r="T61" i="11"/>
  <c r="T63" i="11"/>
  <c r="T65" i="11"/>
  <c r="T68" i="11"/>
  <c r="T70" i="11"/>
  <c r="T72" i="11"/>
  <c r="T75" i="11"/>
  <c r="T77" i="11"/>
  <c r="T79" i="11"/>
  <c r="T82" i="11"/>
  <c r="T84" i="11"/>
  <c r="T86" i="11"/>
  <c r="T89" i="11"/>
  <c r="T91" i="11"/>
  <c r="T93" i="11"/>
  <c r="T96" i="11"/>
  <c r="T99" i="11"/>
  <c r="T100" i="11"/>
  <c r="T101" i="11"/>
  <c r="T102" i="11"/>
  <c r="T105" i="11"/>
  <c r="T106" i="11"/>
  <c r="T107" i="11"/>
  <c r="T108" i="11"/>
  <c r="T109" i="11"/>
  <c r="T110" i="11"/>
  <c r="T112" i="11"/>
  <c r="T114" i="11"/>
  <c r="T118" i="11"/>
  <c r="T119" i="11"/>
  <c r="T121" i="11"/>
  <c r="T124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T11" i="13"/>
  <c r="T12" i="13"/>
  <c r="T13" i="13"/>
  <c r="T14" i="13"/>
  <c r="T15" i="13"/>
  <c r="T16" i="13"/>
  <c r="T19" i="13"/>
  <c r="T21" i="13"/>
  <c r="T23" i="13"/>
  <c r="T26" i="13"/>
  <c r="T27" i="13"/>
  <c r="T28" i="13"/>
  <c r="T30" i="13"/>
  <c r="T33" i="13"/>
  <c r="T35" i="13"/>
  <c r="T40" i="13"/>
  <c r="T42" i="13"/>
  <c r="T44" i="13"/>
  <c r="T47" i="13"/>
  <c r="T49" i="13"/>
  <c r="T50" i="13"/>
  <c r="T54" i="13"/>
  <c r="T56" i="13"/>
  <c r="T58" i="13"/>
  <c r="T61" i="13"/>
  <c r="T63" i="13"/>
  <c r="T65" i="13"/>
  <c r="T68" i="13"/>
  <c r="T70" i="13"/>
  <c r="T72" i="13"/>
  <c r="T75" i="13"/>
  <c r="T77" i="13"/>
  <c r="T79" i="13"/>
  <c r="T82" i="13"/>
  <c r="T84" i="13"/>
  <c r="T86" i="13"/>
  <c r="T91" i="13"/>
  <c r="T93" i="13"/>
  <c r="T96" i="13"/>
  <c r="T99" i="13"/>
  <c r="T101" i="13"/>
  <c r="T102" i="13"/>
  <c r="T104" i="13"/>
  <c r="T105" i="13"/>
  <c r="T106" i="13"/>
  <c r="T107" i="13"/>
  <c r="T108" i="13"/>
  <c r="T109" i="13"/>
  <c r="T110" i="13"/>
  <c r="T112" i="13"/>
  <c r="T118" i="13"/>
  <c r="T119" i="13"/>
  <c r="T121" i="13"/>
  <c r="T124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T11" i="15"/>
  <c r="T12" i="15"/>
  <c r="T13" i="15"/>
  <c r="T14" i="15"/>
  <c r="T15" i="15"/>
  <c r="T16" i="15"/>
  <c r="T19" i="15"/>
  <c r="T20" i="15"/>
  <c r="T22" i="15"/>
  <c r="T23" i="15"/>
  <c r="T26" i="15"/>
  <c r="T27" i="15"/>
  <c r="T28" i="15"/>
  <c r="T29" i="15"/>
  <c r="T33" i="15"/>
  <c r="T34" i="15"/>
  <c r="T35" i="15"/>
  <c r="T36" i="15"/>
  <c r="T37" i="15"/>
  <c r="T41" i="15"/>
  <c r="T42" i="15"/>
  <c r="T43" i="15"/>
  <c r="T47" i="15"/>
  <c r="T48" i="15"/>
  <c r="T49" i="15"/>
  <c r="T50" i="15"/>
  <c r="T54" i="15"/>
  <c r="T56" i="15"/>
  <c r="T57" i="15"/>
  <c r="T58" i="15"/>
  <c r="T61" i="15"/>
  <c r="T62" i="15"/>
  <c r="T63" i="15"/>
  <c r="T64" i="15"/>
  <c r="T65" i="15"/>
  <c r="T68" i="15"/>
  <c r="T69" i="15"/>
  <c r="T70" i="15"/>
  <c r="T71" i="15"/>
  <c r="T72" i="15"/>
  <c r="T75" i="15"/>
  <c r="T76" i="15"/>
  <c r="T77" i="15"/>
  <c r="T78" i="15"/>
  <c r="T79" i="15"/>
  <c r="T83" i="15"/>
  <c r="T84" i="15"/>
  <c r="T86" i="15"/>
  <c r="T90" i="15"/>
  <c r="T91" i="15"/>
  <c r="T92" i="15"/>
  <c r="T103" i="15"/>
  <c r="T105" i="15"/>
  <c r="T106" i="15"/>
  <c r="T107" i="15"/>
  <c r="T108" i="15"/>
  <c r="T109" i="15"/>
  <c r="T110" i="15"/>
  <c r="T111" i="15"/>
  <c r="T114" i="15"/>
  <c r="T118" i="15"/>
  <c r="T120" i="15"/>
  <c r="T121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T19" i="14"/>
  <c r="T20" i="14"/>
  <c r="T21" i="14"/>
  <c r="T22" i="14"/>
  <c r="T23" i="14"/>
  <c r="T26" i="14"/>
  <c r="T27" i="14"/>
  <c r="T28" i="14"/>
  <c r="T29" i="14"/>
  <c r="T30" i="14"/>
  <c r="T33" i="14"/>
  <c r="T34" i="14"/>
  <c r="T35" i="14"/>
  <c r="T36" i="14"/>
  <c r="T37" i="14"/>
  <c r="T40" i="14"/>
  <c r="T41" i="14"/>
  <c r="T42" i="14"/>
  <c r="T43" i="14"/>
  <c r="T44" i="14"/>
  <c r="T47" i="14"/>
  <c r="T48" i="14"/>
  <c r="T49" i="14"/>
  <c r="T50" i="14"/>
  <c r="T54" i="14"/>
  <c r="T55" i="14"/>
  <c r="T56" i="14"/>
  <c r="T57" i="14"/>
  <c r="T58" i="14"/>
  <c r="T62" i="14"/>
  <c r="T63" i="14"/>
  <c r="T64" i="14"/>
  <c r="T65" i="14"/>
  <c r="T69" i="14"/>
  <c r="T70" i="14"/>
  <c r="T71" i="14"/>
  <c r="T72" i="14"/>
  <c r="T75" i="14"/>
  <c r="T76" i="14"/>
  <c r="T77" i="14"/>
  <c r="T79" i="14"/>
  <c r="T82" i="14"/>
  <c r="T83" i="14"/>
  <c r="T84" i="14"/>
  <c r="T85" i="14"/>
  <c r="T86" i="14"/>
  <c r="T90" i="14"/>
  <c r="T91" i="14"/>
  <c r="T98" i="14"/>
  <c r="T100" i="14"/>
  <c r="T101" i="14"/>
  <c r="T102" i="14"/>
  <c r="T103" i="14"/>
  <c r="T104" i="14"/>
  <c r="T105" i="14"/>
  <c r="T106" i="14"/>
  <c r="T107" i="14"/>
  <c r="T108" i="14"/>
  <c r="T109" i="14"/>
  <c r="T111" i="14"/>
  <c r="T112" i="14"/>
  <c r="T113" i="14"/>
  <c r="T114" i="14"/>
  <c r="T120" i="14"/>
  <c r="T121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T11" i="16"/>
  <c r="T12" i="16"/>
  <c r="T13" i="16"/>
  <c r="T14" i="16"/>
  <c r="T16" i="16"/>
  <c r="T20" i="16"/>
  <c r="T21" i="16"/>
  <c r="T22" i="16"/>
  <c r="T23" i="16"/>
  <c r="T26" i="16"/>
  <c r="T27" i="16"/>
  <c r="T28" i="16"/>
  <c r="T29" i="16"/>
  <c r="T30" i="16"/>
  <c r="T33" i="16"/>
  <c r="T34" i="16"/>
  <c r="T35" i="16"/>
  <c r="T36" i="16"/>
  <c r="T37" i="16"/>
  <c r="T40" i="16"/>
  <c r="T41" i="16"/>
  <c r="T42" i="16"/>
  <c r="T43" i="16"/>
  <c r="T44" i="16"/>
  <c r="T50" i="16"/>
  <c r="T54" i="16"/>
  <c r="T57" i="16"/>
  <c r="T58" i="16"/>
  <c r="T61" i="16"/>
  <c r="T62" i="16"/>
  <c r="T63" i="16"/>
  <c r="T64" i="16"/>
  <c r="T68" i="16"/>
  <c r="T69" i="16"/>
  <c r="T70" i="16"/>
  <c r="T77" i="16"/>
  <c r="T79" i="16"/>
  <c r="T83" i="16"/>
  <c r="T84" i="16"/>
  <c r="T90" i="16"/>
  <c r="T91" i="16"/>
  <c r="T93" i="16"/>
  <c r="T104" i="16"/>
  <c r="T111" i="16"/>
  <c r="T118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T105" i="17"/>
  <c r="T106" i="17"/>
  <c r="T107" i="17"/>
  <c r="T108" i="17"/>
  <c r="T109" i="17"/>
  <c r="T111" i="17"/>
  <c r="T112" i="17"/>
  <c r="T113" i="17"/>
  <c r="T114" i="17"/>
  <c r="T118" i="17"/>
  <c r="T121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T19" i="18"/>
  <c r="T20" i="18"/>
  <c r="T21" i="18"/>
  <c r="T22" i="18"/>
  <c r="T23" i="18"/>
  <c r="T26" i="18"/>
  <c r="T27" i="18"/>
  <c r="T28" i="18"/>
  <c r="T29" i="18"/>
  <c r="T30" i="18"/>
  <c r="T33" i="18"/>
  <c r="T34" i="18"/>
  <c r="T35" i="18"/>
  <c r="T40" i="18"/>
  <c r="T41" i="18"/>
  <c r="T42" i="18"/>
  <c r="T43" i="18"/>
  <c r="T44" i="18"/>
  <c r="T47" i="18"/>
  <c r="T48" i="18"/>
  <c r="T49" i="18"/>
  <c r="T50" i="18"/>
  <c r="T54" i="18"/>
  <c r="T55" i="18"/>
  <c r="T56" i="18"/>
  <c r="T57" i="18"/>
  <c r="T68" i="18"/>
  <c r="T70" i="18"/>
  <c r="T75" i="18"/>
  <c r="T77" i="18"/>
  <c r="T78" i="18"/>
  <c r="T79" i="18"/>
  <c r="T82" i="18"/>
  <c r="T83" i="18"/>
  <c r="T85" i="18"/>
  <c r="T86" i="18"/>
  <c r="T89" i="18"/>
  <c r="T90" i="18"/>
  <c r="T91" i="18"/>
  <c r="T93" i="18"/>
  <c r="T96" i="18"/>
  <c r="T97" i="18"/>
  <c r="T98" i="18"/>
  <c r="T99" i="18"/>
  <c r="T100" i="18"/>
  <c r="T101" i="18"/>
  <c r="T102" i="18"/>
  <c r="T103" i="18"/>
  <c r="T104" i="18"/>
  <c r="T105" i="18"/>
  <c r="T107" i="18"/>
  <c r="T108" i="18"/>
  <c r="T109" i="18"/>
  <c r="T113" i="18"/>
  <c r="T114" i="18"/>
  <c r="T118" i="18"/>
  <c r="T119" i="18"/>
  <c r="T120" i="18"/>
  <c r="T121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T20" i="114"/>
  <c r="T21" i="114"/>
  <c r="T22" i="114"/>
  <c r="T23" i="114"/>
  <c r="T26" i="114"/>
  <c r="T27" i="114"/>
  <c r="T28" i="114"/>
  <c r="T29" i="114"/>
  <c r="T30" i="114"/>
  <c r="T33" i="114"/>
  <c r="T34" i="114"/>
  <c r="T36" i="114"/>
  <c r="T37" i="114"/>
  <c r="T40" i="114"/>
  <c r="T41" i="114"/>
  <c r="T42" i="114"/>
  <c r="T43" i="114"/>
  <c r="T44" i="114"/>
  <c r="T47" i="114"/>
  <c r="T48" i="114"/>
  <c r="T49" i="114"/>
  <c r="T50" i="114"/>
  <c r="T54" i="114"/>
  <c r="T55" i="114"/>
  <c r="T56" i="114"/>
  <c r="T57" i="114"/>
  <c r="T58" i="114"/>
  <c r="T61" i="114"/>
  <c r="T62" i="114"/>
  <c r="T63" i="114"/>
  <c r="T64" i="114"/>
  <c r="T65" i="114"/>
  <c r="T68" i="114"/>
  <c r="T69" i="114"/>
  <c r="T70" i="114"/>
  <c r="T71" i="114"/>
  <c r="T72" i="114"/>
  <c r="T75" i="114"/>
  <c r="T76" i="114"/>
  <c r="T77" i="114"/>
  <c r="T78" i="114"/>
  <c r="T79" i="114"/>
  <c r="T82" i="114"/>
  <c r="T83" i="114"/>
  <c r="T84" i="114"/>
  <c r="T85" i="114"/>
  <c r="T86" i="114"/>
  <c r="T90" i="114"/>
  <c r="T91" i="114"/>
  <c r="T92" i="114"/>
  <c r="T93" i="114"/>
  <c r="T98" i="114"/>
  <c r="T99" i="114"/>
  <c r="T100" i="114"/>
  <c r="T101" i="114"/>
  <c r="T102" i="114"/>
  <c r="T107" i="114"/>
  <c r="T108" i="114"/>
  <c r="T109" i="114"/>
  <c r="T111" i="114"/>
  <c r="T121" i="114"/>
  <c r="T125" i="114"/>
  <c r="T126" i="114"/>
  <c r="T127" i="114"/>
  <c r="T128" i="114"/>
  <c r="T129" i="114"/>
  <c r="T130" i="114"/>
  <c r="T131" i="114"/>
  <c r="T132" i="114"/>
  <c r="T133" i="114"/>
  <c r="T134" i="114"/>
  <c r="T135" i="114"/>
  <c r="T136" i="114"/>
  <c r="T137" i="114"/>
  <c r="T138" i="114"/>
  <c r="T139" i="114"/>
  <c r="T140" i="114"/>
  <c r="T141" i="114"/>
  <c r="A9" i="114"/>
  <c r="A10" i="114"/>
  <c r="A11" i="114"/>
  <c r="A12" i="114"/>
  <c r="A13" i="114"/>
  <c r="A14" i="114"/>
  <c r="A15" i="114"/>
  <c r="A16" i="114"/>
  <c r="A17" i="114"/>
  <c r="A18" i="114"/>
  <c r="A19" i="114"/>
  <c r="A20" i="114"/>
  <c r="A21" i="114"/>
  <c r="A22" i="114"/>
  <c r="A23" i="114"/>
  <c r="A24" i="114"/>
  <c r="A25" i="114"/>
  <c r="A26" i="114"/>
  <c r="A27" i="114"/>
  <c r="A28" i="114"/>
  <c r="A29" i="114"/>
  <c r="A30" i="114"/>
  <c r="A31" i="114"/>
  <c r="A32" i="114"/>
  <c r="A33" i="114"/>
  <c r="A34" i="114"/>
  <c r="A35" i="114"/>
  <c r="A36" i="114"/>
  <c r="A37" i="114"/>
  <c r="A38" i="114"/>
  <c r="A39" i="114"/>
  <c r="A40" i="114"/>
  <c r="A41" i="114"/>
  <c r="A42" i="114"/>
  <c r="A43" i="114"/>
  <c r="A44" i="114"/>
  <c r="A45" i="114"/>
  <c r="A46" i="114"/>
  <c r="A47" i="114"/>
  <c r="A48" i="114"/>
  <c r="A49" i="114"/>
  <c r="A50" i="114"/>
  <c r="A51" i="114"/>
  <c r="A52" i="114"/>
  <c r="A53" i="114"/>
  <c r="A54" i="114"/>
  <c r="A55" i="114"/>
  <c r="A56" i="114"/>
  <c r="A57" i="114"/>
  <c r="A58" i="114"/>
  <c r="A59" i="114"/>
  <c r="A60" i="114"/>
  <c r="A61" i="114"/>
  <c r="A62" i="114"/>
  <c r="A63" i="114"/>
  <c r="A64" i="114"/>
  <c r="A65" i="114"/>
  <c r="A66" i="114"/>
  <c r="A67" i="114"/>
  <c r="A68" i="114"/>
  <c r="A69" i="114"/>
  <c r="A70" i="114"/>
  <c r="A71" i="114"/>
  <c r="A72" i="114"/>
  <c r="A73" i="114"/>
  <c r="A74" i="114"/>
  <c r="A75" i="114"/>
  <c r="A76" i="114"/>
  <c r="A77" i="114"/>
  <c r="A78" i="114"/>
  <c r="A79" i="114"/>
  <c r="A80" i="114"/>
  <c r="A81" i="114"/>
  <c r="A82" i="114"/>
  <c r="A83" i="114"/>
  <c r="A84" i="114"/>
  <c r="A85" i="114"/>
  <c r="A86" i="114"/>
  <c r="A87" i="114"/>
  <c r="A88" i="114"/>
  <c r="A89" i="114"/>
  <c r="A90" i="114"/>
  <c r="A91" i="114"/>
  <c r="A92" i="114"/>
  <c r="A93" i="114"/>
  <c r="A94" i="114"/>
  <c r="A95" i="114"/>
  <c r="A96" i="114"/>
  <c r="A97" i="114"/>
  <c r="A98" i="114"/>
  <c r="A99" i="114"/>
  <c r="A100" i="114"/>
  <c r="A101" i="114"/>
  <c r="A102" i="114"/>
  <c r="A103" i="114"/>
  <c r="A104" i="114"/>
  <c r="A105" i="114"/>
  <c r="A106" i="114"/>
  <c r="A107" i="114"/>
  <c r="A108" i="114"/>
  <c r="A109" i="114"/>
  <c r="A110" i="114"/>
  <c r="A111" i="114"/>
  <c r="A112" i="114"/>
  <c r="A113" i="114"/>
  <c r="A114" i="114"/>
  <c r="A115" i="114"/>
  <c r="A116" i="114"/>
  <c r="A117" i="114"/>
  <c r="A118" i="114"/>
  <c r="A119" i="114"/>
  <c r="A120" i="114"/>
  <c r="A121" i="114"/>
  <c r="A122" i="114"/>
  <c r="A123" i="114"/>
  <c r="A124" i="114"/>
  <c r="A125" i="114"/>
  <c r="A126" i="114"/>
  <c r="A127" i="114"/>
  <c r="A128" i="114"/>
  <c r="A129" i="114"/>
  <c r="A130" i="114"/>
  <c r="A131" i="114"/>
  <c r="A132" i="114"/>
  <c r="A133" i="114"/>
  <c r="A134" i="114"/>
  <c r="A135" i="114"/>
  <c r="A136" i="114"/>
  <c r="A137" i="114"/>
  <c r="A138" i="114"/>
  <c r="A139" i="114"/>
  <c r="A140" i="114"/>
  <c r="A141" i="114"/>
  <c r="A142" i="114"/>
  <c r="A143" i="114"/>
  <c r="A144" i="114"/>
  <c r="A145" i="114"/>
  <c r="A146" i="114"/>
  <c r="A147" i="114"/>
  <c r="A148" i="114"/>
  <c r="A149" i="114"/>
  <c r="T70" i="9"/>
  <c r="T71" i="9"/>
  <c r="T72" i="9"/>
  <c r="T77" i="9"/>
  <c r="T79" i="9"/>
  <c r="T86" i="9"/>
  <c r="T100" i="9"/>
  <c r="T101" i="9"/>
  <c r="T102" i="9"/>
  <c r="T103" i="9"/>
  <c r="T111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9" i="9"/>
  <c r="T31" i="12"/>
  <c r="T32" i="12"/>
  <c r="T33" i="12"/>
  <c r="T34" i="12"/>
  <c r="T35" i="12"/>
  <c r="T36" i="12"/>
  <c r="T37" i="12"/>
  <c r="T38" i="12"/>
  <c r="T39" i="12"/>
  <c r="T40" i="12"/>
  <c r="T71" i="12"/>
  <c r="T72" i="12"/>
  <c r="T75" i="12"/>
  <c r="T76" i="12"/>
  <c r="T77" i="12"/>
  <c r="T79" i="12"/>
  <c r="T82" i="12"/>
  <c r="T83" i="12"/>
  <c r="T84" i="12"/>
  <c r="T85" i="12"/>
  <c r="T86" i="12"/>
  <c r="T89" i="12"/>
  <c r="T90" i="12"/>
  <c r="T91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9" i="12"/>
  <c r="T86" i="19"/>
  <c r="T103" i="19"/>
  <c r="T114" i="19"/>
  <c r="T125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9" i="19"/>
  <c r="T12" i="20"/>
  <c r="T13" i="20"/>
  <c r="T14" i="20"/>
  <c r="T15" i="20"/>
  <c r="T20" i="20"/>
  <c r="T21" i="20"/>
  <c r="T22" i="20"/>
  <c r="T23" i="20"/>
  <c r="T26" i="20"/>
  <c r="T27" i="20"/>
  <c r="T28" i="20"/>
  <c r="T29" i="20"/>
  <c r="T30" i="20"/>
  <c r="T33" i="20"/>
  <c r="T34" i="20"/>
  <c r="T35" i="20"/>
  <c r="T36" i="20"/>
  <c r="T37" i="20"/>
  <c r="T40" i="20"/>
  <c r="T41" i="20"/>
  <c r="T42" i="20"/>
  <c r="T43" i="20"/>
  <c r="T44" i="20"/>
  <c r="T47" i="20"/>
  <c r="T48" i="20"/>
  <c r="T50" i="20"/>
  <c r="T56" i="20"/>
  <c r="T57" i="20"/>
  <c r="T58" i="20"/>
  <c r="T61" i="20"/>
  <c r="T62" i="20"/>
  <c r="T63" i="20"/>
  <c r="T64" i="20"/>
  <c r="T65" i="20"/>
  <c r="T68" i="20"/>
  <c r="T69" i="20"/>
  <c r="T72" i="20"/>
  <c r="T74" i="20"/>
  <c r="T77" i="20"/>
  <c r="T85" i="20"/>
  <c r="T86" i="20"/>
  <c r="T89" i="20"/>
  <c r="T90" i="20"/>
  <c r="T91" i="20"/>
  <c r="T93" i="20"/>
  <c r="T96" i="20"/>
  <c r="T99" i="20"/>
  <c r="T100" i="20"/>
  <c r="T101" i="20"/>
  <c r="T102" i="20"/>
  <c r="T106" i="20"/>
  <c r="T107" i="20"/>
  <c r="T108" i="20"/>
  <c r="T109" i="20"/>
  <c r="T110" i="20"/>
  <c r="T111" i="20"/>
  <c r="T114" i="20"/>
  <c r="T119" i="20"/>
  <c r="T120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9" i="20"/>
  <c r="T14" i="21"/>
  <c r="T15" i="21"/>
  <c r="T16" i="21"/>
  <c r="T19" i="21"/>
  <c r="T20" i="21"/>
  <c r="T21" i="21"/>
  <c r="T22" i="21"/>
  <c r="T23" i="21"/>
  <c r="T26" i="21"/>
  <c r="T27" i="21"/>
  <c r="T28" i="21"/>
  <c r="T29" i="21"/>
  <c r="T30" i="21"/>
  <c r="T33" i="21"/>
  <c r="T34" i="21"/>
  <c r="T35" i="21"/>
  <c r="T36" i="21"/>
  <c r="T37" i="21"/>
  <c r="T40" i="21"/>
  <c r="T41" i="21"/>
  <c r="T42" i="21"/>
  <c r="T43" i="21"/>
  <c r="T44" i="21"/>
  <c r="T47" i="21"/>
  <c r="T49" i="21"/>
  <c r="T50" i="21"/>
  <c r="T55" i="21"/>
  <c r="T56" i="21"/>
  <c r="T57" i="21"/>
  <c r="T58" i="21"/>
  <c r="T61" i="21"/>
  <c r="T62" i="21"/>
  <c r="T64" i="21"/>
  <c r="T65" i="21"/>
  <c r="T68" i="21"/>
  <c r="T70" i="21"/>
  <c r="T72" i="21"/>
  <c r="T76" i="21"/>
  <c r="T77" i="21"/>
  <c r="T78" i="21"/>
  <c r="T79" i="21"/>
  <c r="T82" i="21"/>
  <c r="T83" i="21"/>
  <c r="T84" i="21"/>
  <c r="T89" i="21"/>
  <c r="T90" i="21"/>
  <c r="T92" i="21"/>
  <c r="T93" i="21"/>
  <c r="T98" i="21"/>
  <c r="T99" i="21"/>
  <c r="T100" i="21"/>
  <c r="T101" i="21"/>
  <c r="T102" i="21"/>
  <c r="T103" i="21"/>
  <c r="T104" i="21"/>
  <c r="T110" i="21"/>
  <c r="T120" i="21"/>
  <c r="T121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9" i="21"/>
  <c r="T119" i="22"/>
  <c r="V119" i="22" s="1"/>
  <c r="T120" i="22"/>
  <c r="V120" i="22" s="1"/>
  <c r="T121" i="22"/>
  <c r="V121" i="22" s="1"/>
  <c r="T124" i="22"/>
  <c r="V124" i="22" s="1"/>
  <c r="T125" i="22"/>
  <c r="V125" i="22" s="1"/>
  <c r="T126" i="22"/>
  <c r="V126" i="22" s="1"/>
  <c r="T127" i="22"/>
  <c r="V127" i="22" s="1"/>
  <c r="T128" i="22"/>
  <c r="V128" i="22" s="1"/>
  <c r="T129" i="22"/>
  <c r="V129" i="22" s="1"/>
  <c r="T130" i="22"/>
  <c r="V130" i="22" s="1"/>
  <c r="T131" i="22"/>
  <c r="V131" i="22" s="1"/>
  <c r="T132" i="22"/>
  <c r="V132" i="22" s="1"/>
  <c r="T133" i="22"/>
  <c r="V133" i="22" s="1"/>
  <c r="T134" i="22"/>
  <c r="V134" i="22" s="1"/>
  <c r="T135" i="22"/>
  <c r="V135" i="22" s="1"/>
  <c r="T136" i="22"/>
  <c r="V136" i="22" s="1"/>
  <c r="T137" i="22"/>
  <c r="V137" i="22" s="1"/>
  <c r="T138" i="22"/>
  <c r="V138" i="22" s="1"/>
  <c r="T139" i="22"/>
  <c r="V139" i="22" s="1"/>
  <c r="T140" i="22"/>
  <c r="V140" i="22" s="1"/>
  <c r="T141" i="22"/>
  <c r="V141" i="22" s="1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9" i="22"/>
  <c r="T12" i="23"/>
  <c r="T13" i="23"/>
  <c r="T14" i="23"/>
  <c r="T15" i="23"/>
  <c r="T16" i="23"/>
  <c r="T19" i="23"/>
  <c r="T20" i="23"/>
  <c r="T21" i="23"/>
  <c r="T22" i="23"/>
  <c r="T23" i="23"/>
  <c r="T26" i="23"/>
  <c r="T27" i="23"/>
  <c r="T28" i="23"/>
  <c r="T29" i="23"/>
  <c r="T30" i="23"/>
  <c r="T33" i="23"/>
  <c r="T34" i="23"/>
  <c r="T35" i="23"/>
  <c r="T36" i="23"/>
  <c r="T37" i="23"/>
  <c r="T40" i="23"/>
  <c r="T41" i="23"/>
  <c r="T42" i="23"/>
  <c r="T43" i="23"/>
  <c r="T44" i="23"/>
  <c r="T47" i="23"/>
  <c r="T48" i="23"/>
  <c r="T49" i="23"/>
  <c r="T50" i="23"/>
  <c r="T54" i="23"/>
  <c r="T55" i="23"/>
  <c r="T56" i="23"/>
  <c r="T57" i="23"/>
  <c r="T58" i="23"/>
  <c r="T61" i="23"/>
  <c r="T62" i="23"/>
  <c r="T63" i="23"/>
  <c r="T64" i="23"/>
  <c r="T65" i="23"/>
  <c r="T68" i="23"/>
  <c r="T69" i="23"/>
  <c r="T70" i="23"/>
  <c r="T71" i="23"/>
  <c r="T72" i="23"/>
  <c r="T75" i="23"/>
  <c r="T76" i="23"/>
  <c r="T77" i="23"/>
  <c r="T78" i="23"/>
  <c r="T79" i="23"/>
  <c r="T82" i="23"/>
  <c r="T83" i="23"/>
  <c r="T84" i="23"/>
  <c r="T86" i="23"/>
  <c r="T90" i="23"/>
  <c r="T91" i="23"/>
  <c r="T93" i="23"/>
  <c r="T96" i="23"/>
  <c r="T97" i="23"/>
  <c r="T99" i="23"/>
  <c r="T100" i="23"/>
  <c r="T101" i="23"/>
  <c r="T102" i="23"/>
  <c r="T103" i="23"/>
  <c r="T104" i="23"/>
  <c r="T105" i="23"/>
  <c r="T106" i="23"/>
  <c r="T107" i="23"/>
  <c r="T108" i="23"/>
  <c r="T109" i="23"/>
  <c r="T110" i="23"/>
  <c r="T111" i="23"/>
  <c r="T114" i="23"/>
  <c r="T118" i="23"/>
  <c r="T119" i="23"/>
  <c r="T121" i="23"/>
  <c r="T124" i="23"/>
  <c r="T126" i="23"/>
  <c r="T127" i="23"/>
  <c r="T128" i="23"/>
  <c r="T129" i="23"/>
  <c r="T130" i="23"/>
  <c r="T131" i="23"/>
  <c r="T132" i="23"/>
  <c r="T133" i="23"/>
  <c r="T134" i="23"/>
  <c r="T135" i="23"/>
  <c r="T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T153" i="23"/>
  <c r="T154" i="23"/>
  <c r="T155" i="23"/>
  <c r="T156" i="23"/>
  <c r="T157" i="23"/>
  <c r="T158" i="23"/>
  <c r="T159" i="23"/>
  <c r="T160" i="23"/>
  <c r="T161" i="23"/>
  <c r="T162" i="23"/>
  <c r="T163" i="23"/>
  <c r="T164" i="23"/>
  <c r="T165" i="23"/>
  <c r="T166" i="23"/>
  <c r="T167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9" i="23"/>
  <c r="T12" i="24"/>
  <c r="T13" i="24"/>
  <c r="T14" i="24"/>
  <c r="T15" i="24"/>
  <c r="T16" i="24"/>
  <c r="T17" i="24"/>
  <c r="T18" i="24"/>
  <c r="T19" i="24"/>
  <c r="T20" i="24"/>
  <c r="T21" i="24"/>
  <c r="T22" i="24"/>
  <c r="T23" i="24"/>
  <c r="T26" i="24"/>
  <c r="T27" i="24"/>
  <c r="T28" i="24"/>
  <c r="T29" i="24"/>
  <c r="T30" i="24"/>
  <c r="T33" i="24"/>
  <c r="T34" i="24"/>
  <c r="T35" i="24"/>
  <c r="T36" i="24"/>
  <c r="T37" i="24"/>
  <c r="T41" i="24"/>
  <c r="T42" i="24"/>
  <c r="T43" i="24"/>
  <c r="T44" i="24"/>
  <c r="T47" i="24"/>
  <c r="T48" i="24"/>
  <c r="T49" i="24"/>
  <c r="T50" i="24"/>
  <c r="T54" i="24"/>
  <c r="T56" i="24"/>
  <c r="T57" i="24"/>
  <c r="T58" i="24"/>
  <c r="T61" i="24"/>
  <c r="T62" i="24"/>
  <c r="T64" i="24"/>
  <c r="T65" i="24"/>
  <c r="T68" i="24"/>
  <c r="T69" i="24"/>
  <c r="T70" i="24"/>
  <c r="T71" i="24"/>
  <c r="T72" i="24"/>
  <c r="T75" i="24"/>
  <c r="T76" i="24"/>
  <c r="T77" i="24"/>
  <c r="T78" i="24"/>
  <c r="T79" i="24"/>
  <c r="T82" i="24"/>
  <c r="T83" i="24"/>
  <c r="T84" i="24"/>
  <c r="T85" i="24"/>
  <c r="T86" i="24"/>
  <c r="T89" i="24"/>
  <c r="T90" i="24"/>
  <c r="T91" i="24"/>
  <c r="T92" i="24"/>
  <c r="T93" i="24"/>
  <c r="T96" i="24"/>
  <c r="T98" i="24"/>
  <c r="T99" i="24"/>
  <c r="T100" i="24"/>
  <c r="T101" i="24"/>
  <c r="T102" i="24"/>
  <c r="T103" i="24"/>
  <c r="T104" i="24"/>
  <c r="T105" i="24"/>
  <c r="T106" i="24"/>
  <c r="T107" i="24"/>
  <c r="T108" i="24"/>
  <c r="T109" i="24"/>
  <c r="T110" i="24"/>
  <c r="T111" i="24"/>
  <c r="T113" i="24"/>
  <c r="T114" i="24"/>
  <c r="T118" i="24"/>
  <c r="T119" i="24"/>
  <c r="T120" i="24"/>
  <c r="T121" i="24"/>
  <c r="T124" i="24"/>
  <c r="T125" i="24"/>
  <c r="T126" i="24"/>
  <c r="T127" i="24"/>
  <c r="T128" i="24"/>
  <c r="T129" i="24"/>
  <c r="T130" i="24"/>
  <c r="T131" i="24"/>
  <c r="T132" i="24"/>
  <c r="T133" i="24"/>
  <c r="T134" i="24"/>
  <c r="T135" i="24"/>
  <c r="T136" i="24"/>
  <c r="T137" i="24"/>
  <c r="T138" i="24"/>
  <c r="T139" i="24"/>
  <c r="T140" i="24"/>
  <c r="T141" i="24"/>
  <c r="T142" i="24"/>
  <c r="T143" i="24"/>
  <c r="T144" i="24"/>
  <c r="T145" i="24"/>
  <c r="T146" i="24"/>
  <c r="T147" i="24"/>
  <c r="T148" i="24"/>
  <c r="T149" i="24"/>
  <c r="T150" i="24"/>
  <c r="T151" i="24"/>
  <c r="T152" i="24"/>
  <c r="T153" i="24"/>
  <c r="T154" i="24"/>
  <c r="T155" i="24"/>
  <c r="T156" i="24"/>
  <c r="T157" i="24"/>
  <c r="T158" i="24"/>
  <c r="T159" i="24"/>
  <c r="T160" i="24"/>
  <c r="T161" i="24"/>
  <c r="T162" i="24"/>
  <c r="T163" i="24"/>
  <c r="T164" i="24"/>
  <c r="T165" i="24"/>
  <c r="T166" i="24"/>
  <c r="T167" i="24"/>
  <c r="T168" i="24"/>
  <c r="T169" i="24"/>
  <c r="T170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9" i="24"/>
  <c r="T111" i="25"/>
  <c r="T114" i="25"/>
  <c r="T118" i="25"/>
  <c r="T119" i="25"/>
  <c r="T121" i="25"/>
  <c r="T124" i="25"/>
  <c r="T125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68" i="25"/>
  <c r="T169" i="25"/>
  <c r="T170" i="25"/>
  <c r="T171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9" i="25"/>
  <c r="T112" i="26"/>
  <c r="T113" i="26"/>
  <c r="T114" i="26"/>
  <c r="T118" i="26"/>
  <c r="T119" i="26"/>
  <c r="T120" i="26"/>
  <c r="T121" i="26"/>
  <c r="T124" i="26"/>
  <c r="T125" i="26"/>
  <c r="T126" i="26"/>
  <c r="T127" i="26"/>
  <c r="T128" i="26"/>
  <c r="T129" i="26"/>
  <c r="T130" i="26"/>
  <c r="T131" i="26"/>
  <c r="T132" i="26"/>
  <c r="T133" i="26"/>
  <c r="T134" i="26"/>
  <c r="T135" i="26"/>
  <c r="T136" i="26"/>
  <c r="T137" i="26"/>
  <c r="T138" i="26"/>
  <c r="T139" i="26"/>
  <c r="T140" i="26"/>
  <c r="T141" i="26"/>
  <c r="T142" i="26"/>
  <c r="T143" i="26"/>
  <c r="T144" i="26"/>
  <c r="T145" i="26"/>
  <c r="T146" i="26"/>
  <c r="T147" i="26"/>
  <c r="T148" i="26"/>
  <c r="T149" i="26"/>
  <c r="T150" i="26"/>
  <c r="T151" i="26"/>
  <c r="T152" i="26"/>
  <c r="T153" i="26"/>
  <c r="T154" i="26"/>
  <c r="T155" i="26"/>
  <c r="T156" i="26"/>
  <c r="T157" i="26"/>
  <c r="T158" i="26"/>
  <c r="T159" i="26"/>
  <c r="T160" i="26"/>
  <c r="T161" i="26"/>
  <c r="T162" i="26"/>
  <c r="T163" i="26"/>
  <c r="T164" i="26"/>
  <c r="T165" i="26"/>
  <c r="T166" i="26"/>
  <c r="T167" i="26"/>
  <c r="T168" i="26"/>
  <c r="T169" i="26"/>
  <c r="T170" i="26"/>
  <c r="T171" i="26"/>
  <c r="T103" i="26"/>
  <c r="T104" i="26"/>
  <c r="T107" i="26"/>
  <c r="T108" i="26"/>
  <c r="T10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9" i="26"/>
  <c r="T118" i="28"/>
  <c r="T119" i="28"/>
  <c r="T120" i="28"/>
  <c r="T121" i="28"/>
  <c r="T124" i="28"/>
  <c r="T125" i="28"/>
  <c r="T126" i="28"/>
  <c r="T127" i="28"/>
  <c r="T128" i="28"/>
  <c r="T129" i="28"/>
  <c r="T130" i="28"/>
  <c r="T131" i="28"/>
  <c r="T132" i="28"/>
  <c r="T133" i="28"/>
  <c r="T134" i="28"/>
  <c r="T135" i="28"/>
  <c r="T136" i="28"/>
  <c r="T137" i="28"/>
  <c r="T138" i="28"/>
  <c r="T13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9" i="28"/>
  <c r="T136" i="112"/>
  <c r="T137" i="112"/>
  <c r="T138" i="112"/>
  <c r="T139" i="112"/>
  <c r="T140" i="112"/>
  <c r="T141" i="112"/>
  <c r="T142" i="112"/>
  <c r="T143" i="112"/>
  <c r="T144" i="112"/>
  <c r="T145" i="112"/>
  <c r="T146" i="112"/>
  <c r="A10" i="112"/>
  <c r="A11" i="112"/>
  <c r="A12" i="112"/>
  <c r="A13" i="112"/>
  <c r="A14" i="112"/>
  <c r="A15" i="112"/>
  <c r="A16" i="112"/>
  <c r="A17" i="112"/>
  <c r="A18" i="112"/>
  <c r="A19" i="112"/>
  <c r="A20" i="112"/>
  <c r="A21" i="112"/>
  <c r="A22" i="112"/>
  <c r="A23" i="112"/>
  <c r="A24" i="112"/>
  <c r="A25" i="112"/>
  <c r="A26" i="112"/>
  <c r="A27" i="112"/>
  <c r="A28" i="112"/>
  <c r="A29" i="112"/>
  <c r="A30" i="112"/>
  <c r="A31" i="112"/>
  <c r="A32" i="112"/>
  <c r="A33" i="112"/>
  <c r="A34" i="112"/>
  <c r="A35" i="112"/>
  <c r="A36" i="112"/>
  <c r="A37" i="112"/>
  <c r="A38" i="112"/>
  <c r="A39" i="112"/>
  <c r="A40" i="112"/>
  <c r="A41" i="112"/>
  <c r="A42" i="112"/>
  <c r="A43" i="112"/>
  <c r="A44" i="112"/>
  <c r="A45" i="112"/>
  <c r="A46" i="112"/>
  <c r="A47" i="112"/>
  <c r="A48" i="112"/>
  <c r="A49" i="112"/>
  <c r="A50" i="112"/>
  <c r="A51" i="112"/>
  <c r="A52" i="112"/>
  <c r="A53" i="112"/>
  <c r="A54" i="112"/>
  <c r="A55" i="112"/>
  <c r="A56" i="112"/>
  <c r="A57" i="112"/>
  <c r="A58" i="112"/>
  <c r="A59" i="112"/>
  <c r="A60" i="112"/>
  <c r="A61" i="112"/>
  <c r="A62" i="112"/>
  <c r="A63" i="112"/>
  <c r="A64" i="112"/>
  <c r="A65" i="112"/>
  <c r="A66" i="112"/>
  <c r="A67" i="112"/>
  <c r="A68" i="112"/>
  <c r="A69" i="112"/>
  <c r="A70" i="112"/>
  <c r="A71" i="112"/>
  <c r="A72" i="112"/>
  <c r="A73" i="112"/>
  <c r="A74" i="112"/>
  <c r="A75" i="112"/>
  <c r="A76" i="112"/>
  <c r="A77" i="112"/>
  <c r="A78" i="112"/>
  <c r="A79" i="112"/>
  <c r="A80" i="112"/>
  <c r="A81" i="112"/>
  <c r="A82" i="112"/>
  <c r="A83" i="112"/>
  <c r="A84" i="112"/>
  <c r="A85" i="112"/>
  <c r="A86" i="112"/>
  <c r="A87" i="112"/>
  <c r="A88" i="112"/>
  <c r="A89" i="112"/>
  <c r="A90" i="112"/>
  <c r="A91" i="112"/>
  <c r="A92" i="112"/>
  <c r="A93" i="112"/>
  <c r="A94" i="112"/>
  <c r="A95" i="112"/>
  <c r="A96" i="112"/>
  <c r="A97" i="112"/>
  <c r="A98" i="112"/>
  <c r="A99" i="112"/>
  <c r="A100" i="112"/>
  <c r="A101" i="112"/>
  <c r="A102" i="112"/>
  <c r="A103" i="112"/>
  <c r="A104" i="112"/>
  <c r="A105" i="112"/>
  <c r="A106" i="112"/>
  <c r="A107" i="112"/>
  <c r="A108" i="112"/>
  <c r="A109" i="112"/>
  <c r="A110" i="112"/>
  <c r="A111" i="112"/>
  <c r="A112" i="112"/>
  <c r="A113" i="112"/>
  <c r="A114" i="112"/>
  <c r="A115" i="112"/>
  <c r="A116" i="112"/>
  <c r="A117" i="112"/>
  <c r="A118" i="112"/>
  <c r="A119" i="112"/>
  <c r="A120" i="112"/>
  <c r="A121" i="112"/>
  <c r="A122" i="112"/>
  <c r="A123" i="112"/>
  <c r="A124" i="112"/>
  <c r="A125" i="112"/>
  <c r="A126" i="112"/>
  <c r="A127" i="112"/>
  <c r="A128" i="112"/>
  <c r="A129" i="112"/>
  <c r="A130" i="112"/>
  <c r="A131" i="112"/>
  <c r="A132" i="112"/>
  <c r="A133" i="112"/>
  <c r="A134" i="112"/>
  <c r="A135" i="112"/>
  <c r="A136" i="112"/>
  <c r="A137" i="112"/>
  <c r="A138" i="112"/>
  <c r="A139" i="112"/>
  <c r="A140" i="112"/>
  <c r="A141" i="112"/>
  <c r="A142" i="112"/>
  <c r="A143" i="112"/>
  <c r="A144" i="112"/>
  <c r="A145" i="112"/>
  <c r="A146" i="112"/>
  <c r="A147" i="112"/>
  <c r="A148" i="112"/>
  <c r="A149" i="112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9" i="112"/>
  <c r="W51" i="29"/>
  <c r="W52" i="29"/>
  <c r="W53" i="29"/>
  <c r="T121" i="29"/>
  <c r="T136" i="29"/>
  <c r="T137" i="29"/>
  <c r="T138" i="29"/>
  <c r="T139" i="29"/>
  <c r="A9" i="29"/>
  <c r="A10" i="30"/>
  <c r="V142" i="31"/>
  <c r="V143" i="31"/>
  <c r="V144" i="31"/>
  <c r="V145" i="31"/>
  <c r="V146" i="31"/>
  <c r="T119" i="31"/>
  <c r="T125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55" i="31"/>
  <c r="T156" i="31"/>
  <c r="T157" i="31"/>
  <c r="T158" i="31"/>
  <c r="T159" i="31"/>
  <c r="T160" i="31"/>
  <c r="T161" i="31"/>
  <c r="T162" i="31"/>
  <c r="T163" i="31"/>
  <c r="T164" i="31"/>
  <c r="T165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9" i="31"/>
  <c r="T120" i="32"/>
  <c r="T121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9" i="32"/>
  <c r="V80" i="33"/>
  <c r="V81" i="33"/>
  <c r="V82" i="33"/>
  <c r="T120" i="33"/>
  <c r="T121" i="33"/>
  <c r="T136" i="33"/>
  <c r="T137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9" i="33"/>
  <c r="T137" i="2"/>
  <c r="T138" i="2"/>
  <c r="T13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0" i="2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69" i="34"/>
  <c r="T30" i="2"/>
  <c r="V30" i="2" s="1"/>
  <c r="T31" i="2"/>
  <c r="V31" i="2" s="1"/>
  <c r="T32" i="2"/>
  <c r="V32" i="2" s="1"/>
  <c r="T33" i="2"/>
  <c r="V33" i="2" s="1"/>
  <c r="T34" i="2"/>
  <c r="V34" i="2" s="1"/>
  <c r="T35" i="2"/>
  <c r="V35" i="2" s="1"/>
  <c r="T36" i="2"/>
  <c r="V36" i="2" s="1"/>
  <c r="T37" i="2"/>
  <c r="V37" i="2" s="1"/>
  <c r="T38" i="2"/>
  <c r="V38" i="2" s="1"/>
  <c r="T39" i="2"/>
  <c r="V39" i="2" s="1"/>
  <c r="T40" i="2"/>
  <c r="V40" i="2" s="1"/>
  <c r="T41" i="2"/>
  <c r="V41" i="2" s="1"/>
  <c r="T42" i="2"/>
  <c r="V42" i="2" s="1"/>
  <c r="T43" i="2"/>
  <c r="V43" i="2" s="1"/>
  <c r="T44" i="2"/>
  <c r="V44" i="2" s="1"/>
  <c r="T45" i="2"/>
  <c r="V45" i="2" s="1"/>
  <c r="T48" i="2"/>
  <c r="V48" i="2" s="1"/>
  <c r="T49" i="2"/>
  <c r="V49" i="2" s="1"/>
  <c r="T50" i="2"/>
  <c r="V50" i="2" s="1"/>
  <c r="T51" i="2"/>
  <c r="V51" i="2" s="1"/>
  <c r="T52" i="2"/>
  <c r="V52" i="2" s="1"/>
  <c r="T55" i="2"/>
  <c r="V55" i="2" s="1"/>
  <c r="T56" i="2"/>
  <c r="V56" i="2" s="1"/>
  <c r="T57" i="2"/>
  <c r="V57" i="2" s="1"/>
  <c r="T62" i="2"/>
  <c r="V62" i="2" s="1"/>
  <c r="T63" i="2"/>
  <c r="V63" i="2" s="1"/>
  <c r="T64" i="2"/>
  <c r="V64" i="2" s="1"/>
  <c r="T65" i="2"/>
  <c r="V65" i="2" s="1"/>
  <c r="T66" i="2"/>
  <c r="V66" i="2" s="1"/>
  <c r="T69" i="2"/>
  <c r="V69" i="2" s="1"/>
  <c r="T70" i="2"/>
  <c r="V70" i="2" s="1"/>
  <c r="T71" i="2"/>
  <c r="V71" i="2" s="1"/>
  <c r="T72" i="2"/>
  <c r="V72" i="2" s="1"/>
  <c r="T73" i="2"/>
  <c r="V73" i="2" s="1"/>
  <c r="V74" i="2"/>
  <c r="V75" i="2"/>
  <c r="T76" i="2"/>
  <c r="V76" i="2" s="1"/>
  <c r="T77" i="2"/>
  <c r="V77" i="2" s="1"/>
  <c r="T78" i="2"/>
  <c r="V78" i="2" s="1"/>
  <c r="T79" i="2"/>
  <c r="V79" i="2" s="1"/>
  <c r="T80" i="2"/>
  <c r="V80" i="2" s="1"/>
  <c r="V81" i="2"/>
  <c r="V82" i="2"/>
  <c r="T83" i="2"/>
  <c r="V83" i="2" s="1"/>
  <c r="T84" i="2"/>
  <c r="V84" i="2" s="1"/>
  <c r="T85" i="2"/>
  <c r="V85" i="2" s="1"/>
  <c r="T86" i="2"/>
  <c r="V86" i="2" s="1"/>
  <c r="T87" i="2"/>
  <c r="V87" i="2" s="1"/>
  <c r="V88" i="2"/>
  <c r="V89" i="2"/>
  <c r="T90" i="2"/>
  <c r="V90" i="2" s="1"/>
  <c r="T91" i="2"/>
  <c r="V91" i="2" s="1"/>
  <c r="T92" i="2"/>
  <c r="V92" i="2" s="1"/>
  <c r="T93" i="2"/>
  <c r="V93" i="2" s="1"/>
  <c r="T94" i="2"/>
  <c r="V94" i="2" s="1"/>
  <c r="V95" i="2"/>
  <c r="V96" i="2"/>
  <c r="T97" i="2"/>
  <c r="V97" i="2" s="1"/>
  <c r="T98" i="2"/>
  <c r="V98" i="2" s="1"/>
  <c r="T99" i="2"/>
  <c r="V99" i="2" s="1"/>
  <c r="T100" i="2"/>
  <c r="V100" i="2" s="1"/>
  <c r="T101" i="2"/>
  <c r="V101" i="2" s="1"/>
  <c r="V102" i="2"/>
  <c r="V103" i="2"/>
  <c r="T104" i="2"/>
  <c r="V104" i="2" s="1"/>
  <c r="T106" i="2"/>
  <c r="V106" i="2" s="1"/>
  <c r="T107" i="2"/>
  <c r="V107" i="2" s="1"/>
  <c r="T108" i="2"/>
  <c r="V108" i="2" s="1"/>
  <c r="T109" i="2"/>
  <c r="V109" i="2" s="1"/>
  <c r="T110" i="2"/>
  <c r="V110" i="2" s="1"/>
  <c r="T111" i="2"/>
  <c r="V111" i="2" s="1"/>
  <c r="T112" i="2"/>
  <c r="V112" i="2" s="1"/>
  <c r="V113" i="2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V119" i="2" s="1"/>
  <c r="T120" i="2"/>
  <c r="V120" i="2" s="1"/>
  <c r="T121" i="2"/>
  <c r="V121" i="2" s="1"/>
  <c r="T122" i="2"/>
  <c r="V122" i="2" s="1"/>
  <c r="T126" i="2"/>
  <c r="V126" i="2" s="1"/>
  <c r="T127" i="2"/>
  <c r="V127" i="2" s="1"/>
  <c r="T128" i="2"/>
  <c r="V128" i="2" s="1"/>
  <c r="T129" i="2"/>
  <c r="V129" i="2" s="1"/>
  <c r="T132" i="2"/>
  <c r="T133" i="2"/>
  <c r="V133" i="2" s="1"/>
  <c r="T134" i="2"/>
  <c r="V134" i="2" s="1"/>
  <c r="T135" i="2"/>
  <c r="V135" i="2"/>
  <c r="T136" i="2"/>
  <c r="V136" i="2" s="1"/>
  <c r="V137" i="2"/>
  <c r="V138" i="2"/>
  <c r="V139" i="2"/>
  <c r="T140" i="2"/>
  <c r="V140" i="2" s="1"/>
  <c r="T141" i="2"/>
  <c r="V141" i="2" s="1"/>
  <c r="T142" i="2"/>
  <c r="V142" i="2" s="1"/>
  <c r="T143" i="2"/>
  <c r="V143" i="2" s="1"/>
  <c r="T144" i="2"/>
  <c r="V144" i="2" s="1"/>
  <c r="T145" i="2"/>
  <c r="V145" i="2" s="1"/>
  <c r="T146" i="2"/>
  <c r="V146" i="2" s="1"/>
  <c r="T147" i="2"/>
  <c r="V147" i="2" s="1"/>
  <c r="T148" i="2"/>
  <c r="V148" i="2" s="1"/>
  <c r="T149" i="2"/>
  <c r="V149" i="2" s="1"/>
  <c r="T150" i="2"/>
  <c r="V150" i="2" s="1"/>
  <c r="T151" i="2"/>
  <c r="V151" i="2" s="1"/>
  <c r="T152" i="2"/>
  <c r="V152" i="2" s="1"/>
  <c r="T153" i="2"/>
  <c r="V153" i="2" s="1"/>
  <c r="T154" i="2"/>
  <c r="V154" i="2" s="1"/>
  <c r="T155" i="2"/>
  <c r="V155" i="2" s="1"/>
  <c r="T156" i="2"/>
  <c r="V156" i="2" s="1"/>
  <c r="T157" i="2"/>
  <c r="V157" i="2" s="1"/>
  <c r="T158" i="2"/>
  <c r="V158" i="2" s="1"/>
  <c r="T159" i="2"/>
  <c r="V159" i="2" s="1"/>
  <c r="T160" i="2"/>
  <c r="V160" i="2" s="1"/>
  <c r="T161" i="2"/>
  <c r="V161" i="2" s="1"/>
  <c r="T162" i="2"/>
  <c r="V162" i="2" s="1"/>
  <c r="T163" i="2"/>
  <c r="V163" i="2" s="1"/>
  <c r="T164" i="2"/>
  <c r="V164" i="2" s="1"/>
  <c r="T165" i="2"/>
  <c r="V165" i="2" s="1"/>
  <c r="T166" i="2"/>
  <c r="V166" i="2" s="1"/>
  <c r="T167" i="2"/>
  <c r="V167" i="2" s="1"/>
  <c r="T168" i="2"/>
  <c r="V168" i="2" s="1"/>
  <c r="T169" i="2"/>
  <c r="V169" i="2" s="1"/>
  <c r="T170" i="2"/>
  <c r="V170" i="2" s="1"/>
  <c r="T171" i="2"/>
  <c r="V171" i="2" s="1"/>
  <c r="T172" i="2"/>
  <c r="V172" i="2" s="1"/>
  <c r="T173" i="2"/>
  <c r="V173" i="2" s="1"/>
  <c r="L87" i="83"/>
  <c r="L88" i="83"/>
  <c r="L89" i="83"/>
  <c r="L90" i="83"/>
  <c r="L91" i="83"/>
  <c r="L34" i="83"/>
  <c r="V160" i="12" l="1"/>
  <c r="V164" i="12"/>
  <c r="T157" i="12"/>
  <c r="V157" i="12" s="1"/>
  <c r="T158" i="12"/>
  <c r="V158" i="12" s="1"/>
  <c r="T159" i="12"/>
  <c r="V159" i="12" s="1"/>
  <c r="T160" i="12"/>
  <c r="T161" i="12"/>
  <c r="V161" i="12" s="1"/>
  <c r="T162" i="12"/>
  <c r="V162" i="12" s="1"/>
  <c r="T163" i="12"/>
  <c r="V163" i="12" s="1"/>
  <c r="T164" i="12"/>
  <c r="T165" i="12"/>
  <c r="V165" i="12" s="1"/>
  <c r="T166" i="12"/>
  <c r="V166" i="12" s="1"/>
  <c r="T167" i="12"/>
  <c r="V167" i="12" s="1"/>
  <c r="T168" i="12"/>
  <c r="V168" i="12" s="1"/>
  <c r="T169" i="12"/>
  <c r="V169" i="12" s="1"/>
  <c r="T170" i="12"/>
  <c r="V170" i="12" s="1"/>
  <c r="T171" i="12"/>
  <c r="V171" i="12" s="1"/>
  <c r="T172" i="12"/>
  <c r="V172" i="12" s="1"/>
  <c r="T173" i="12"/>
  <c r="V173" i="12" s="1"/>
  <c r="T174" i="12"/>
  <c r="V174" i="12" s="1"/>
  <c r="L151" i="83" l="1"/>
  <c r="L152" i="83"/>
  <c r="L142" i="83"/>
  <c r="L143" i="83"/>
  <c r="L144" i="83"/>
  <c r="L145" i="83"/>
  <c r="L146" i="83"/>
  <c r="L147" i="83"/>
  <c r="L148" i="83"/>
  <c r="L149" i="83"/>
  <c r="L150" i="83"/>
  <c r="T148" i="12" l="1"/>
  <c r="T149" i="12"/>
  <c r="V149" i="12" s="1"/>
  <c r="T150" i="12"/>
  <c r="V150" i="12" s="1"/>
  <c r="T151" i="12"/>
  <c r="V151" i="12" s="1"/>
  <c r="T152" i="12"/>
  <c r="V152" i="12" s="1"/>
  <c r="T153" i="12"/>
  <c r="V153" i="12" s="1"/>
  <c r="T154" i="12"/>
  <c r="V154" i="12" s="1"/>
  <c r="T155" i="12"/>
  <c r="V155" i="12" s="1"/>
  <c r="T156" i="12"/>
  <c r="V156" i="12" s="1"/>
  <c r="V118" i="119" l="1"/>
  <c r="V119" i="119"/>
  <c r="V121" i="119"/>
  <c r="V124" i="119"/>
  <c r="V126" i="119"/>
  <c r="V127" i="119"/>
  <c r="V128" i="119"/>
  <c r="V129" i="119"/>
  <c r="V130" i="119"/>
  <c r="V131" i="119"/>
  <c r="V132" i="119"/>
  <c r="T133" i="119"/>
  <c r="V133" i="119" s="1"/>
  <c r="T134" i="119"/>
  <c r="V134" i="119" s="1"/>
  <c r="T135" i="119"/>
  <c r="V135" i="119" s="1"/>
  <c r="T136" i="119"/>
  <c r="V136" i="119" s="1"/>
  <c r="L136" i="83"/>
  <c r="L137" i="83"/>
  <c r="L138" i="83"/>
  <c r="L139" i="83"/>
  <c r="L140" i="83"/>
  <c r="L141" i="83"/>
  <c r="V148" i="36" l="1"/>
  <c r="V149" i="36"/>
  <c r="V150" i="36"/>
  <c r="V151" i="36"/>
  <c r="V152" i="36"/>
  <c r="V153" i="36"/>
  <c r="V154" i="36"/>
  <c r="V155" i="36"/>
  <c r="V156" i="36"/>
  <c r="V157" i="36"/>
  <c r="V158" i="36"/>
  <c r="V159" i="36"/>
  <c r="V160" i="36"/>
  <c r="T161" i="36"/>
  <c r="V161" i="36" s="1"/>
  <c r="T162" i="36"/>
  <c r="V162" i="36" s="1"/>
  <c r="V149" i="5"/>
  <c r="V150" i="5"/>
  <c r="V151" i="5"/>
  <c r="V152" i="5"/>
  <c r="V153" i="5"/>
  <c r="V154" i="5"/>
  <c r="V155" i="5"/>
  <c r="V156" i="5"/>
  <c r="V157" i="5"/>
  <c r="V158" i="5"/>
  <c r="V159" i="5"/>
  <c r="V160" i="5"/>
  <c r="T161" i="5"/>
  <c r="V161" i="5" s="1"/>
  <c r="T162" i="5"/>
  <c r="V162" i="5" s="1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T163" i="7"/>
  <c r="V163" i="7" s="1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T161" i="10"/>
  <c r="V161" i="10" s="1"/>
  <c r="T162" i="10"/>
  <c r="V162" i="10" s="1"/>
  <c r="V149" i="8"/>
  <c r="V148" i="8"/>
  <c r="V150" i="8"/>
  <c r="V151" i="8"/>
  <c r="V152" i="8"/>
  <c r="V153" i="8"/>
  <c r="V154" i="8"/>
  <c r="V155" i="8"/>
  <c r="V156" i="8"/>
  <c r="V157" i="8"/>
  <c r="V158" i="8"/>
  <c r="V159" i="8"/>
  <c r="T160" i="8"/>
  <c r="V160" i="8" s="1"/>
  <c r="T161" i="8"/>
  <c r="V161" i="8" s="1"/>
  <c r="T162" i="8"/>
  <c r="V162" i="8" s="1"/>
  <c r="V148" i="96"/>
  <c r="V149" i="96"/>
  <c r="V150" i="96"/>
  <c r="V151" i="96"/>
  <c r="V152" i="96"/>
  <c r="V153" i="96"/>
  <c r="V154" i="96"/>
  <c r="V155" i="96"/>
  <c r="V156" i="96"/>
  <c r="V157" i="96"/>
  <c r="V158" i="96"/>
  <c r="V159" i="96"/>
  <c r="V160" i="96"/>
  <c r="V161" i="96"/>
  <c r="T162" i="96"/>
  <c r="V162" i="96" s="1"/>
  <c r="V148" i="93"/>
  <c r="V149" i="93"/>
  <c r="V150" i="93"/>
  <c r="V151" i="93"/>
  <c r="V152" i="93"/>
  <c r="V153" i="93"/>
  <c r="V154" i="93"/>
  <c r="V155" i="93"/>
  <c r="V156" i="93"/>
  <c r="V157" i="93"/>
  <c r="V158" i="93"/>
  <c r="T159" i="93"/>
  <c r="V159" i="93" s="1"/>
  <c r="T160" i="93"/>
  <c r="V160" i="93" s="1"/>
  <c r="T161" i="93"/>
  <c r="V161" i="93" s="1"/>
  <c r="T162" i="93"/>
  <c r="V162" i="93" s="1"/>
  <c r="V148" i="78"/>
  <c r="V149" i="78"/>
  <c r="V150" i="78"/>
  <c r="V151" i="78"/>
  <c r="V152" i="78"/>
  <c r="V153" i="78"/>
  <c r="V154" i="78"/>
  <c r="V155" i="78"/>
  <c r="V156" i="78"/>
  <c r="T157" i="78"/>
  <c r="V157" i="78" s="1"/>
  <c r="T158" i="78"/>
  <c r="V158" i="78" s="1"/>
  <c r="T159" i="78"/>
  <c r="V159" i="78" s="1"/>
  <c r="T160" i="78"/>
  <c r="V160" i="78" s="1"/>
  <c r="T161" i="78"/>
  <c r="V161" i="78" s="1"/>
  <c r="T162" i="78"/>
  <c r="V162" i="78" s="1"/>
  <c r="T148" i="35"/>
  <c r="V148" i="35" s="1"/>
  <c r="T149" i="35"/>
  <c r="V149" i="35" s="1"/>
  <c r="T150" i="35"/>
  <c r="V150" i="35" s="1"/>
  <c r="T151" i="35"/>
  <c r="V151" i="35" s="1"/>
  <c r="T152" i="35"/>
  <c r="V152" i="35" s="1"/>
  <c r="T153" i="35"/>
  <c r="V153" i="35" s="1"/>
  <c r="T154" i="35"/>
  <c r="V154" i="35" s="1"/>
  <c r="T155" i="35"/>
  <c r="V155" i="35" s="1"/>
  <c r="T156" i="35"/>
  <c r="V156" i="35" s="1"/>
  <c r="T157" i="35"/>
  <c r="V157" i="35" s="1"/>
  <c r="T158" i="35"/>
  <c r="V158" i="35" s="1"/>
  <c r="T159" i="35"/>
  <c r="V159" i="35" s="1"/>
  <c r="T160" i="35"/>
  <c r="V160" i="35" s="1"/>
  <c r="T161" i="35"/>
  <c r="V161" i="35" s="1"/>
  <c r="T162" i="35"/>
  <c r="V162" i="35" s="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T162" i="11"/>
  <c r="V162" i="11" s="1"/>
  <c r="V153" i="13"/>
  <c r="V144" i="13"/>
  <c r="V145" i="13"/>
  <c r="V146" i="13"/>
  <c r="V147" i="13"/>
  <c r="V148" i="13"/>
  <c r="V149" i="13"/>
  <c r="V150" i="13"/>
  <c r="V151" i="13"/>
  <c r="V152" i="13"/>
  <c r="V154" i="13"/>
  <c r="V155" i="13"/>
  <c r="V156" i="13"/>
  <c r="V157" i="13"/>
  <c r="V158" i="13"/>
  <c r="V159" i="13"/>
  <c r="V160" i="13"/>
  <c r="V161" i="13"/>
  <c r="V162" i="13"/>
  <c r="T163" i="13"/>
  <c r="V163" i="13" s="1"/>
  <c r="V157" i="15"/>
  <c r="V158" i="15"/>
  <c r="V159" i="15"/>
  <c r="V160" i="15"/>
  <c r="V161" i="15"/>
  <c r="V162" i="15"/>
  <c r="V163" i="15"/>
  <c r="V164" i="15"/>
  <c r="V165" i="15"/>
  <c r="T166" i="15"/>
  <c r="V166" i="15" s="1"/>
  <c r="T167" i="15"/>
  <c r="V167" i="15" s="1"/>
  <c r="T168" i="15"/>
  <c r="V168" i="15" s="1"/>
  <c r="T169" i="15"/>
  <c r="V169" i="15" s="1"/>
  <c r="T170" i="15"/>
  <c r="V170" i="15" s="1"/>
  <c r="T171" i="15"/>
  <c r="V171" i="15" s="1"/>
  <c r="T172" i="15"/>
  <c r="V172" i="15" s="1"/>
  <c r="V158" i="14"/>
  <c r="V159" i="14"/>
  <c r="V160" i="14"/>
  <c r="V161" i="14"/>
  <c r="V162" i="14"/>
  <c r="V163" i="14"/>
  <c r="V164" i="14"/>
  <c r="V165" i="14"/>
  <c r="V166" i="14"/>
  <c r="V167" i="14"/>
  <c r="T168" i="14"/>
  <c r="V168" i="14" s="1"/>
  <c r="T169" i="14"/>
  <c r="V169" i="14" s="1"/>
  <c r="T170" i="14"/>
  <c r="V170" i="14" s="1"/>
  <c r="T171" i="14"/>
  <c r="V171" i="14" s="1"/>
  <c r="T172" i="14"/>
  <c r="V172" i="14" s="1"/>
  <c r="T173" i="14"/>
  <c r="V173" i="14" s="1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T172" i="16"/>
  <c r="V172" i="16" s="1"/>
  <c r="T157" i="17"/>
  <c r="V157" i="17" s="1"/>
  <c r="T158" i="17"/>
  <c r="V158" i="17" s="1"/>
  <c r="T159" i="17"/>
  <c r="V159" i="17" s="1"/>
  <c r="T160" i="17"/>
  <c r="V160" i="17" s="1"/>
  <c r="T161" i="17"/>
  <c r="V161" i="17" s="1"/>
  <c r="T162" i="17"/>
  <c r="V162" i="17" s="1"/>
  <c r="T163" i="17"/>
  <c r="V163" i="17" s="1"/>
  <c r="T164" i="17"/>
  <c r="V164" i="17" s="1"/>
  <c r="T165" i="17"/>
  <c r="V165" i="17" s="1"/>
  <c r="T166" i="17"/>
  <c r="V166" i="17" s="1"/>
  <c r="T167" i="17"/>
  <c r="V167" i="17" s="1"/>
  <c r="T168" i="17"/>
  <c r="V168" i="17" s="1"/>
  <c r="T169" i="17"/>
  <c r="V169" i="17" s="1"/>
  <c r="T170" i="17"/>
  <c r="V170" i="17" s="1"/>
  <c r="T171" i="17"/>
  <c r="V171" i="17" s="1"/>
  <c r="T172" i="17"/>
  <c r="V172" i="17" s="1"/>
  <c r="V166" i="18"/>
  <c r="V157" i="18"/>
  <c r="V158" i="18"/>
  <c r="V159" i="18"/>
  <c r="T160" i="18"/>
  <c r="V160" i="18" s="1"/>
  <c r="T161" i="18"/>
  <c r="V161" i="18" s="1"/>
  <c r="T162" i="18"/>
  <c r="V162" i="18" s="1"/>
  <c r="T163" i="18"/>
  <c r="V163" i="18" s="1"/>
  <c r="T164" i="18"/>
  <c r="V164" i="18" s="1"/>
  <c r="T165" i="18"/>
  <c r="V165" i="18" s="1"/>
  <c r="T166" i="18"/>
  <c r="T167" i="18"/>
  <c r="V167" i="18" s="1"/>
  <c r="T168" i="18"/>
  <c r="V168" i="18" s="1"/>
  <c r="T169" i="18"/>
  <c r="V169" i="18" s="1"/>
  <c r="T170" i="18"/>
  <c r="V170" i="18" s="1"/>
  <c r="T171" i="18"/>
  <c r="V171" i="18" s="1"/>
  <c r="T172" i="18"/>
  <c r="V172" i="18" s="1"/>
  <c r="T157" i="114"/>
  <c r="V157" i="114" s="1"/>
  <c r="T158" i="114"/>
  <c r="V158" i="114" s="1"/>
  <c r="T159" i="114"/>
  <c r="V159" i="114" s="1"/>
  <c r="T160" i="114"/>
  <c r="V160" i="114" s="1"/>
  <c r="T161" i="114"/>
  <c r="V161" i="114" s="1"/>
  <c r="T162" i="114"/>
  <c r="V162" i="114" s="1"/>
  <c r="T163" i="114"/>
  <c r="V163" i="114" s="1"/>
  <c r="T164" i="114"/>
  <c r="V164" i="114" s="1"/>
  <c r="T165" i="114"/>
  <c r="V165" i="114" s="1"/>
  <c r="T166" i="114"/>
  <c r="V166" i="114" s="1"/>
  <c r="T167" i="114"/>
  <c r="V167" i="114" s="1"/>
  <c r="T168" i="114"/>
  <c r="V168" i="114" s="1"/>
  <c r="T169" i="114"/>
  <c r="V169" i="114" s="1"/>
  <c r="T170" i="114"/>
  <c r="V170" i="114" s="1"/>
  <c r="T171" i="114"/>
  <c r="V171" i="114" s="1"/>
  <c r="T172" i="114"/>
  <c r="V172" i="114" s="1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T160" i="9"/>
  <c r="V160" i="9" s="1"/>
  <c r="T161" i="9"/>
  <c r="V161" i="9" s="1"/>
  <c r="T162" i="9"/>
  <c r="V162" i="9" s="1"/>
  <c r="V146" i="9"/>
  <c r="T147" i="12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T169" i="19"/>
  <c r="V169" i="19" s="1"/>
  <c r="T170" i="19"/>
  <c r="V170" i="19" s="1"/>
  <c r="T171" i="19"/>
  <c r="V171" i="19" s="1"/>
  <c r="T172" i="19"/>
  <c r="V172" i="19" s="1"/>
  <c r="V157" i="20"/>
  <c r="V158" i="20"/>
  <c r="V159" i="20"/>
  <c r="V160" i="20"/>
  <c r="V161" i="20"/>
  <c r="V162" i="20"/>
  <c r="V163" i="20"/>
  <c r="V164" i="20"/>
  <c r="V165" i="20"/>
  <c r="V166" i="20"/>
  <c r="V167" i="20"/>
  <c r="V168" i="20"/>
  <c r="T169" i="20"/>
  <c r="V169" i="20" s="1"/>
  <c r="T170" i="20"/>
  <c r="V170" i="20" s="1"/>
  <c r="T171" i="20"/>
  <c r="V171" i="20" s="1"/>
  <c r="T172" i="20"/>
  <c r="V172" i="20" s="1"/>
  <c r="T157" i="21"/>
  <c r="V157" i="21" s="1"/>
  <c r="T158" i="21"/>
  <c r="V158" i="21" s="1"/>
  <c r="T159" i="21"/>
  <c r="V159" i="21" s="1"/>
  <c r="T160" i="21"/>
  <c r="V160" i="21" s="1"/>
  <c r="T161" i="21"/>
  <c r="V161" i="21" s="1"/>
  <c r="T162" i="21"/>
  <c r="V162" i="21" s="1"/>
  <c r="T163" i="21"/>
  <c r="V163" i="21" s="1"/>
  <c r="T164" i="21"/>
  <c r="V164" i="21" s="1"/>
  <c r="T165" i="21"/>
  <c r="V165" i="21" s="1"/>
  <c r="T166" i="21"/>
  <c r="V166" i="21" s="1"/>
  <c r="T167" i="21"/>
  <c r="V167" i="21" s="1"/>
  <c r="T168" i="21"/>
  <c r="V168" i="21" s="1"/>
  <c r="T169" i="21"/>
  <c r="V169" i="21" s="1"/>
  <c r="T170" i="21"/>
  <c r="V170" i="21" s="1"/>
  <c r="T171" i="21"/>
  <c r="V171" i="21" s="1"/>
  <c r="T172" i="21"/>
  <c r="V172" i="21" s="1"/>
  <c r="V157" i="22"/>
  <c r="V158" i="22"/>
  <c r="V159" i="22"/>
  <c r="V160" i="22"/>
  <c r="V161" i="22"/>
  <c r="V162" i="22"/>
  <c r="T163" i="22"/>
  <c r="V163" i="22" s="1"/>
  <c r="T164" i="22"/>
  <c r="V164" i="22" s="1"/>
  <c r="T165" i="22"/>
  <c r="V165" i="22" s="1"/>
  <c r="T166" i="22"/>
  <c r="V166" i="22" s="1"/>
  <c r="T167" i="22"/>
  <c r="V167" i="22" s="1"/>
  <c r="T168" i="22"/>
  <c r="V168" i="22" s="1"/>
  <c r="T169" i="22"/>
  <c r="V169" i="22" s="1"/>
  <c r="T170" i="22"/>
  <c r="V170" i="22" s="1"/>
  <c r="T171" i="22"/>
  <c r="V171" i="22" s="1"/>
  <c r="T172" i="22"/>
  <c r="V172" i="22" s="1"/>
  <c r="V157" i="23"/>
  <c r="V158" i="23"/>
  <c r="V159" i="23"/>
  <c r="V160" i="23"/>
  <c r="V161" i="23"/>
  <c r="V162" i="23"/>
  <c r="V163" i="23"/>
  <c r="V164" i="23"/>
  <c r="V165" i="23"/>
  <c r="V166" i="23"/>
  <c r="V167" i="23"/>
  <c r="T168" i="23"/>
  <c r="V168" i="23" s="1"/>
  <c r="T169" i="23"/>
  <c r="V169" i="23" s="1"/>
  <c r="T170" i="23"/>
  <c r="V170" i="23" s="1"/>
  <c r="T171" i="23"/>
  <c r="V171" i="23" s="1"/>
  <c r="T172" i="23"/>
  <c r="V172" i="23" s="1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T171" i="24"/>
  <c r="V171" i="24" s="1"/>
  <c r="T172" i="24"/>
  <c r="V172" i="24" s="1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T172" i="25"/>
  <c r="V172" i="25" s="1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T172" i="26"/>
  <c r="V172" i="26" s="1"/>
  <c r="T157" i="28"/>
  <c r="V157" i="28" s="1"/>
  <c r="W157" i="28" s="1"/>
  <c r="T158" i="28"/>
  <c r="V158" i="28" s="1"/>
  <c r="W158" i="28" s="1"/>
  <c r="T159" i="28"/>
  <c r="V159" i="28" s="1"/>
  <c r="W159" i="28" s="1"/>
  <c r="T160" i="28"/>
  <c r="V160" i="28" s="1"/>
  <c r="W160" i="28" s="1"/>
  <c r="T161" i="28"/>
  <c r="V161" i="28" s="1"/>
  <c r="W161" i="28" s="1"/>
  <c r="T162" i="28"/>
  <c r="V162" i="28" s="1"/>
  <c r="W162" i="28" s="1"/>
  <c r="T163" i="28"/>
  <c r="V163" i="28" s="1"/>
  <c r="W163" i="28" s="1"/>
  <c r="T164" i="28"/>
  <c r="V164" i="28" s="1"/>
  <c r="W164" i="28" s="1"/>
  <c r="T165" i="28"/>
  <c r="V165" i="28" s="1"/>
  <c r="W165" i="28" s="1"/>
  <c r="T166" i="28"/>
  <c r="V166" i="28" s="1"/>
  <c r="W166" i="28" s="1"/>
  <c r="T167" i="28"/>
  <c r="V167" i="28" s="1"/>
  <c r="W167" i="28" s="1"/>
  <c r="T168" i="28"/>
  <c r="V168" i="28" s="1"/>
  <c r="W168" i="28" s="1"/>
  <c r="T169" i="28"/>
  <c r="V169" i="28" s="1"/>
  <c r="W169" i="28" s="1"/>
  <c r="T170" i="28"/>
  <c r="V170" i="28" s="1"/>
  <c r="W170" i="28" s="1"/>
  <c r="T171" i="28"/>
  <c r="V171" i="28" s="1"/>
  <c r="W171" i="28" s="1"/>
  <c r="T172" i="28"/>
  <c r="V172" i="28" s="1"/>
  <c r="W172" i="28" s="1"/>
  <c r="T158" i="112"/>
  <c r="V158" i="112" s="1"/>
  <c r="T159" i="112"/>
  <c r="V159" i="112" s="1"/>
  <c r="T160" i="112"/>
  <c r="V160" i="112" s="1"/>
  <c r="T161" i="112"/>
  <c r="V161" i="112" s="1"/>
  <c r="T162" i="112"/>
  <c r="V162" i="112" s="1"/>
  <c r="T163" i="112"/>
  <c r="V163" i="112" s="1"/>
  <c r="T164" i="112"/>
  <c r="V164" i="112" s="1"/>
  <c r="T165" i="112"/>
  <c r="V165" i="112" s="1"/>
  <c r="T166" i="112"/>
  <c r="V166" i="112" s="1"/>
  <c r="T167" i="112"/>
  <c r="V167" i="112" s="1"/>
  <c r="T168" i="112"/>
  <c r="V168" i="112" s="1"/>
  <c r="T169" i="112"/>
  <c r="V169" i="112" s="1"/>
  <c r="T170" i="112"/>
  <c r="V170" i="112" s="1"/>
  <c r="T171" i="112"/>
  <c r="V171" i="112" s="1"/>
  <c r="T172" i="112"/>
  <c r="V172" i="112" s="1"/>
  <c r="T157" i="29"/>
  <c r="V157" i="29" s="1"/>
  <c r="W157" i="29" s="1"/>
  <c r="T158" i="29"/>
  <c r="V158" i="29" s="1"/>
  <c r="W158" i="29" s="1"/>
  <c r="T159" i="29"/>
  <c r="V159" i="29" s="1"/>
  <c r="W159" i="29" s="1"/>
  <c r="T160" i="29"/>
  <c r="V160" i="29" s="1"/>
  <c r="W160" i="29" s="1"/>
  <c r="T161" i="29"/>
  <c r="V161" i="29" s="1"/>
  <c r="W161" i="29" s="1"/>
  <c r="T162" i="29"/>
  <c r="V162" i="29" s="1"/>
  <c r="W162" i="29" s="1"/>
  <c r="T163" i="29"/>
  <c r="V163" i="29" s="1"/>
  <c r="W163" i="29" s="1"/>
  <c r="T164" i="29"/>
  <c r="V164" i="29" s="1"/>
  <c r="W164" i="29" s="1"/>
  <c r="T165" i="29"/>
  <c r="V165" i="29" s="1"/>
  <c r="W165" i="29" s="1"/>
  <c r="T166" i="29"/>
  <c r="V166" i="29" s="1"/>
  <c r="W166" i="29" s="1"/>
  <c r="T167" i="29"/>
  <c r="V167" i="29" s="1"/>
  <c r="W167" i="29" s="1"/>
  <c r="T168" i="29"/>
  <c r="V168" i="29" s="1"/>
  <c r="W168" i="29" s="1"/>
  <c r="T169" i="29"/>
  <c r="V169" i="29" s="1"/>
  <c r="W169" i="29" s="1"/>
  <c r="T170" i="29"/>
  <c r="V170" i="29" s="1"/>
  <c r="W170" i="29" s="1"/>
  <c r="T171" i="29"/>
  <c r="V171" i="29" s="1"/>
  <c r="W171" i="29" s="1"/>
  <c r="T172" i="29"/>
  <c r="V172" i="29" s="1"/>
  <c r="W172" i="29" s="1"/>
  <c r="T158" i="30"/>
  <c r="V158" i="30" s="1"/>
  <c r="T159" i="30"/>
  <c r="V159" i="30" s="1"/>
  <c r="T160" i="30"/>
  <c r="V160" i="30" s="1"/>
  <c r="T161" i="30"/>
  <c r="V161" i="30" s="1"/>
  <c r="T162" i="30"/>
  <c r="V162" i="30" s="1"/>
  <c r="T163" i="30"/>
  <c r="V163" i="30" s="1"/>
  <c r="T164" i="30"/>
  <c r="V164" i="30" s="1"/>
  <c r="T165" i="30"/>
  <c r="V165" i="30" s="1"/>
  <c r="T166" i="30"/>
  <c r="V166" i="30" s="1"/>
  <c r="T167" i="30"/>
  <c r="V167" i="30" s="1"/>
  <c r="T168" i="30"/>
  <c r="V168" i="30" s="1"/>
  <c r="T169" i="30"/>
  <c r="V169" i="30" s="1"/>
  <c r="T170" i="30"/>
  <c r="V170" i="30" s="1"/>
  <c r="T171" i="30"/>
  <c r="V171" i="30" s="1"/>
  <c r="T172" i="30"/>
  <c r="V172" i="30" s="1"/>
  <c r="T173" i="30"/>
  <c r="V173" i="30" s="1"/>
  <c r="V157" i="31"/>
  <c r="V158" i="31"/>
  <c r="V159" i="31"/>
  <c r="V160" i="31"/>
  <c r="V161" i="31"/>
  <c r="V162" i="31"/>
  <c r="V163" i="31"/>
  <c r="V164" i="31"/>
  <c r="V165" i="31"/>
  <c r="T166" i="31"/>
  <c r="V166" i="31" s="1"/>
  <c r="T167" i="31"/>
  <c r="V167" i="31" s="1"/>
  <c r="T168" i="31"/>
  <c r="V168" i="31" s="1"/>
  <c r="T169" i="31"/>
  <c r="V169" i="31" s="1"/>
  <c r="T170" i="31"/>
  <c r="V170" i="31" s="1"/>
  <c r="T171" i="31"/>
  <c r="V171" i="31" s="1"/>
  <c r="T172" i="31"/>
  <c r="V172" i="31" s="1"/>
  <c r="T157" i="32"/>
  <c r="V157" i="32" s="1"/>
  <c r="T158" i="32"/>
  <c r="V158" i="32" s="1"/>
  <c r="T159" i="32"/>
  <c r="V159" i="32" s="1"/>
  <c r="T160" i="32"/>
  <c r="V160" i="32" s="1"/>
  <c r="T161" i="32"/>
  <c r="V161" i="32" s="1"/>
  <c r="T162" i="32"/>
  <c r="V162" i="32" s="1"/>
  <c r="T163" i="32"/>
  <c r="V163" i="32" s="1"/>
  <c r="T164" i="32"/>
  <c r="V164" i="32" s="1"/>
  <c r="T165" i="32"/>
  <c r="V165" i="32" s="1"/>
  <c r="T166" i="32"/>
  <c r="V166" i="32" s="1"/>
  <c r="T167" i="32"/>
  <c r="V167" i="32" s="1"/>
  <c r="T168" i="32"/>
  <c r="V168" i="32" s="1"/>
  <c r="T169" i="32"/>
  <c r="V169" i="32" s="1"/>
  <c r="T170" i="32"/>
  <c r="V170" i="32" s="1"/>
  <c r="T171" i="32"/>
  <c r="V171" i="32" s="1"/>
  <c r="T172" i="32"/>
  <c r="V172" i="32" s="1"/>
  <c r="T157" i="33"/>
  <c r="V157" i="33" s="1"/>
  <c r="T158" i="33"/>
  <c r="V158" i="33" s="1"/>
  <c r="T159" i="33"/>
  <c r="V159" i="33" s="1"/>
  <c r="T160" i="33"/>
  <c r="V160" i="33" s="1"/>
  <c r="T161" i="33"/>
  <c r="V161" i="33" s="1"/>
  <c r="T162" i="33"/>
  <c r="V162" i="33" s="1"/>
  <c r="T163" i="33"/>
  <c r="V163" i="33" s="1"/>
  <c r="T164" i="33"/>
  <c r="V164" i="33" s="1"/>
  <c r="T165" i="33"/>
  <c r="V165" i="33" s="1"/>
  <c r="T166" i="33"/>
  <c r="V166" i="33" s="1"/>
  <c r="T167" i="33"/>
  <c r="V167" i="33" s="1"/>
  <c r="T168" i="33"/>
  <c r="V168" i="33" s="1"/>
  <c r="T169" i="33"/>
  <c r="V169" i="33" s="1"/>
  <c r="T170" i="33"/>
  <c r="V170" i="33" s="1"/>
  <c r="T171" i="33"/>
  <c r="V171" i="33" s="1"/>
  <c r="T172" i="33"/>
  <c r="V172" i="33" s="1"/>
  <c r="V157" i="34"/>
  <c r="V158" i="34"/>
  <c r="V159" i="34"/>
  <c r="V160" i="34"/>
  <c r="V161" i="34"/>
  <c r="V162" i="34"/>
  <c r="V163" i="34"/>
  <c r="V164" i="34"/>
  <c r="V165" i="34"/>
  <c r="V166" i="34"/>
  <c r="V167" i="34"/>
  <c r="V168" i="34"/>
  <c r="V169" i="34"/>
  <c r="V170" i="34"/>
  <c r="V171" i="34"/>
  <c r="V172" i="34"/>
  <c r="T155" i="17"/>
  <c r="T156" i="17"/>
  <c r="V156" i="17" s="1"/>
  <c r="T155" i="114"/>
  <c r="T156" i="114"/>
  <c r="T145" i="12"/>
  <c r="T146" i="12"/>
  <c r="T155" i="21"/>
  <c r="T156" i="21"/>
  <c r="T155" i="28"/>
  <c r="V155" i="28" s="1"/>
  <c r="T156" i="28"/>
  <c r="V156" i="28" s="1"/>
  <c r="T155" i="29"/>
  <c r="V155" i="29" s="1"/>
  <c r="T156" i="29"/>
  <c r="V156" i="29" s="1"/>
  <c r="T156" i="30"/>
  <c r="T157" i="30"/>
  <c r="T155" i="32"/>
  <c r="T156" i="32"/>
  <c r="T155" i="33"/>
  <c r="T156" i="33"/>
  <c r="V155" i="15" l="1"/>
  <c r="V153" i="15"/>
  <c r="V154" i="15"/>
  <c r="V156" i="15"/>
  <c r="V156" i="14"/>
  <c r="V157" i="14"/>
  <c r="V154" i="14"/>
  <c r="V155" i="14"/>
  <c r="V150" i="16"/>
  <c r="V151" i="16"/>
  <c r="V152" i="16"/>
  <c r="V153" i="16"/>
  <c r="V154" i="16"/>
  <c r="V155" i="16"/>
  <c r="V155" i="17"/>
  <c r="T153" i="17"/>
  <c r="V153" i="17" s="1"/>
  <c r="T154" i="17"/>
  <c r="V154" i="17" s="1"/>
  <c r="V155" i="18"/>
  <c r="V156" i="18"/>
  <c r="V153" i="18"/>
  <c r="V154" i="18"/>
  <c r="V156" i="114"/>
  <c r="T153" i="114"/>
  <c r="V153" i="114" s="1"/>
  <c r="T154" i="114"/>
  <c r="V154" i="114" s="1"/>
  <c r="V155" i="114"/>
  <c r="V144" i="9"/>
  <c r="V143" i="9"/>
  <c r="V145" i="9"/>
  <c r="T144" i="12"/>
  <c r="V144" i="12" s="1"/>
  <c r="V145" i="12"/>
  <c r="V146" i="12"/>
  <c r="V147" i="12"/>
  <c r="V148" i="12"/>
  <c r="V155" i="19"/>
  <c r="V153" i="19"/>
  <c r="V154" i="19"/>
  <c r="V156" i="19"/>
  <c r="V156" i="20"/>
  <c r="V153" i="20"/>
  <c r="V154" i="20"/>
  <c r="V155" i="20"/>
  <c r="T153" i="21"/>
  <c r="V153" i="21" s="1"/>
  <c r="T154" i="21"/>
  <c r="V154" i="21" s="1"/>
  <c r="V155" i="21"/>
  <c r="V156" i="21"/>
  <c r="V155" i="22"/>
  <c r="V153" i="22"/>
  <c r="V154" i="22"/>
  <c r="V156" i="22"/>
  <c r="V156" i="23"/>
  <c r="V153" i="23"/>
  <c r="V154" i="23"/>
  <c r="V155" i="23"/>
  <c r="V156" i="24"/>
  <c r="V155" i="25"/>
  <c r="V153" i="25"/>
  <c r="V154" i="25"/>
  <c r="V156" i="25"/>
  <c r="V156" i="26"/>
  <c r="V153" i="26"/>
  <c r="V154" i="26"/>
  <c r="V155" i="26"/>
  <c r="T153" i="28"/>
  <c r="V153" i="28" s="1"/>
  <c r="W153" i="28" s="1"/>
  <c r="T154" i="28"/>
  <c r="W155" i="28"/>
  <c r="W156" i="28"/>
  <c r="T153" i="112"/>
  <c r="W156" i="29"/>
  <c r="T153" i="29"/>
  <c r="V153" i="29" s="1"/>
  <c r="W153" i="29" s="1"/>
  <c r="T154" i="29"/>
  <c r="V154" i="29" s="1"/>
  <c r="W154" i="29" s="1"/>
  <c r="W155" i="29"/>
  <c r="V156" i="30"/>
  <c r="T154" i="30"/>
  <c r="V154" i="30" s="1"/>
  <c r="T155" i="30"/>
  <c r="V155" i="30" s="1"/>
  <c r="V157" i="30"/>
  <c r="V156" i="31"/>
  <c r="T153" i="31"/>
  <c r="V153" i="31" s="1"/>
  <c r="T154" i="31"/>
  <c r="V154" i="31" s="1"/>
  <c r="V155" i="31"/>
  <c r="T153" i="32"/>
  <c r="V153" i="32" s="1"/>
  <c r="T154" i="32"/>
  <c r="V154" i="32" s="1"/>
  <c r="V155" i="32"/>
  <c r="V156" i="32"/>
  <c r="V152" i="34"/>
  <c r="V153" i="34"/>
  <c r="V156" i="33"/>
  <c r="T152" i="33"/>
  <c r="V152" i="33" s="1"/>
  <c r="T153" i="33"/>
  <c r="V153" i="33" s="1"/>
  <c r="T154" i="33"/>
  <c r="V154" i="33" s="1"/>
  <c r="V155" i="33"/>
  <c r="V156" i="34"/>
  <c r="V154" i="34"/>
  <c r="V155" i="34"/>
  <c r="V154" i="28" l="1"/>
  <c r="W154" i="28" s="1"/>
  <c r="L135" i="83"/>
  <c r="L153" i="83"/>
  <c r="L154" i="83"/>
  <c r="L129" i="83"/>
  <c r="L130" i="83"/>
  <c r="L131" i="83"/>
  <c r="L132" i="83"/>
  <c r="L133" i="83"/>
  <c r="L134" i="83"/>
  <c r="V114" i="119"/>
  <c r="V140" i="36"/>
  <c r="V141" i="36"/>
  <c r="V142" i="36"/>
  <c r="V143" i="36"/>
  <c r="V144" i="36"/>
  <c r="V145" i="36"/>
  <c r="V146" i="36"/>
  <c r="V147" i="36"/>
  <c r="V138" i="5"/>
  <c r="V139" i="5"/>
  <c r="V140" i="5"/>
  <c r="V141" i="5"/>
  <c r="V142" i="5"/>
  <c r="V143" i="5"/>
  <c r="V144" i="5"/>
  <c r="V145" i="5"/>
  <c r="V146" i="5"/>
  <c r="V140" i="7"/>
  <c r="V141" i="7"/>
  <c r="V142" i="7"/>
  <c r="V143" i="7"/>
  <c r="V144" i="7"/>
  <c r="V145" i="7"/>
  <c r="V146" i="7"/>
  <c r="V147" i="7"/>
  <c r="V148" i="7"/>
  <c r="V149" i="7"/>
  <c r="V137" i="10"/>
  <c r="V138" i="10"/>
  <c r="V139" i="10"/>
  <c r="V140" i="10"/>
  <c r="V141" i="10"/>
  <c r="V142" i="10"/>
  <c r="V143" i="10"/>
  <c r="V144" i="10"/>
  <c r="V145" i="10"/>
  <c r="V146" i="10"/>
  <c r="V147" i="10"/>
  <c r="V145" i="8"/>
  <c r="V146" i="8"/>
  <c r="V147" i="8"/>
  <c r="V139" i="8"/>
  <c r="V140" i="8"/>
  <c r="V141" i="8"/>
  <c r="V142" i="8"/>
  <c r="V143" i="8"/>
  <c r="V144" i="8"/>
  <c r="V137" i="96"/>
  <c r="V138" i="96"/>
  <c r="V139" i="96"/>
  <c r="V140" i="96"/>
  <c r="V141" i="96"/>
  <c r="V142" i="96"/>
  <c r="V143" i="96"/>
  <c r="V144" i="96"/>
  <c r="V145" i="96"/>
  <c r="V146" i="96"/>
  <c r="V147" i="96"/>
  <c r="V140" i="93"/>
  <c r="V145" i="93"/>
  <c r="V141" i="93"/>
  <c r="V142" i="93"/>
  <c r="V143" i="93"/>
  <c r="V144" i="93"/>
  <c r="V146" i="93"/>
  <c r="V147" i="93"/>
  <c r="V146" i="78"/>
  <c r="V143" i="78"/>
  <c r="V141" i="78"/>
  <c r="V142" i="78"/>
  <c r="V144" i="78"/>
  <c r="V145" i="78"/>
  <c r="V147" i="78"/>
  <c r="T142" i="35"/>
  <c r="V142" i="35" s="1"/>
  <c r="T143" i="35"/>
  <c r="V143" i="35" s="1"/>
  <c r="T144" i="35"/>
  <c r="V144" i="35" s="1"/>
  <c r="T145" i="35"/>
  <c r="V145" i="35" s="1"/>
  <c r="T146" i="35"/>
  <c r="V146" i="35" s="1"/>
  <c r="T147" i="35"/>
  <c r="V147" i="35" s="1"/>
  <c r="T141" i="35"/>
  <c r="V141" i="35" s="1"/>
  <c r="V142" i="11"/>
  <c r="V143" i="11"/>
  <c r="V144" i="11"/>
  <c r="V145" i="11"/>
  <c r="V141" i="11"/>
  <c r="V155" i="24"/>
  <c r="V152" i="24"/>
  <c r="V153" i="24"/>
  <c r="V154" i="24"/>
  <c r="T140" i="35" l="1"/>
  <c r="V140" i="35" s="1"/>
  <c r="V140" i="11"/>
  <c r="V139" i="9"/>
  <c r="V138" i="9"/>
  <c r="V140" i="9"/>
  <c r="V141" i="9"/>
  <c r="T143" i="12"/>
  <c r="V143" i="12" s="1"/>
  <c r="T141" i="12"/>
  <c r="V141" i="12" s="1"/>
  <c r="T142" i="12"/>
  <c r="V142" i="12" s="1"/>
  <c r="T140" i="12"/>
  <c r="V140" i="12" s="1"/>
  <c r="V137" i="5" l="1"/>
  <c r="T137" i="35"/>
  <c r="V137" i="35" s="1"/>
  <c r="T138" i="35"/>
  <c r="V138" i="35" s="1"/>
  <c r="T139" i="35"/>
  <c r="V139" i="35" s="1"/>
  <c r="V112" i="119"/>
  <c r="V137" i="36"/>
  <c r="V138" i="36"/>
  <c r="V139" i="36"/>
  <c r="V139" i="7"/>
  <c r="V137" i="8"/>
  <c r="V138" i="8"/>
  <c r="V137" i="93"/>
  <c r="V138" i="93"/>
  <c r="V139" i="93"/>
  <c r="V137" i="78"/>
  <c r="V138" i="78"/>
  <c r="V139" i="78"/>
  <c r="V137" i="11"/>
  <c r="V138" i="11"/>
  <c r="V139" i="11"/>
  <c r="T139" i="12"/>
  <c r="V139" i="12" s="1"/>
  <c r="L128" i="83" l="1"/>
  <c r="L127" i="83" l="1"/>
  <c r="L126" i="83" l="1"/>
  <c r="L125" i="83" l="1"/>
  <c r="T145" i="31" l="1"/>
  <c r="T146" i="31"/>
  <c r="T147" i="31"/>
  <c r="T148" i="31"/>
  <c r="T149" i="31"/>
  <c r="T114" i="35" l="1"/>
  <c r="V92" i="36" l="1"/>
  <c r="V92" i="5"/>
  <c r="V94" i="7"/>
  <c r="V92" i="10"/>
  <c r="V92" i="8"/>
  <c r="V92" i="96"/>
  <c r="V92" i="93"/>
  <c r="V92" i="78"/>
  <c r="V92" i="35"/>
  <c r="V92" i="11"/>
  <c r="V93" i="13"/>
  <c r="V61" i="119" l="1"/>
  <c r="V87" i="36"/>
  <c r="V87" i="5"/>
  <c r="V89" i="7"/>
  <c r="V87" i="10"/>
  <c r="V87" i="8"/>
  <c r="V87" i="96"/>
  <c r="V86" i="96"/>
  <c r="V87" i="93"/>
  <c r="V87" i="78"/>
  <c r="V87" i="35"/>
  <c r="V87" i="11"/>
  <c r="V88" i="13"/>
  <c r="V85" i="36" l="1"/>
  <c r="V85" i="5"/>
  <c r="V87" i="7"/>
  <c r="V85" i="10"/>
  <c r="V85" i="8"/>
  <c r="V85" i="93"/>
  <c r="V85" i="78"/>
  <c r="V85" i="35"/>
  <c r="V85" i="11"/>
  <c r="V86" i="13"/>
  <c r="V56" i="119" l="1"/>
  <c r="V81" i="5"/>
  <c r="V82" i="5"/>
  <c r="V84" i="7"/>
  <c r="V85" i="7"/>
  <c r="V82" i="10"/>
  <c r="V82" i="8"/>
  <c r="V82" i="96"/>
  <c r="V82" i="93"/>
  <c r="V82" i="78"/>
  <c r="V82" i="11"/>
  <c r="V84" i="13"/>
  <c r="V92" i="15"/>
  <c r="V93" i="15"/>
  <c r="V93" i="14"/>
  <c r="V94" i="14"/>
  <c r="V92" i="16"/>
  <c r="V93" i="16"/>
  <c r="V92" i="17"/>
  <c r="T93" i="17"/>
  <c r="V93" i="17" s="1"/>
  <c r="V92" i="18"/>
  <c r="V93" i="18"/>
  <c r="V92" i="114"/>
  <c r="V93" i="114"/>
  <c r="V81" i="9"/>
  <c r="V82" i="9"/>
  <c r="V82" i="12"/>
  <c r="V83" i="12"/>
  <c r="V92" i="19"/>
  <c r="V93" i="19"/>
  <c r="V92" i="20"/>
  <c r="V93" i="20"/>
  <c r="V92" i="21"/>
  <c r="V93" i="21"/>
  <c r="T92" i="22"/>
  <c r="V92" i="22" s="1"/>
  <c r="T93" i="22"/>
  <c r="V93" i="22" s="1"/>
  <c r="V92" i="23"/>
  <c r="V93" i="23"/>
  <c r="V92" i="24"/>
  <c r="V93" i="24"/>
  <c r="T92" i="25"/>
  <c r="V92" i="25" s="1"/>
  <c r="T93" i="25"/>
  <c r="V93" i="25" s="1"/>
  <c r="T92" i="26"/>
  <c r="V92" i="26" s="1"/>
  <c r="T92" i="28"/>
  <c r="V92" i="28" s="1"/>
  <c r="W92" i="28" s="1"/>
  <c r="V93" i="28"/>
  <c r="W93" i="28" s="1"/>
  <c r="V92" i="112"/>
  <c r="T93" i="112"/>
  <c r="V93" i="112" s="1"/>
  <c r="T92" i="29"/>
  <c r="V92" i="29" s="1"/>
  <c r="W92" i="29" s="1"/>
  <c r="T93" i="29"/>
  <c r="V93" i="29" s="1"/>
  <c r="W93" i="29" s="1"/>
  <c r="T93" i="30"/>
  <c r="V93" i="30" s="1"/>
  <c r="V94" i="30"/>
  <c r="V92" i="31"/>
  <c r="V93" i="31"/>
  <c r="T92" i="32"/>
  <c r="V92" i="32" s="1"/>
  <c r="T93" i="32"/>
  <c r="V93" i="32" s="1"/>
  <c r="V92" i="33"/>
  <c r="T93" i="33"/>
  <c r="V93" i="33" s="1"/>
  <c r="V92" i="34"/>
  <c r="V93" i="34"/>
  <c r="L74" i="83"/>
  <c r="L75" i="83"/>
  <c r="V80" i="36" l="1"/>
  <c r="V82" i="7"/>
  <c r="V80" i="8"/>
  <c r="V80" i="96"/>
  <c r="V80" i="93"/>
  <c r="V80" i="78"/>
  <c r="V80" i="35"/>
  <c r="V80" i="11"/>
  <c r="V81" i="13"/>
  <c r="V78" i="11" l="1"/>
  <c r="T86" i="17" l="1"/>
  <c r="T85" i="17"/>
  <c r="T86" i="22"/>
  <c r="T85" i="22"/>
  <c r="T85" i="26"/>
  <c r="T86" i="28"/>
  <c r="T85" i="28"/>
  <c r="T86" i="112"/>
  <c r="T86" i="29"/>
  <c r="T85" i="29"/>
  <c r="T86" i="30"/>
  <c r="T86" i="31"/>
  <c r="T86" i="32"/>
  <c r="T85" i="32"/>
  <c r="T82" i="30" l="1"/>
  <c r="T82" i="28"/>
  <c r="T82" i="26"/>
  <c r="T52" i="12"/>
  <c r="T9" i="36" l="1"/>
  <c r="T11" i="119"/>
  <c r="V71" i="36"/>
  <c r="T10" i="36"/>
  <c r="T11" i="36"/>
  <c r="T12" i="36"/>
  <c r="V71" i="5"/>
  <c r="T10" i="5"/>
  <c r="T11" i="5"/>
  <c r="T9" i="5"/>
  <c r="V73" i="7"/>
  <c r="T12" i="7"/>
  <c r="T11" i="7"/>
  <c r="V71" i="10"/>
  <c r="T10" i="10"/>
  <c r="T11" i="10"/>
  <c r="T9" i="10"/>
  <c r="V70" i="8"/>
  <c r="V71" i="8"/>
  <c r="T10" i="8"/>
  <c r="T9" i="8"/>
  <c r="V71" i="96"/>
  <c r="T10" i="96"/>
  <c r="T11" i="96"/>
  <c r="T12" i="96"/>
  <c r="T13" i="96"/>
  <c r="T14" i="96"/>
  <c r="T15" i="96"/>
  <c r="T9" i="96"/>
  <c r="V71" i="93"/>
  <c r="T10" i="93"/>
  <c r="T11" i="93"/>
  <c r="T12" i="93"/>
  <c r="T9" i="93"/>
  <c r="V71" i="78"/>
  <c r="V72" i="78"/>
  <c r="T10" i="78"/>
  <c r="T9" i="78"/>
  <c r="T10" i="35"/>
  <c r="V71" i="35"/>
  <c r="T118" i="35"/>
  <c r="T119" i="35"/>
  <c r="T121" i="35"/>
  <c r="T124" i="35"/>
  <c r="T126" i="35"/>
  <c r="T127" i="35"/>
  <c r="T128" i="35"/>
  <c r="T129" i="35"/>
  <c r="T130" i="35"/>
  <c r="T131" i="35"/>
  <c r="T132" i="35"/>
  <c r="T133" i="35"/>
  <c r="T134" i="35"/>
  <c r="T135" i="35"/>
  <c r="T136" i="35"/>
  <c r="T9" i="35"/>
  <c r="V71" i="11"/>
  <c r="T10" i="11"/>
  <c r="V110" i="11"/>
  <c r="T9" i="11"/>
  <c r="V72" i="13"/>
  <c r="T10" i="13"/>
  <c r="T9" i="13"/>
  <c r="T10" i="15"/>
  <c r="T9" i="15"/>
  <c r="T11" i="14"/>
  <c r="T12" i="14"/>
  <c r="T13" i="14"/>
  <c r="T14" i="14"/>
  <c r="T16" i="14"/>
  <c r="T10" i="14"/>
  <c r="T10" i="16"/>
  <c r="T9" i="16"/>
  <c r="T10" i="17"/>
  <c r="T11" i="17"/>
  <c r="T12" i="17"/>
  <c r="T13" i="17"/>
  <c r="T14" i="17"/>
  <c r="T15" i="17"/>
  <c r="T16" i="17"/>
  <c r="T19" i="17"/>
  <c r="T20" i="17"/>
  <c r="T21" i="17"/>
  <c r="T22" i="17"/>
  <c r="T23" i="17"/>
  <c r="T26" i="17"/>
  <c r="T27" i="17"/>
  <c r="T28" i="17"/>
  <c r="T29" i="17"/>
  <c r="T30" i="17"/>
  <c r="T33" i="17"/>
  <c r="T34" i="17"/>
  <c r="T35" i="17"/>
  <c r="T36" i="17"/>
  <c r="T37" i="17"/>
  <c r="T40" i="17"/>
  <c r="T41" i="17"/>
  <c r="T42" i="17"/>
  <c r="T43" i="17"/>
  <c r="T44" i="17"/>
  <c r="T47" i="17"/>
  <c r="T48" i="17"/>
  <c r="T49" i="17"/>
  <c r="T50" i="17"/>
  <c r="T54" i="17"/>
  <c r="T55" i="17"/>
  <c r="T56" i="17"/>
  <c r="T57" i="17"/>
  <c r="T58" i="17"/>
  <c r="T61" i="17"/>
  <c r="T62" i="17"/>
  <c r="T63" i="17"/>
  <c r="T64" i="17"/>
  <c r="T65" i="17"/>
  <c r="T68" i="17"/>
  <c r="T69" i="17"/>
  <c r="T70" i="17"/>
  <c r="T71" i="17"/>
  <c r="T72" i="17"/>
  <c r="T75" i="17"/>
  <c r="T76" i="17"/>
  <c r="T77" i="17"/>
  <c r="T78" i="17"/>
  <c r="T79" i="17"/>
  <c r="T82" i="17"/>
  <c r="T83" i="17"/>
  <c r="T84" i="17"/>
  <c r="T89" i="17"/>
  <c r="T90" i="17"/>
  <c r="T91" i="17"/>
  <c r="T96" i="17"/>
  <c r="T98" i="17"/>
  <c r="T100" i="17"/>
  <c r="T101" i="17"/>
  <c r="T102" i="17"/>
  <c r="T146" i="17"/>
  <c r="T147" i="17"/>
  <c r="T148" i="17"/>
  <c r="T149" i="17"/>
  <c r="T150" i="17"/>
  <c r="T151" i="17"/>
  <c r="T152" i="17"/>
  <c r="T9" i="17"/>
  <c r="T10" i="18"/>
  <c r="T11" i="18"/>
  <c r="T12" i="18"/>
  <c r="T13" i="18"/>
  <c r="T14" i="18"/>
  <c r="T9" i="18"/>
  <c r="T10" i="114"/>
  <c r="T11" i="114"/>
  <c r="T12" i="114"/>
  <c r="T13" i="114"/>
  <c r="T15" i="114"/>
  <c r="T16" i="114"/>
  <c r="T17" i="114"/>
  <c r="T18" i="114"/>
  <c r="T19" i="114"/>
  <c r="T142" i="114"/>
  <c r="T143" i="114"/>
  <c r="T144" i="114"/>
  <c r="T145" i="114"/>
  <c r="T146" i="114"/>
  <c r="T147" i="114"/>
  <c r="T148" i="114"/>
  <c r="T149" i="114"/>
  <c r="T150" i="114"/>
  <c r="T151" i="114"/>
  <c r="T152" i="114"/>
  <c r="T9" i="114"/>
  <c r="T10" i="9"/>
  <c r="T11" i="9"/>
  <c r="T14" i="9"/>
  <c r="T20" i="9"/>
  <c r="T21" i="9"/>
  <c r="T22" i="9"/>
  <c r="T23" i="9"/>
  <c r="T26" i="9"/>
  <c r="T27" i="9"/>
  <c r="T28" i="9"/>
  <c r="T29" i="9"/>
  <c r="T30" i="9"/>
  <c r="T33" i="9"/>
  <c r="T34" i="9"/>
  <c r="T35" i="9"/>
  <c r="T36" i="9"/>
  <c r="T37" i="9"/>
  <c r="T40" i="9"/>
  <c r="T41" i="9"/>
  <c r="T42" i="9"/>
  <c r="T43" i="9"/>
  <c r="T44" i="9"/>
  <c r="T47" i="9"/>
  <c r="T48" i="9"/>
  <c r="T50" i="9"/>
  <c r="T55" i="9"/>
  <c r="T57" i="9"/>
  <c r="T58" i="9"/>
  <c r="T62" i="9"/>
  <c r="T64" i="9"/>
  <c r="T65" i="9"/>
  <c r="T9" i="9"/>
  <c r="T10" i="19"/>
  <c r="T11" i="19"/>
  <c r="T12" i="19"/>
  <c r="T15" i="19"/>
  <c r="T20" i="19"/>
  <c r="T21" i="19"/>
  <c r="T22" i="19"/>
  <c r="T23" i="19"/>
  <c r="T26" i="19"/>
  <c r="T27" i="19"/>
  <c r="T28" i="19"/>
  <c r="T29" i="19"/>
  <c r="T30" i="19"/>
  <c r="T33" i="19"/>
  <c r="T34" i="19"/>
  <c r="T35" i="19"/>
  <c r="T36" i="19"/>
  <c r="T37" i="19"/>
  <c r="T40" i="19"/>
  <c r="T41" i="19"/>
  <c r="T42" i="19"/>
  <c r="T44" i="19"/>
  <c r="T47" i="19"/>
  <c r="T48" i="19"/>
  <c r="T50" i="19"/>
  <c r="T56" i="19"/>
  <c r="T58" i="19"/>
  <c r="T61" i="19"/>
  <c r="T62" i="19"/>
  <c r="T63" i="19"/>
  <c r="T65" i="19"/>
  <c r="T69" i="19"/>
  <c r="T76" i="19"/>
  <c r="T77" i="19"/>
  <c r="T79" i="19"/>
  <c r="T82" i="19"/>
  <c r="T9" i="19"/>
  <c r="T10" i="20"/>
  <c r="T11" i="20"/>
  <c r="T9" i="20"/>
  <c r="T10" i="21"/>
  <c r="T11" i="21"/>
  <c r="T12" i="21"/>
  <c r="T13" i="21"/>
  <c r="T146" i="21"/>
  <c r="T147" i="21"/>
  <c r="T148" i="21"/>
  <c r="T149" i="21"/>
  <c r="T150" i="21"/>
  <c r="T151" i="21"/>
  <c r="T152" i="21"/>
  <c r="T9" i="21"/>
  <c r="T10" i="22"/>
  <c r="T11" i="22"/>
  <c r="T13" i="22"/>
  <c r="T14" i="22"/>
  <c r="T15" i="22"/>
  <c r="T16" i="22"/>
  <c r="T19" i="22"/>
  <c r="T20" i="22"/>
  <c r="T21" i="22"/>
  <c r="T22" i="22"/>
  <c r="T23" i="22"/>
  <c r="T26" i="22"/>
  <c r="T27" i="22"/>
  <c r="T28" i="22"/>
  <c r="T29" i="22"/>
  <c r="T30" i="22"/>
  <c r="T33" i="22"/>
  <c r="T34" i="22"/>
  <c r="T35" i="22"/>
  <c r="T36" i="22"/>
  <c r="T37" i="22"/>
  <c r="T40" i="22"/>
  <c r="T41" i="22"/>
  <c r="T42" i="22"/>
  <c r="T43" i="22"/>
  <c r="T44" i="22"/>
  <c r="T47" i="22"/>
  <c r="T48" i="22"/>
  <c r="T49" i="22"/>
  <c r="T50" i="22"/>
  <c r="T54" i="22"/>
  <c r="T55" i="22"/>
  <c r="T56" i="22"/>
  <c r="T57" i="22"/>
  <c r="T58" i="22"/>
  <c r="T61" i="22"/>
  <c r="T62" i="22"/>
  <c r="T63" i="22"/>
  <c r="T64" i="22"/>
  <c r="T65" i="22"/>
  <c r="T68" i="22"/>
  <c r="T69" i="22"/>
  <c r="T70" i="22"/>
  <c r="T71" i="22"/>
  <c r="T72" i="22"/>
  <c r="T75" i="22"/>
  <c r="T76" i="22"/>
  <c r="T77" i="22"/>
  <c r="T78" i="22"/>
  <c r="T79" i="22"/>
  <c r="T82" i="22"/>
  <c r="T83" i="22"/>
  <c r="T84" i="22"/>
  <c r="T89" i="22"/>
  <c r="T90" i="22"/>
  <c r="T91" i="22"/>
  <c r="T96" i="22"/>
  <c r="T97" i="22"/>
  <c r="T99" i="22"/>
  <c r="T100" i="22"/>
  <c r="T101" i="22"/>
  <c r="T102" i="22"/>
  <c r="T103" i="22"/>
  <c r="T104" i="22"/>
  <c r="T105" i="22"/>
  <c r="T106" i="22"/>
  <c r="T107" i="22"/>
  <c r="T108" i="22"/>
  <c r="T109" i="22"/>
  <c r="V109" i="22" s="1"/>
  <c r="T110" i="22"/>
  <c r="V110" i="22" s="1"/>
  <c r="T111" i="22"/>
  <c r="V111" i="22" s="1"/>
  <c r="T112" i="22"/>
  <c r="V112" i="22" s="1"/>
  <c r="T113" i="22"/>
  <c r="V113" i="22" s="1"/>
  <c r="T114" i="22"/>
  <c r="V114" i="22" s="1"/>
  <c r="T118" i="22"/>
  <c r="V118" i="22" s="1"/>
  <c r="T9" i="22"/>
  <c r="T10" i="23"/>
  <c r="T11" i="23"/>
  <c r="T9" i="23"/>
  <c r="T10" i="24"/>
  <c r="T11" i="24"/>
  <c r="T9" i="24"/>
  <c r="T10" i="25"/>
  <c r="T11" i="25"/>
  <c r="T12" i="25"/>
  <c r="T14" i="25"/>
  <c r="T15" i="25"/>
  <c r="T20" i="25"/>
  <c r="T21" i="25"/>
  <c r="T22" i="25"/>
  <c r="T23" i="25"/>
  <c r="T26" i="25"/>
  <c r="T27" i="25"/>
  <c r="T28" i="25"/>
  <c r="T29" i="25"/>
  <c r="T30" i="25"/>
  <c r="T33" i="25"/>
  <c r="T34" i="25"/>
  <c r="T35" i="25"/>
  <c r="T36" i="25"/>
  <c r="T37" i="25"/>
  <c r="T40" i="25"/>
  <c r="T41" i="25"/>
  <c r="T42" i="25"/>
  <c r="T43" i="25"/>
  <c r="T44" i="25"/>
  <c r="T47" i="25"/>
  <c r="T48" i="25"/>
  <c r="T49" i="25"/>
  <c r="T50" i="25"/>
  <c r="T54" i="25"/>
  <c r="T55" i="25"/>
  <c r="T57" i="25"/>
  <c r="T58" i="25"/>
  <c r="T61" i="25"/>
  <c r="T62" i="25"/>
  <c r="T63" i="25"/>
  <c r="T64" i="25"/>
  <c r="T65" i="25"/>
  <c r="T68" i="25"/>
  <c r="T69" i="25"/>
  <c r="T70" i="25"/>
  <c r="T71" i="25"/>
  <c r="T72" i="25"/>
  <c r="T75" i="25"/>
  <c r="T77" i="25"/>
  <c r="T78" i="25"/>
  <c r="T79" i="25"/>
  <c r="T83" i="25"/>
  <c r="T90" i="25"/>
  <c r="T91" i="25"/>
  <c r="T99" i="25"/>
  <c r="T100" i="25"/>
  <c r="T101" i="25"/>
  <c r="T102" i="25"/>
  <c r="T105" i="25"/>
  <c r="T9" i="25"/>
  <c r="T10" i="26"/>
  <c r="T11" i="26"/>
  <c r="T12" i="26"/>
  <c r="T13" i="26"/>
  <c r="T15" i="26"/>
  <c r="T16" i="26"/>
  <c r="T19" i="26"/>
  <c r="T20" i="26"/>
  <c r="T21" i="26"/>
  <c r="T22" i="26"/>
  <c r="T23" i="26"/>
  <c r="T26" i="26"/>
  <c r="T27" i="26"/>
  <c r="T28" i="26"/>
  <c r="T29" i="26"/>
  <c r="T30" i="26"/>
  <c r="T33" i="26"/>
  <c r="T34" i="26"/>
  <c r="T36" i="26"/>
  <c r="T37" i="26"/>
  <c r="T40" i="26"/>
  <c r="T41" i="26"/>
  <c r="T42" i="26"/>
  <c r="T43" i="26"/>
  <c r="T44" i="26"/>
  <c r="T47" i="26"/>
  <c r="T48" i="26"/>
  <c r="T49" i="26"/>
  <c r="T50" i="26"/>
  <c r="T54" i="26"/>
  <c r="T56" i="26"/>
  <c r="T57" i="26"/>
  <c r="T58" i="26"/>
  <c r="T61" i="26"/>
  <c r="V61" i="26" s="1"/>
  <c r="T62" i="26"/>
  <c r="V62" i="26" s="1"/>
  <c r="T63" i="26"/>
  <c r="T64" i="26"/>
  <c r="T65" i="26"/>
  <c r="T68" i="26"/>
  <c r="T69" i="26"/>
  <c r="T70" i="26"/>
  <c r="T71" i="26"/>
  <c r="T72" i="26"/>
  <c r="T75" i="26"/>
  <c r="T76" i="26"/>
  <c r="T77" i="26"/>
  <c r="T78" i="26"/>
  <c r="T79" i="26"/>
  <c r="T83" i="26"/>
  <c r="T84" i="26"/>
  <c r="T89" i="26"/>
  <c r="T90" i="26"/>
  <c r="T91" i="26"/>
  <c r="T100" i="26"/>
  <c r="T101" i="26"/>
  <c r="T102" i="26"/>
  <c r="T9" i="26"/>
  <c r="T10" i="28"/>
  <c r="T11" i="28"/>
  <c r="T12" i="28"/>
  <c r="T13" i="28"/>
  <c r="T14" i="28"/>
  <c r="T15" i="28"/>
  <c r="T16" i="28"/>
  <c r="T19" i="28"/>
  <c r="T20" i="28"/>
  <c r="T21" i="28"/>
  <c r="T22" i="28"/>
  <c r="T23" i="28"/>
  <c r="T26" i="28"/>
  <c r="T27" i="28"/>
  <c r="T28" i="28"/>
  <c r="T29" i="28"/>
  <c r="T30" i="28"/>
  <c r="T33" i="28"/>
  <c r="T34" i="28"/>
  <c r="T35" i="28"/>
  <c r="V35" i="28" s="1"/>
  <c r="W35" i="28" s="1"/>
  <c r="T36" i="28"/>
  <c r="T40" i="28"/>
  <c r="T41" i="28"/>
  <c r="T42" i="28"/>
  <c r="T43" i="28"/>
  <c r="T44" i="28"/>
  <c r="T47" i="28"/>
  <c r="T48" i="28"/>
  <c r="T49" i="28"/>
  <c r="T50" i="28"/>
  <c r="T54" i="28"/>
  <c r="T55" i="28"/>
  <c r="T56" i="28"/>
  <c r="T57" i="28"/>
  <c r="T58" i="28"/>
  <c r="T61" i="28"/>
  <c r="T62" i="28"/>
  <c r="T63" i="28"/>
  <c r="T64" i="28"/>
  <c r="T65" i="28"/>
  <c r="T68" i="28"/>
  <c r="T69" i="28"/>
  <c r="T70" i="28"/>
  <c r="T71" i="28"/>
  <c r="T72" i="28"/>
  <c r="T75" i="28"/>
  <c r="T77" i="28"/>
  <c r="T78" i="28"/>
  <c r="T79" i="28"/>
  <c r="T84" i="28"/>
  <c r="T89" i="28"/>
  <c r="T90" i="28"/>
  <c r="T91" i="28"/>
  <c r="T96" i="28"/>
  <c r="T98" i="28"/>
  <c r="T99" i="28"/>
  <c r="T100" i="28"/>
  <c r="T101" i="28"/>
  <c r="T102" i="28"/>
  <c r="T103" i="28"/>
  <c r="T105" i="28"/>
  <c r="T106" i="28"/>
  <c r="T107" i="28"/>
  <c r="T108" i="28"/>
  <c r="T109" i="28"/>
  <c r="T110" i="28"/>
  <c r="T111" i="28"/>
  <c r="T112" i="28"/>
  <c r="T113" i="28"/>
  <c r="T114" i="28"/>
  <c r="T140" i="28"/>
  <c r="T141" i="28"/>
  <c r="T142" i="28"/>
  <c r="T143" i="28"/>
  <c r="T144" i="28"/>
  <c r="T145" i="28"/>
  <c r="T146" i="28"/>
  <c r="T147" i="28"/>
  <c r="T148" i="28"/>
  <c r="T149" i="28"/>
  <c r="T150" i="28"/>
  <c r="T151" i="28"/>
  <c r="T152" i="28"/>
  <c r="T9" i="28"/>
  <c r="T10" i="112"/>
  <c r="T11" i="112"/>
  <c r="T12" i="112"/>
  <c r="T13" i="112"/>
  <c r="T14" i="112"/>
  <c r="T15" i="112"/>
  <c r="T16" i="112"/>
  <c r="T20" i="112"/>
  <c r="T21" i="112"/>
  <c r="T22" i="112"/>
  <c r="T23" i="112"/>
  <c r="T26" i="112"/>
  <c r="T27" i="112"/>
  <c r="T28" i="112"/>
  <c r="T29" i="112"/>
  <c r="T30" i="112"/>
  <c r="T33" i="112"/>
  <c r="T34" i="112"/>
  <c r="T35" i="112"/>
  <c r="T36" i="112"/>
  <c r="T37" i="112"/>
  <c r="T43" i="112"/>
  <c r="T44" i="112"/>
  <c r="T47" i="112"/>
  <c r="T48" i="112"/>
  <c r="T49" i="112"/>
  <c r="T50" i="112"/>
  <c r="T54" i="112"/>
  <c r="T55" i="112"/>
  <c r="T56" i="112"/>
  <c r="T57" i="112"/>
  <c r="T58" i="112"/>
  <c r="T61" i="112"/>
  <c r="T62" i="112"/>
  <c r="T63" i="112"/>
  <c r="T64" i="112"/>
  <c r="T65" i="112"/>
  <c r="T68" i="112"/>
  <c r="T69" i="112"/>
  <c r="T70" i="112"/>
  <c r="T71" i="112"/>
  <c r="T72" i="112"/>
  <c r="T78" i="112"/>
  <c r="T79" i="112"/>
  <c r="T84" i="112"/>
  <c r="T89" i="112"/>
  <c r="T98" i="112"/>
  <c r="T99" i="112"/>
  <c r="T101" i="112"/>
  <c r="T102" i="112"/>
  <c r="T103" i="112"/>
  <c r="T104" i="112"/>
  <c r="T105" i="112"/>
  <c r="T107" i="112"/>
  <c r="T108" i="112"/>
  <c r="T109" i="112"/>
  <c r="T110" i="112"/>
  <c r="T111" i="112"/>
  <c r="T114" i="112"/>
  <c r="T118" i="112"/>
  <c r="T119" i="112"/>
  <c r="T121" i="112"/>
  <c r="T124" i="112"/>
  <c r="T125" i="112"/>
  <c r="T126" i="112"/>
  <c r="T127" i="112"/>
  <c r="T128" i="112"/>
  <c r="T129" i="112"/>
  <c r="T130" i="112"/>
  <c r="T131" i="112"/>
  <c r="T132" i="112"/>
  <c r="T133" i="112"/>
  <c r="T134" i="112"/>
  <c r="T135" i="112"/>
  <c r="T147" i="112"/>
  <c r="T148" i="112"/>
  <c r="T149" i="112"/>
  <c r="T150" i="112"/>
  <c r="T151" i="112"/>
  <c r="T152" i="112"/>
  <c r="T9" i="112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6" i="29"/>
  <c r="T27" i="29"/>
  <c r="T28" i="29"/>
  <c r="T29" i="29"/>
  <c r="T30" i="29"/>
  <c r="T33" i="29"/>
  <c r="T34" i="29"/>
  <c r="T35" i="29"/>
  <c r="T36" i="29"/>
  <c r="T37" i="29"/>
  <c r="T40" i="29"/>
  <c r="V40" i="29" s="1"/>
  <c r="T41" i="29"/>
  <c r="V41" i="29" s="1"/>
  <c r="T42" i="29"/>
  <c r="V42" i="29" s="1"/>
  <c r="T43" i="29"/>
  <c r="V43" i="29" s="1"/>
  <c r="T44" i="29"/>
  <c r="V44" i="29" s="1"/>
  <c r="T47" i="29"/>
  <c r="T48" i="29"/>
  <c r="T49" i="29"/>
  <c r="T50" i="29"/>
  <c r="T54" i="29"/>
  <c r="T55" i="29"/>
  <c r="T56" i="29"/>
  <c r="T57" i="29"/>
  <c r="T58" i="29"/>
  <c r="T61" i="29"/>
  <c r="T62" i="29"/>
  <c r="T64" i="29"/>
  <c r="T65" i="29"/>
  <c r="T68" i="29"/>
  <c r="T69" i="29"/>
  <c r="T71" i="29"/>
  <c r="T72" i="29"/>
  <c r="T75" i="29"/>
  <c r="T76" i="29"/>
  <c r="T77" i="29"/>
  <c r="T78" i="29"/>
  <c r="T79" i="29"/>
  <c r="T82" i="29"/>
  <c r="T83" i="29"/>
  <c r="T84" i="29"/>
  <c r="T89" i="29"/>
  <c r="T90" i="29"/>
  <c r="T91" i="29"/>
  <c r="T96" i="29"/>
  <c r="T98" i="29"/>
  <c r="T99" i="29"/>
  <c r="T100" i="29"/>
  <c r="T101" i="29"/>
  <c r="T102" i="29"/>
  <c r="T103" i="29"/>
  <c r="T104" i="29"/>
  <c r="T105" i="29"/>
  <c r="T106" i="29"/>
  <c r="T107" i="29"/>
  <c r="T108" i="29"/>
  <c r="T109" i="29"/>
  <c r="T110" i="29"/>
  <c r="T111" i="29"/>
  <c r="T112" i="29"/>
  <c r="T113" i="29"/>
  <c r="T114" i="29"/>
  <c r="T118" i="29"/>
  <c r="T119" i="29"/>
  <c r="T124" i="29"/>
  <c r="T125" i="29"/>
  <c r="T126" i="29"/>
  <c r="T127" i="29"/>
  <c r="T128" i="29"/>
  <c r="T129" i="29"/>
  <c r="T130" i="29"/>
  <c r="T131" i="29"/>
  <c r="T132" i="29"/>
  <c r="T133" i="29"/>
  <c r="T134" i="29"/>
  <c r="T135" i="29"/>
  <c r="T140" i="29"/>
  <c r="T141" i="29"/>
  <c r="T142" i="29"/>
  <c r="T143" i="29"/>
  <c r="T144" i="29"/>
  <c r="T145" i="29"/>
  <c r="T146" i="29"/>
  <c r="T147" i="29"/>
  <c r="T148" i="29"/>
  <c r="T149" i="29"/>
  <c r="T150" i="29"/>
  <c r="T151" i="29"/>
  <c r="T152" i="29"/>
  <c r="T9" i="29"/>
  <c r="T11" i="30"/>
  <c r="T12" i="30"/>
  <c r="T13" i="30"/>
  <c r="T14" i="30"/>
  <c r="T15" i="30"/>
  <c r="T16" i="30"/>
  <c r="T19" i="30"/>
  <c r="T20" i="30"/>
  <c r="T21" i="30"/>
  <c r="T22" i="30"/>
  <c r="T23" i="30"/>
  <c r="T26" i="30"/>
  <c r="T27" i="30"/>
  <c r="T28" i="30"/>
  <c r="T29" i="30"/>
  <c r="T30" i="30"/>
  <c r="T33" i="30"/>
  <c r="T34" i="30"/>
  <c r="T35" i="30"/>
  <c r="T36" i="30"/>
  <c r="T37" i="30"/>
  <c r="T40" i="30"/>
  <c r="T41" i="30"/>
  <c r="T42" i="30"/>
  <c r="T43" i="30"/>
  <c r="T44" i="30"/>
  <c r="T47" i="30"/>
  <c r="T48" i="30"/>
  <c r="T49" i="30"/>
  <c r="T50" i="30"/>
  <c r="T54" i="30"/>
  <c r="T55" i="30"/>
  <c r="T56" i="30"/>
  <c r="T57" i="30"/>
  <c r="T58" i="30"/>
  <c r="T61" i="30"/>
  <c r="T62" i="30"/>
  <c r="T63" i="30"/>
  <c r="V63" i="30" s="1"/>
  <c r="T64" i="30"/>
  <c r="V64" i="30" s="1"/>
  <c r="T65" i="30"/>
  <c r="V65" i="30" s="1"/>
  <c r="T68" i="30"/>
  <c r="T69" i="30"/>
  <c r="T70" i="30"/>
  <c r="T71" i="30"/>
  <c r="T72" i="30"/>
  <c r="T75" i="30"/>
  <c r="T76" i="30"/>
  <c r="T77" i="30"/>
  <c r="T78" i="30"/>
  <c r="T79" i="30"/>
  <c r="T83" i="30"/>
  <c r="T84" i="30"/>
  <c r="T85" i="30"/>
  <c r="T89" i="30"/>
  <c r="T90" i="30"/>
  <c r="T91" i="30"/>
  <c r="T92" i="30"/>
  <c r="T96" i="30"/>
  <c r="T97" i="30"/>
  <c r="T98" i="30"/>
  <c r="T99" i="30"/>
  <c r="T100" i="30"/>
  <c r="T101" i="30"/>
  <c r="T102" i="30"/>
  <c r="T103" i="30"/>
  <c r="T104" i="30"/>
  <c r="T106" i="30"/>
  <c r="T107" i="30"/>
  <c r="T108" i="30"/>
  <c r="T109" i="30"/>
  <c r="T110" i="30"/>
  <c r="T111" i="30"/>
  <c r="T112" i="30"/>
  <c r="T113" i="30"/>
  <c r="T114" i="30"/>
  <c r="T118" i="30"/>
  <c r="T119" i="30"/>
  <c r="T120" i="30"/>
  <c r="T121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0" i="30"/>
  <c r="T10" i="31"/>
  <c r="T11" i="31"/>
  <c r="T12" i="31"/>
  <c r="T13" i="31"/>
  <c r="T14" i="31"/>
  <c r="T15" i="31"/>
  <c r="T19" i="31"/>
  <c r="V19" i="31" s="1"/>
  <c r="T20" i="31"/>
  <c r="V20" i="31" s="1"/>
  <c r="V21" i="31"/>
  <c r="V22" i="31"/>
  <c r="T23" i="31"/>
  <c r="V23" i="31" s="1"/>
  <c r="T26" i="31"/>
  <c r="V26" i="31" s="1"/>
  <c r="T27" i="31"/>
  <c r="V27" i="31" s="1"/>
  <c r="T28" i="31"/>
  <c r="V28" i="31" s="1"/>
  <c r="T29" i="31"/>
  <c r="V29" i="31" s="1"/>
  <c r="T30" i="31"/>
  <c r="V30" i="31" s="1"/>
  <c r="T33" i="31"/>
  <c r="T34" i="31"/>
  <c r="T35" i="31"/>
  <c r="T36" i="31"/>
  <c r="T37" i="31"/>
  <c r="T40" i="31"/>
  <c r="T41" i="31"/>
  <c r="T42" i="31"/>
  <c r="T43" i="31"/>
  <c r="T44" i="31"/>
  <c r="T47" i="31"/>
  <c r="T48" i="31"/>
  <c r="T50" i="31"/>
  <c r="T54" i="31"/>
  <c r="V54" i="31" s="1"/>
  <c r="T56" i="31"/>
  <c r="V56" i="31" s="1"/>
  <c r="V57" i="31"/>
  <c r="T64" i="31"/>
  <c r="V64" i="31" s="1"/>
  <c r="V65" i="31"/>
  <c r="T68" i="31"/>
  <c r="T69" i="31"/>
  <c r="T70" i="31"/>
  <c r="T71" i="31"/>
  <c r="T72" i="31"/>
  <c r="T76" i="31"/>
  <c r="T77" i="31"/>
  <c r="T78" i="31"/>
  <c r="T100" i="31"/>
  <c r="T101" i="31"/>
  <c r="T102" i="31"/>
  <c r="T103" i="31"/>
  <c r="T127" i="31"/>
  <c r="T150" i="31"/>
  <c r="T151" i="31"/>
  <c r="T152" i="31"/>
  <c r="T9" i="31"/>
  <c r="T10" i="32"/>
  <c r="T11" i="32"/>
  <c r="T13" i="32"/>
  <c r="T14" i="32"/>
  <c r="T16" i="32"/>
  <c r="T19" i="32"/>
  <c r="T20" i="32"/>
  <c r="T21" i="32"/>
  <c r="T22" i="32"/>
  <c r="T23" i="32"/>
  <c r="T26" i="32"/>
  <c r="T27" i="32"/>
  <c r="T28" i="32"/>
  <c r="T29" i="32"/>
  <c r="T30" i="32"/>
  <c r="T33" i="32"/>
  <c r="T34" i="32"/>
  <c r="T35" i="32"/>
  <c r="T36" i="32"/>
  <c r="T37" i="32"/>
  <c r="T40" i="32"/>
  <c r="T41" i="32"/>
  <c r="T42" i="32"/>
  <c r="T43" i="32"/>
  <c r="T44" i="32"/>
  <c r="T47" i="32"/>
  <c r="T48" i="32"/>
  <c r="T50" i="32"/>
  <c r="T54" i="32"/>
  <c r="T55" i="32"/>
  <c r="T56" i="32"/>
  <c r="T57" i="32"/>
  <c r="T58" i="32"/>
  <c r="T62" i="32"/>
  <c r="T63" i="32"/>
  <c r="T64" i="32"/>
  <c r="T65" i="32"/>
  <c r="T68" i="32"/>
  <c r="T69" i="32"/>
  <c r="T70" i="32"/>
  <c r="T71" i="32"/>
  <c r="T72" i="32"/>
  <c r="T75" i="32"/>
  <c r="T76" i="32"/>
  <c r="T77" i="32"/>
  <c r="T78" i="32"/>
  <c r="T79" i="32"/>
  <c r="T82" i="32"/>
  <c r="T83" i="32"/>
  <c r="T84" i="32"/>
  <c r="T89" i="32"/>
  <c r="T90" i="32"/>
  <c r="T91" i="32"/>
  <c r="T96" i="32"/>
  <c r="T99" i="32"/>
  <c r="T100" i="32"/>
  <c r="T101" i="32"/>
  <c r="T102" i="32"/>
  <c r="T103" i="32"/>
  <c r="T104" i="32"/>
  <c r="T105" i="32"/>
  <c r="T106" i="32"/>
  <c r="T107" i="32"/>
  <c r="T108" i="32"/>
  <c r="T109" i="32"/>
  <c r="T110" i="32"/>
  <c r="T111" i="32"/>
  <c r="T113" i="32"/>
  <c r="T114" i="32"/>
  <c r="T124" i="32"/>
  <c r="T126" i="32"/>
  <c r="T127" i="32"/>
  <c r="T128" i="32"/>
  <c r="T129" i="32"/>
  <c r="T130" i="32"/>
  <c r="T131" i="32"/>
  <c r="T132" i="32"/>
  <c r="T133" i="32"/>
  <c r="T134" i="32"/>
  <c r="T135" i="32"/>
  <c r="T136" i="32"/>
  <c r="T137" i="32"/>
  <c r="T138" i="32"/>
  <c r="T139" i="32"/>
  <c r="T140" i="32"/>
  <c r="T141" i="32"/>
  <c r="T142" i="32"/>
  <c r="T143" i="32"/>
  <c r="T144" i="32"/>
  <c r="T145" i="32"/>
  <c r="T146" i="32"/>
  <c r="T147" i="32"/>
  <c r="T148" i="32"/>
  <c r="T149" i="32"/>
  <c r="T150" i="32"/>
  <c r="T151" i="32"/>
  <c r="T152" i="32"/>
  <c r="T9" i="32"/>
  <c r="T10" i="33"/>
  <c r="T11" i="33"/>
  <c r="T12" i="33"/>
  <c r="T14" i="33"/>
  <c r="T15" i="33"/>
  <c r="T16" i="33"/>
  <c r="T20" i="33"/>
  <c r="T21" i="33"/>
  <c r="T22" i="33"/>
  <c r="T23" i="33"/>
  <c r="T26" i="33"/>
  <c r="T27" i="33"/>
  <c r="T28" i="33"/>
  <c r="T29" i="33"/>
  <c r="T30" i="33"/>
  <c r="T33" i="33"/>
  <c r="T34" i="33"/>
  <c r="T35" i="33"/>
  <c r="V35" i="33" s="1"/>
  <c r="T36" i="33"/>
  <c r="T37" i="33"/>
  <c r="V37" i="33" s="1"/>
  <c r="T40" i="33"/>
  <c r="T41" i="33"/>
  <c r="T42" i="33"/>
  <c r="T43" i="33"/>
  <c r="T44" i="33"/>
  <c r="T47" i="33"/>
  <c r="T48" i="33"/>
  <c r="T50" i="33"/>
  <c r="T51" i="33"/>
  <c r="T58" i="33"/>
  <c r="T61" i="33"/>
  <c r="T62" i="33"/>
  <c r="T64" i="33"/>
  <c r="T65" i="33"/>
  <c r="T69" i="33"/>
  <c r="T70" i="33"/>
  <c r="T71" i="33"/>
  <c r="T72" i="33"/>
  <c r="T75" i="33"/>
  <c r="T76" i="33"/>
  <c r="T78" i="33"/>
  <c r="T79" i="33"/>
  <c r="T84" i="33"/>
  <c r="T91" i="33"/>
  <c r="T99" i="33"/>
  <c r="T100" i="33"/>
  <c r="T101" i="33"/>
  <c r="T102" i="33"/>
  <c r="T107" i="33"/>
  <c r="T108" i="33"/>
  <c r="T109" i="33"/>
  <c r="T124" i="33"/>
  <c r="T125" i="33"/>
  <c r="T126" i="33"/>
  <c r="T127" i="33"/>
  <c r="T128" i="33"/>
  <c r="T129" i="33"/>
  <c r="T130" i="33"/>
  <c r="T131" i="33"/>
  <c r="T132" i="33"/>
  <c r="T133" i="33"/>
  <c r="T134" i="33"/>
  <c r="T135" i="33"/>
  <c r="T138" i="33"/>
  <c r="T139" i="33"/>
  <c r="T140" i="33"/>
  <c r="T141" i="33"/>
  <c r="T142" i="33"/>
  <c r="T143" i="33"/>
  <c r="T144" i="33"/>
  <c r="T145" i="33"/>
  <c r="T146" i="33"/>
  <c r="T147" i="33"/>
  <c r="T148" i="33"/>
  <c r="T149" i="33"/>
  <c r="T150" i="33"/>
  <c r="V150" i="33" s="1"/>
  <c r="T151" i="33"/>
  <c r="V151" i="33" s="1"/>
  <c r="T9" i="33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10" i="34" l="1"/>
  <c r="T11" i="34"/>
  <c r="T12" i="34"/>
  <c r="T13" i="34"/>
  <c r="T14" i="34"/>
  <c r="T15" i="34"/>
  <c r="V146" i="34"/>
  <c r="V147" i="34"/>
  <c r="V148" i="34"/>
  <c r="V149" i="34"/>
  <c r="V150" i="34"/>
  <c r="V151" i="34"/>
  <c r="T16" i="34"/>
  <c r="T17" i="34"/>
  <c r="T18" i="34"/>
  <c r="T19" i="34"/>
  <c r="T20" i="34"/>
  <c r="T9" i="34"/>
  <c r="V40" i="119" l="1"/>
  <c r="V66" i="36"/>
  <c r="V66" i="5"/>
  <c r="V68" i="7"/>
  <c r="V66" i="7"/>
  <c r="V66" i="10"/>
  <c r="V66" i="96"/>
  <c r="V64" i="96"/>
  <c r="V66" i="93"/>
  <c r="V66" i="78"/>
  <c r="V66" i="35"/>
  <c r="V66" i="11"/>
  <c r="V67" i="13"/>
  <c r="V30" i="119" l="1"/>
  <c r="V11" i="119"/>
  <c r="V12" i="119"/>
  <c r="V13" i="119"/>
  <c r="V14" i="119"/>
  <c r="V15" i="119"/>
  <c r="V16" i="119"/>
  <c r="V19" i="119"/>
  <c r="V21" i="119"/>
  <c r="V23" i="119"/>
  <c r="V26" i="119"/>
  <c r="V28" i="119"/>
  <c r="V33" i="119"/>
  <c r="V35" i="119"/>
  <c r="V37" i="119"/>
  <c r="V42" i="119"/>
  <c r="V44" i="119"/>
  <c r="V47" i="119"/>
  <c r="V48" i="119"/>
  <c r="V49" i="119"/>
  <c r="V50" i="119"/>
  <c r="V51" i="119"/>
  <c r="V52" i="119"/>
  <c r="V53" i="119"/>
  <c r="V54" i="119"/>
  <c r="V58" i="119"/>
  <c r="V63" i="119"/>
  <c r="V64" i="119"/>
  <c r="V68" i="119"/>
  <c r="V69" i="119"/>
  <c r="V70" i="119"/>
  <c r="V71" i="119"/>
  <c r="V72" i="119"/>
  <c r="V73" i="119"/>
  <c r="V74" i="119"/>
  <c r="V75" i="119"/>
  <c r="V76" i="119"/>
  <c r="V77" i="119"/>
  <c r="V78" i="119"/>
  <c r="V79" i="119"/>
  <c r="V80" i="119"/>
  <c r="V81" i="119"/>
  <c r="V82" i="119"/>
  <c r="V84" i="119"/>
  <c r="V85" i="119"/>
  <c r="V86" i="119"/>
  <c r="V87" i="119"/>
  <c r="V88" i="119"/>
  <c r="V89" i="119"/>
  <c r="V90" i="119"/>
  <c r="V91" i="119"/>
  <c r="V92" i="119"/>
  <c r="V93" i="119"/>
  <c r="V94" i="119"/>
  <c r="V95" i="119"/>
  <c r="V96" i="119"/>
  <c r="V99" i="119"/>
  <c r="V100" i="119"/>
  <c r="V101" i="119"/>
  <c r="V102" i="119"/>
  <c r="V105" i="119"/>
  <c r="V106" i="119"/>
  <c r="V107" i="119"/>
  <c r="V108" i="119"/>
  <c r="V109" i="119"/>
  <c r="V110" i="119"/>
  <c r="U140" i="119"/>
  <c r="S140" i="119"/>
  <c r="R140" i="119"/>
  <c r="Q140" i="119"/>
  <c r="P140" i="119"/>
  <c r="O140" i="119"/>
  <c r="N140" i="119"/>
  <c r="M140" i="119"/>
  <c r="L140" i="119"/>
  <c r="K140" i="119"/>
  <c r="J140" i="119"/>
  <c r="I140" i="119"/>
  <c r="H140" i="119"/>
  <c r="G140" i="119"/>
  <c r="F140" i="119"/>
  <c r="E140" i="119"/>
  <c r="D140" i="119"/>
  <c r="C140" i="119"/>
  <c r="B140" i="119"/>
  <c r="T140" i="119" l="1"/>
  <c r="V50" i="36" l="1"/>
  <c r="V52" i="7"/>
  <c r="V50" i="10"/>
  <c r="V50" i="96"/>
  <c r="V49" i="93"/>
  <c r="V50" i="93"/>
  <c r="V50" i="78"/>
  <c r="V50" i="35"/>
  <c r="V50" i="11"/>
  <c r="V51" i="13"/>
  <c r="V47" i="36" l="1"/>
  <c r="V48" i="36"/>
  <c r="V47" i="5"/>
  <c r="V49" i="7"/>
  <c r="V50" i="7"/>
  <c r="V47" i="10"/>
  <c r="V47" i="96"/>
  <c r="V47" i="78"/>
  <c r="V47" i="35"/>
  <c r="V48" i="35"/>
  <c r="V47" i="11"/>
  <c r="V48" i="11"/>
  <c r="V48" i="13"/>
  <c r="V49" i="13"/>
  <c r="V57" i="15"/>
  <c r="V58" i="15"/>
  <c r="V58" i="14"/>
  <c r="V57" i="16"/>
  <c r="V58" i="16"/>
  <c r="V57" i="17"/>
  <c r="V58" i="17"/>
  <c r="V57" i="18"/>
  <c r="V57" i="114"/>
  <c r="V58" i="114"/>
  <c r="V47" i="9"/>
  <c r="T47" i="12"/>
  <c r="V47" i="12" s="1"/>
  <c r="T48" i="12"/>
  <c r="V48" i="12" s="1"/>
  <c r="V57" i="19"/>
  <c r="V58" i="19"/>
  <c r="V57" i="20"/>
  <c r="V58" i="20"/>
  <c r="V57" i="21"/>
  <c r="V58" i="21"/>
  <c r="V57" i="22"/>
  <c r="V58" i="22"/>
  <c r="V57" i="23"/>
  <c r="V58" i="23"/>
  <c r="V57" i="25"/>
  <c r="V58" i="25"/>
  <c r="V57" i="26"/>
  <c r="V58" i="26"/>
  <c r="V57" i="28"/>
  <c r="W57" i="28" s="1"/>
  <c r="V58" i="28"/>
  <c r="W58" i="28" s="1"/>
  <c r="V57" i="112"/>
  <c r="V58" i="112"/>
  <c r="V57" i="29"/>
  <c r="W57" i="29" s="1"/>
  <c r="V58" i="29"/>
  <c r="W58" i="29" s="1"/>
  <c r="V58" i="30"/>
  <c r="V57" i="32"/>
  <c r="V58" i="32"/>
  <c r="V58" i="33"/>
  <c r="V57" i="34"/>
  <c r="V47" i="7" l="1"/>
  <c r="V40" i="36" l="1"/>
  <c r="V40" i="5"/>
  <c r="V42" i="7"/>
  <c r="V42" i="10"/>
  <c r="V40" i="10"/>
  <c r="V40" i="8"/>
  <c r="V40" i="96"/>
  <c r="V40" i="93"/>
  <c r="V40" i="78"/>
  <c r="V40" i="35"/>
  <c r="V40" i="11"/>
  <c r="V40" i="13"/>
  <c r="V50" i="114"/>
  <c r="V51" i="114"/>
  <c r="V40" i="9"/>
  <c r="V40" i="12"/>
  <c r="T41" i="12"/>
  <c r="V41" i="12" s="1"/>
  <c r="V50" i="19"/>
  <c r="V51" i="19"/>
  <c r="V50" i="20"/>
  <c r="V51" i="20"/>
  <c r="V50" i="21"/>
  <c r="V51" i="21"/>
  <c r="V50" i="22"/>
  <c r="V51" i="22"/>
  <c r="V50" i="23"/>
  <c r="V51" i="23"/>
  <c r="V50" i="24"/>
  <c r="V51" i="24"/>
  <c r="V50" i="25"/>
  <c r="V51" i="25"/>
  <c r="V50" i="26"/>
  <c r="V51" i="26"/>
  <c r="V50" i="28"/>
  <c r="W50" i="28" s="1"/>
  <c r="W51" i="28"/>
  <c r="V50" i="15"/>
  <c r="V51" i="15"/>
  <c r="V50" i="16"/>
  <c r="V50" i="17"/>
  <c r="V51" i="17"/>
  <c r="V50" i="18"/>
  <c r="V51" i="18"/>
  <c r="V50" i="112"/>
  <c r="V51" i="112"/>
  <c r="V50" i="29"/>
  <c r="W50" i="29" s="1"/>
  <c r="V51" i="30"/>
  <c r="V52" i="30"/>
  <c r="V50" i="31"/>
  <c r="V50" i="32"/>
  <c r="V51" i="32"/>
  <c r="V50" i="33"/>
  <c r="V51" i="33"/>
  <c r="V50" i="34"/>
  <c r="V40" i="7" l="1"/>
  <c r="L30" i="83" l="1"/>
  <c r="V33" i="36" l="1"/>
  <c r="V33" i="5"/>
  <c r="V35" i="7"/>
  <c r="V33" i="10"/>
  <c r="V33" i="8"/>
  <c r="V33" i="96"/>
  <c r="V33" i="93"/>
  <c r="V33" i="78"/>
  <c r="V33" i="35"/>
  <c r="V33" i="11"/>
  <c r="V35" i="13"/>
  <c r="V43" i="15"/>
  <c r="V44" i="14"/>
  <c r="V43" i="16"/>
  <c r="V44" i="16"/>
  <c r="V43" i="17"/>
  <c r="V44" i="17"/>
  <c r="V43" i="18"/>
  <c r="V44" i="18"/>
  <c r="V43" i="114"/>
  <c r="V44" i="114"/>
  <c r="V33" i="9"/>
  <c r="V32" i="12"/>
  <c r="V33" i="12"/>
  <c r="V43" i="19"/>
  <c r="V44" i="19"/>
  <c r="V43" i="20"/>
  <c r="V44" i="20"/>
  <c r="V43" i="21"/>
  <c r="V44" i="21"/>
  <c r="V43" i="22"/>
  <c r="V44" i="22"/>
  <c r="V43" i="23"/>
  <c r="V44" i="23"/>
  <c r="V43" i="24"/>
  <c r="V44" i="24"/>
  <c r="V43" i="25"/>
  <c r="V44" i="25"/>
  <c r="V43" i="26"/>
  <c r="V44" i="26"/>
  <c r="V43" i="28"/>
  <c r="W43" i="28" s="1"/>
  <c r="V44" i="28"/>
  <c r="W44" i="28" s="1"/>
  <c r="V43" i="112"/>
  <c r="V44" i="112"/>
  <c r="W43" i="29"/>
  <c r="W44" i="29"/>
  <c r="V44" i="30"/>
  <c r="V43" i="31"/>
  <c r="V44" i="31"/>
  <c r="V43" i="32"/>
  <c r="V44" i="32"/>
  <c r="V42" i="32"/>
  <c r="V43" i="33"/>
  <c r="V44" i="33"/>
  <c r="V43" i="34"/>
  <c r="N21" i="80" l="1"/>
  <c r="G125" i="80" l="1"/>
  <c r="G126" i="80"/>
  <c r="G127" i="80"/>
  <c r="G128" i="80"/>
  <c r="G129" i="80"/>
  <c r="G130" i="80"/>
  <c r="G131" i="80"/>
  <c r="G132" i="80"/>
  <c r="G133" i="80"/>
  <c r="G134" i="80"/>
  <c r="G135" i="80"/>
  <c r="G136" i="80"/>
  <c r="G137" i="80"/>
  <c r="G138" i="80"/>
  <c r="G139" i="80"/>
  <c r="G140" i="80"/>
  <c r="G141" i="80"/>
  <c r="G142" i="80"/>
  <c r="G143" i="80"/>
  <c r="G144" i="80"/>
  <c r="G145" i="80"/>
  <c r="G146" i="80"/>
  <c r="G147" i="80"/>
  <c r="G148" i="80"/>
  <c r="G149" i="80"/>
  <c r="G150" i="80"/>
  <c r="T111" i="12" l="1"/>
  <c r="K74" i="80" l="1"/>
  <c r="K75" i="80"/>
  <c r="K77" i="80"/>
  <c r="K81" i="80"/>
  <c r="K85" i="80"/>
  <c r="K76" i="80"/>
  <c r="K78" i="80"/>
  <c r="K79" i="80"/>
  <c r="K80" i="80"/>
  <c r="K82" i="80"/>
  <c r="K83" i="80"/>
  <c r="K84" i="80"/>
  <c r="K86" i="80"/>
  <c r="K87" i="80"/>
  <c r="K68" i="80" l="1"/>
  <c r="K69" i="80"/>
  <c r="K70" i="80"/>
  <c r="K71" i="80"/>
  <c r="K72" i="80"/>
  <c r="K73" i="80"/>
  <c r="K88" i="80"/>
  <c r="K89" i="80"/>
  <c r="K90" i="80"/>
  <c r="K91" i="80"/>
  <c r="K92" i="80"/>
  <c r="K93" i="80"/>
  <c r="K94" i="80"/>
  <c r="K95" i="80"/>
  <c r="K96" i="80"/>
  <c r="K97" i="80"/>
  <c r="K98" i="80"/>
  <c r="K99" i="80"/>
  <c r="K100" i="80"/>
  <c r="K101" i="80"/>
  <c r="K102" i="80"/>
  <c r="K103" i="80"/>
  <c r="K104" i="80"/>
  <c r="K105" i="80"/>
  <c r="K106" i="80"/>
  <c r="K107" i="80"/>
  <c r="K108" i="80"/>
  <c r="K109" i="80"/>
  <c r="K110" i="80"/>
  <c r="K111" i="80"/>
  <c r="K112" i="80"/>
  <c r="K113" i="80"/>
  <c r="K114" i="80"/>
  <c r="K115" i="80"/>
  <c r="K116" i="80"/>
  <c r="K117" i="80"/>
  <c r="K118" i="80"/>
  <c r="K119" i="80"/>
  <c r="K120" i="80"/>
  <c r="K121" i="80"/>
  <c r="K122" i="80"/>
  <c r="K123" i="80"/>
  <c r="K124" i="80"/>
  <c r="K125" i="80"/>
  <c r="K126" i="80"/>
  <c r="K127" i="80"/>
  <c r="K128" i="80"/>
  <c r="K129" i="80"/>
  <c r="K130" i="80"/>
  <c r="K131" i="80"/>
  <c r="K132" i="80"/>
  <c r="K133" i="80"/>
  <c r="K134" i="80"/>
  <c r="K135" i="80"/>
  <c r="K136" i="80"/>
  <c r="K137" i="80"/>
  <c r="K138" i="80"/>
  <c r="K139" i="80"/>
  <c r="K140" i="80"/>
  <c r="K141" i="80"/>
  <c r="K142" i="80"/>
  <c r="K143" i="80"/>
  <c r="K144" i="80"/>
  <c r="K145" i="80"/>
  <c r="K146" i="80"/>
  <c r="K147" i="80"/>
  <c r="K148" i="80"/>
  <c r="K149" i="80"/>
  <c r="K150" i="80"/>
  <c r="V70" i="26" l="1"/>
  <c r="V72" i="26"/>
  <c r="V73" i="26"/>
  <c r="K63" i="80"/>
  <c r="K65" i="80"/>
  <c r="K66" i="80"/>
  <c r="K67" i="80"/>
  <c r="K60" i="80"/>
  <c r="K61" i="80"/>
  <c r="K62" i="80"/>
  <c r="K64" i="80"/>
  <c r="L43" i="83"/>
  <c r="V49" i="34"/>
  <c r="V54" i="34"/>
  <c r="V62" i="34"/>
  <c r="V63" i="34"/>
  <c r="V53" i="34"/>
  <c r="V67" i="34"/>
  <c r="V68" i="34"/>
  <c r="V69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K32" i="80"/>
  <c r="K33" i="80"/>
  <c r="K42" i="80"/>
  <c r="K49" i="80"/>
  <c r="K50" i="80"/>
  <c r="K57" i="80"/>
  <c r="L124" i="83"/>
  <c r="L123" i="83"/>
  <c r="L122" i="83"/>
  <c r="L121" i="83"/>
  <c r="V73" i="114"/>
  <c r="V75" i="114"/>
  <c r="V9" i="36"/>
  <c r="V9" i="5"/>
  <c r="V11" i="7"/>
  <c r="V9" i="10"/>
  <c r="V9" i="8"/>
  <c r="V9" i="96"/>
  <c r="V9" i="93"/>
  <c r="V9" i="78"/>
  <c r="V9" i="35"/>
  <c r="V9" i="11"/>
  <c r="V9" i="13"/>
  <c r="V10" i="13"/>
  <c r="T9" i="12"/>
  <c r="V9" i="12" s="1"/>
  <c r="L69" i="83"/>
  <c r="L70" i="83"/>
  <c r="L71" i="83"/>
  <c r="L72" i="83"/>
  <c r="L73" i="83"/>
  <c r="L76" i="83"/>
  <c r="L77" i="83"/>
  <c r="L78" i="83"/>
  <c r="L79" i="83"/>
  <c r="L80" i="83"/>
  <c r="L81" i="83"/>
  <c r="L82" i="83"/>
  <c r="L83" i="83"/>
  <c r="L84" i="83"/>
  <c r="L85" i="83"/>
  <c r="L86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105" i="83"/>
  <c r="L106" i="83"/>
  <c r="L108" i="83"/>
  <c r="L109" i="83"/>
  <c r="L110" i="83"/>
  <c r="L111" i="83"/>
  <c r="L112" i="83"/>
  <c r="L113" i="83"/>
  <c r="L114" i="83"/>
  <c r="L115" i="83"/>
  <c r="L116" i="83"/>
  <c r="L117" i="83"/>
  <c r="L118" i="83"/>
  <c r="L119" i="83"/>
  <c r="L120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1" i="83"/>
  <c r="L32" i="83"/>
  <c r="L33" i="83"/>
  <c r="L35" i="83"/>
  <c r="L36" i="83"/>
  <c r="L37" i="83"/>
  <c r="L38" i="83"/>
  <c r="L39" i="83"/>
  <c r="L40" i="83"/>
  <c r="L41" i="83"/>
  <c r="L42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H128" i="1"/>
  <c r="X128" i="1" s="1"/>
  <c r="H129" i="1"/>
  <c r="X129" i="1" s="1"/>
  <c r="H130" i="1"/>
  <c r="X130" i="1" s="1"/>
  <c r="H131" i="1"/>
  <c r="X131" i="1" s="1"/>
  <c r="H132" i="1"/>
  <c r="X132" i="1" s="1"/>
  <c r="H133" i="1"/>
  <c r="X133" i="1" s="1"/>
  <c r="H134" i="1"/>
  <c r="X134" i="1" s="1"/>
  <c r="H135" i="1"/>
  <c r="X135" i="1" s="1"/>
  <c r="H136" i="1"/>
  <c r="X136" i="1" s="1"/>
  <c r="H137" i="1"/>
  <c r="X137" i="1" s="1"/>
  <c r="H138" i="1"/>
  <c r="X138" i="1" s="1"/>
  <c r="H139" i="1"/>
  <c r="X139" i="1" s="1"/>
  <c r="H140" i="1"/>
  <c r="X140" i="1" s="1"/>
  <c r="H141" i="1"/>
  <c r="X141" i="1" s="1"/>
  <c r="H142" i="1"/>
  <c r="X142" i="1" s="1"/>
  <c r="H127" i="1"/>
  <c r="U127" i="1" s="1"/>
  <c r="U128" i="1"/>
  <c r="V130" i="34"/>
  <c r="V126" i="25"/>
  <c r="V125" i="26"/>
  <c r="V122" i="34"/>
  <c r="V123" i="34"/>
  <c r="V124" i="34"/>
  <c r="V121" i="20"/>
  <c r="H106" i="1"/>
  <c r="X106" i="1" s="1"/>
  <c r="H107" i="1"/>
  <c r="U107" i="1" s="1"/>
  <c r="H108" i="1"/>
  <c r="X108" i="1" s="1"/>
  <c r="H109" i="1"/>
  <c r="X109" i="1" s="1"/>
  <c r="H110" i="1"/>
  <c r="X110" i="1" s="1"/>
  <c r="H111" i="1"/>
  <c r="U111" i="1" s="1"/>
  <c r="H112" i="1"/>
  <c r="X112" i="1" s="1"/>
  <c r="H113" i="1"/>
  <c r="U113" i="1" s="1"/>
  <c r="H114" i="1"/>
  <c r="X114" i="1" s="1"/>
  <c r="H115" i="1"/>
  <c r="U115" i="1" s="1"/>
  <c r="H116" i="1"/>
  <c r="X116" i="1" s="1"/>
  <c r="H117" i="1"/>
  <c r="X117" i="1" s="1"/>
  <c r="H118" i="1"/>
  <c r="H119" i="1"/>
  <c r="U119" i="1" s="1"/>
  <c r="H120" i="1"/>
  <c r="U120" i="1" s="1"/>
  <c r="H121" i="1"/>
  <c r="X121" i="1" s="1"/>
  <c r="H122" i="1"/>
  <c r="X122" i="1" s="1"/>
  <c r="H123" i="1"/>
  <c r="U123" i="1" s="1"/>
  <c r="H124" i="1"/>
  <c r="X124" i="1" s="1"/>
  <c r="H125" i="1"/>
  <c r="X125" i="1" s="1"/>
  <c r="H126" i="1"/>
  <c r="U126" i="1" s="1"/>
  <c r="V113" i="28"/>
  <c r="W113" i="28" s="1"/>
  <c r="V108" i="112"/>
  <c r="V108" i="33"/>
  <c r="V107" i="26"/>
  <c r="V104" i="25"/>
  <c r="V101" i="114"/>
  <c r="V100" i="30"/>
  <c r="V82" i="13"/>
  <c r="V91" i="25"/>
  <c r="V91" i="26"/>
  <c r="H82" i="1"/>
  <c r="X82" i="1" s="1"/>
  <c r="H83" i="1"/>
  <c r="X83" i="1" s="1"/>
  <c r="V76" i="9"/>
  <c r="V86" i="24"/>
  <c r="V86" i="14"/>
  <c r="V85" i="33"/>
  <c r="V84" i="25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6" i="1"/>
  <c r="X9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6" i="1"/>
  <c r="U95" i="1"/>
  <c r="U9" i="1"/>
  <c r="X44" i="1"/>
  <c r="H72" i="1"/>
  <c r="X72" i="1" s="1"/>
  <c r="H73" i="1"/>
  <c r="X73" i="1" s="1"/>
  <c r="H74" i="1"/>
  <c r="U74" i="1" s="1"/>
  <c r="H75" i="1"/>
  <c r="X75" i="1" s="1"/>
  <c r="H77" i="1"/>
  <c r="U77" i="1" s="1"/>
  <c r="H78" i="1"/>
  <c r="X78" i="1" s="1"/>
  <c r="H79" i="1"/>
  <c r="X79" i="1" s="1"/>
  <c r="H80" i="1"/>
  <c r="U80" i="1" s="1"/>
  <c r="H81" i="1"/>
  <c r="U81" i="1" s="1"/>
  <c r="H84" i="1"/>
  <c r="X84" i="1" s="1"/>
  <c r="H85" i="1"/>
  <c r="X85" i="1" s="1"/>
  <c r="H86" i="1"/>
  <c r="X86" i="1" s="1"/>
  <c r="H87" i="1"/>
  <c r="X87" i="1" s="1"/>
  <c r="H88" i="1"/>
  <c r="X88" i="1" s="1"/>
  <c r="H89" i="1"/>
  <c r="X89" i="1" s="1"/>
  <c r="H90" i="1"/>
  <c r="X90" i="1" s="1"/>
  <c r="H91" i="1"/>
  <c r="X91" i="1" s="1"/>
  <c r="H92" i="1"/>
  <c r="U92" i="1" s="1"/>
  <c r="H93" i="1"/>
  <c r="X93" i="1" s="1"/>
  <c r="H94" i="1"/>
  <c r="X94" i="1" s="1"/>
  <c r="H96" i="1"/>
  <c r="X96" i="1" s="1"/>
  <c r="H97" i="1"/>
  <c r="X97" i="1" s="1"/>
  <c r="H98" i="1"/>
  <c r="X98" i="1" s="1"/>
  <c r="H99" i="1"/>
  <c r="X99" i="1" s="1"/>
  <c r="H100" i="1"/>
  <c r="X100" i="1" s="1"/>
  <c r="H101" i="1"/>
  <c r="X101" i="1" s="1"/>
  <c r="H102" i="1"/>
  <c r="X102" i="1" s="1"/>
  <c r="H103" i="1"/>
  <c r="X103" i="1" s="1"/>
  <c r="H104" i="1"/>
  <c r="U104" i="1" s="1"/>
  <c r="H105" i="1"/>
  <c r="X105" i="1" s="1"/>
  <c r="H71" i="1"/>
  <c r="X71" i="1" s="1"/>
  <c r="V71" i="12"/>
  <c r="T70" i="12"/>
  <c r="V70" i="12" s="1"/>
  <c r="T63" i="12"/>
  <c r="V63" i="12" s="1"/>
  <c r="G63" i="1"/>
  <c r="Y63" i="1" s="1"/>
  <c r="V58" i="7"/>
  <c r="V62" i="33"/>
  <c r="V64" i="32"/>
  <c r="V61" i="112"/>
  <c r="V62" i="112"/>
  <c r="V63" i="112"/>
  <c r="V65" i="112"/>
  <c r="V66" i="112"/>
  <c r="V67" i="112"/>
  <c r="V56" i="17"/>
  <c r="V39" i="12"/>
  <c r="K29" i="80"/>
  <c r="K37" i="80"/>
  <c r="K46" i="80"/>
  <c r="K53" i="80"/>
  <c r="K58" i="80"/>
  <c r="V26" i="8"/>
  <c r="V28" i="8"/>
  <c r="V35" i="8"/>
  <c r="V37" i="8"/>
  <c r="V42" i="8"/>
  <c r="V44" i="8"/>
  <c r="V47" i="8"/>
  <c r="V49" i="8"/>
  <c r="V50" i="8"/>
  <c r="V51" i="8"/>
  <c r="V52" i="8"/>
  <c r="V53" i="8"/>
  <c r="V54" i="8"/>
  <c r="V56" i="8"/>
  <c r="V58" i="8"/>
  <c r="V61" i="8"/>
  <c r="V63" i="8"/>
  <c r="V64" i="8"/>
  <c r="V68" i="8"/>
  <c r="V72" i="8"/>
  <c r="V73" i="8"/>
  <c r="V74" i="8"/>
  <c r="V75" i="8"/>
  <c r="V76" i="8"/>
  <c r="V77" i="8"/>
  <c r="V78" i="8"/>
  <c r="V81" i="8"/>
  <c r="V84" i="8"/>
  <c r="V86" i="8"/>
  <c r="V88" i="8"/>
  <c r="V89" i="8"/>
  <c r="V90" i="8"/>
  <c r="V91" i="8"/>
  <c r="V93" i="8"/>
  <c r="V94" i="8"/>
  <c r="V95" i="8"/>
  <c r="V96" i="8"/>
  <c r="V100" i="8"/>
  <c r="V101" i="8"/>
  <c r="V102" i="8"/>
  <c r="V105" i="8"/>
  <c r="V106" i="8"/>
  <c r="V110" i="8"/>
  <c r="V112" i="8"/>
  <c r="V114" i="8"/>
  <c r="V121" i="8"/>
  <c r="V126" i="8"/>
  <c r="V127" i="8"/>
  <c r="V128" i="8"/>
  <c r="V129" i="8"/>
  <c r="V130" i="8"/>
  <c r="V131" i="8"/>
  <c r="V132" i="8"/>
  <c r="V133" i="8"/>
  <c r="V134" i="8"/>
  <c r="V135" i="8"/>
  <c r="V136" i="8"/>
  <c r="V30" i="9"/>
  <c r="V28" i="36"/>
  <c r="V27" i="13"/>
  <c r="V28" i="13"/>
  <c r="V30" i="13"/>
  <c r="V33" i="13"/>
  <c r="V44" i="13"/>
  <c r="V47" i="13"/>
  <c r="V50" i="13"/>
  <c r="V52" i="13"/>
  <c r="V53" i="13"/>
  <c r="V54" i="13"/>
  <c r="V56" i="13"/>
  <c r="V58" i="13"/>
  <c r="V61" i="13"/>
  <c r="V63" i="13"/>
  <c r="V64" i="13"/>
  <c r="V66" i="13"/>
  <c r="V68" i="13"/>
  <c r="V70" i="13"/>
  <c r="V71" i="13"/>
  <c r="V73" i="13"/>
  <c r="V74" i="13"/>
  <c r="V75" i="13"/>
  <c r="V76" i="13"/>
  <c r="V77" i="13"/>
  <c r="V78" i="13"/>
  <c r="V79" i="13"/>
  <c r="V80" i="13"/>
  <c r="V85" i="13"/>
  <c r="V87" i="13"/>
  <c r="V89" i="13"/>
  <c r="V90" i="13"/>
  <c r="V91" i="13"/>
  <c r="V92" i="13"/>
  <c r="V94" i="13"/>
  <c r="V95" i="13"/>
  <c r="V96" i="13"/>
  <c r="V99" i="13"/>
  <c r="V101" i="13"/>
  <c r="V104" i="13"/>
  <c r="V105" i="13"/>
  <c r="V106" i="13"/>
  <c r="V107" i="13"/>
  <c r="V108" i="13"/>
  <c r="V109" i="13"/>
  <c r="V110" i="13"/>
  <c r="V112" i="13"/>
  <c r="V118" i="13"/>
  <c r="V119" i="13"/>
  <c r="V121" i="13"/>
  <c r="V124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22" i="9"/>
  <c r="V23" i="9"/>
  <c r="V26" i="9"/>
  <c r="V27" i="9"/>
  <c r="V28" i="9"/>
  <c r="V29" i="9"/>
  <c r="V35" i="9"/>
  <c r="V37" i="9"/>
  <c r="V41" i="9"/>
  <c r="V42" i="9"/>
  <c r="V43" i="9"/>
  <c r="V48" i="9"/>
  <c r="V49" i="9"/>
  <c r="V51" i="9"/>
  <c r="V52" i="9"/>
  <c r="V53" i="9"/>
  <c r="V54" i="9"/>
  <c r="V55" i="9"/>
  <c r="V56" i="9"/>
  <c r="V62" i="9"/>
  <c r="V63" i="9"/>
  <c r="V64" i="9"/>
  <c r="V65" i="9"/>
  <c r="V67" i="9"/>
  <c r="V68" i="9"/>
  <c r="V71" i="9"/>
  <c r="V74" i="9"/>
  <c r="V75" i="9"/>
  <c r="V77" i="9"/>
  <c r="V78" i="9"/>
  <c r="V79" i="9"/>
  <c r="V80" i="9"/>
  <c r="V83" i="9"/>
  <c r="V84" i="9"/>
  <c r="V85" i="9"/>
  <c r="V86" i="9"/>
  <c r="V88" i="9"/>
  <c r="V89" i="9"/>
  <c r="V90" i="9"/>
  <c r="V91" i="9"/>
  <c r="V92" i="9"/>
  <c r="V93" i="9"/>
  <c r="V95" i="9"/>
  <c r="V96" i="9"/>
  <c r="V100" i="9"/>
  <c r="V101" i="9"/>
  <c r="V102" i="9"/>
  <c r="V111" i="9"/>
  <c r="V112" i="9"/>
  <c r="V125" i="9"/>
  <c r="V132" i="9"/>
  <c r="V133" i="9"/>
  <c r="V11" i="96"/>
  <c r="V12" i="96"/>
  <c r="V19" i="96"/>
  <c r="V23" i="96"/>
  <c r="V26" i="96"/>
  <c r="V35" i="96"/>
  <c r="V37" i="96"/>
  <c r="V42" i="96"/>
  <c r="V44" i="96"/>
  <c r="V49" i="96"/>
  <c r="V51" i="96"/>
  <c r="V52" i="96"/>
  <c r="V53" i="96"/>
  <c r="V56" i="96"/>
  <c r="V58" i="96"/>
  <c r="V61" i="96"/>
  <c r="V63" i="96"/>
  <c r="V65" i="96"/>
  <c r="V67" i="96"/>
  <c r="V68" i="96"/>
  <c r="V70" i="96"/>
  <c r="V72" i="96"/>
  <c r="V73" i="96"/>
  <c r="V74" i="96"/>
  <c r="V76" i="96"/>
  <c r="V77" i="96"/>
  <c r="V78" i="96"/>
  <c r="V79" i="96"/>
  <c r="V81" i="96"/>
  <c r="V84" i="96"/>
  <c r="V85" i="96"/>
  <c r="V88" i="96"/>
  <c r="V89" i="96"/>
  <c r="V91" i="96"/>
  <c r="V95" i="96"/>
  <c r="V99" i="96"/>
  <c r="V100" i="96"/>
  <c r="V101" i="96"/>
  <c r="V102" i="96"/>
  <c r="V105" i="96"/>
  <c r="V106" i="96"/>
  <c r="V107" i="96"/>
  <c r="V108" i="96"/>
  <c r="V109" i="96"/>
  <c r="V110" i="96"/>
  <c r="V114" i="96"/>
  <c r="V118" i="96"/>
  <c r="V119" i="96"/>
  <c r="V121" i="96"/>
  <c r="V124" i="96"/>
  <c r="V126" i="96"/>
  <c r="V128" i="96"/>
  <c r="V129" i="96"/>
  <c r="V135" i="96"/>
  <c r="V10" i="93"/>
  <c r="V11" i="93"/>
  <c r="V12" i="93"/>
  <c r="V13" i="93"/>
  <c r="V14" i="93"/>
  <c r="V15" i="93"/>
  <c r="V16" i="93"/>
  <c r="V19" i="93"/>
  <c r="V21" i="93"/>
  <c r="V23" i="93"/>
  <c r="V26" i="93"/>
  <c r="V28" i="93"/>
  <c r="V30" i="93"/>
  <c r="V35" i="93"/>
  <c r="V37" i="93"/>
  <c r="V42" i="93"/>
  <c r="V44" i="93"/>
  <c r="V47" i="93"/>
  <c r="V51" i="93"/>
  <c r="V52" i="93"/>
  <c r="V53" i="93"/>
  <c r="V54" i="93"/>
  <c r="V56" i="93"/>
  <c r="V61" i="93"/>
  <c r="V63" i="93"/>
  <c r="V64" i="93"/>
  <c r="V65" i="93"/>
  <c r="V67" i="93"/>
  <c r="V68" i="93"/>
  <c r="V70" i="93"/>
  <c r="V72" i="93"/>
  <c r="V73" i="93"/>
  <c r="V74" i="93"/>
  <c r="V75" i="93"/>
  <c r="V76" i="93"/>
  <c r="V77" i="93"/>
  <c r="V78" i="93"/>
  <c r="V79" i="93"/>
  <c r="V81" i="93"/>
  <c r="V84" i="93"/>
  <c r="V86" i="93"/>
  <c r="V88" i="93"/>
  <c r="V89" i="93"/>
  <c r="V90" i="93"/>
  <c r="V91" i="93"/>
  <c r="V93" i="93"/>
  <c r="V94" i="93"/>
  <c r="V95" i="93"/>
  <c r="V96" i="93"/>
  <c r="V100" i="93"/>
  <c r="V101" i="93"/>
  <c r="V102" i="93"/>
  <c r="V104" i="93"/>
  <c r="V106" i="93"/>
  <c r="V107" i="93"/>
  <c r="V108" i="93"/>
  <c r="V109" i="93"/>
  <c r="V110" i="93"/>
  <c r="V112" i="93"/>
  <c r="V118" i="93"/>
  <c r="V119" i="93"/>
  <c r="V121" i="93"/>
  <c r="V124" i="93"/>
  <c r="V126" i="93"/>
  <c r="V127" i="93"/>
  <c r="V128" i="93"/>
  <c r="V129" i="93"/>
  <c r="V130" i="93"/>
  <c r="V131" i="93"/>
  <c r="V132" i="93"/>
  <c r="V133" i="93"/>
  <c r="V134" i="93"/>
  <c r="V135" i="93"/>
  <c r="V136" i="93"/>
  <c r="V11" i="78"/>
  <c r="V12" i="78"/>
  <c r="V13" i="78"/>
  <c r="V14" i="78"/>
  <c r="V15" i="78"/>
  <c r="V16" i="78"/>
  <c r="V17" i="78"/>
  <c r="V19" i="78"/>
  <c r="V21" i="78"/>
  <c r="V23" i="78"/>
  <c r="V26" i="78"/>
  <c r="V27" i="78"/>
  <c r="V28" i="78"/>
  <c r="V30" i="78"/>
  <c r="V35" i="78"/>
  <c r="V37" i="78"/>
  <c r="V42" i="78"/>
  <c r="V44" i="78"/>
  <c r="V49" i="78"/>
  <c r="V51" i="78"/>
  <c r="V52" i="78"/>
  <c r="V53" i="78"/>
  <c r="V54" i="78"/>
  <c r="V56" i="78"/>
  <c r="V58" i="78"/>
  <c r="V61" i="78"/>
  <c r="V63" i="78"/>
  <c r="V65" i="78"/>
  <c r="V67" i="78"/>
  <c r="V68" i="78"/>
  <c r="V70" i="78"/>
  <c r="V73" i="78"/>
  <c r="V74" i="78"/>
  <c r="V75" i="78"/>
  <c r="V76" i="78"/>
  <c r="V77" i="78"/>
  <c r="V78" i="78"/>
  <c r="V79" i="78"/>
  <c r="V81" i="78"/>
  <c r="V84" i="78"/>
  <c r="V86" i="78"/>
  <c r="V88" i="78"/>
  <c r="V89" i="78"/>
  <c r="V90" i="78"/>
  <c r="V91" i="78"/>
  <c r="V93" i="78"/>
  <c r="V94" i="78"/>
  <c r="V95" i="78"/>
  <c r="V96" i="78"/>
  <c r="V99" i="78"/>
  <c r="V100" i="78"/>
  <c r="V101" i="78"/>
  <c r="V102" i="78"/>
  <c r="V105" i="78"/>
  <c r="V106" i="78"/>
  <c r="V112" i="78"/>
  <c r="V114" i="78"/>
  <c r="V118" i="78"/>
  <c r="V119" i="78"/>
  <c r="V121" i="78"/>
  <c r="V124" i="78"/>
  <c r="V126" i="78"/>
  <c r="V127" i="78"/>
  <c r="V128" i="78"/>
  <c r="V129" i="78"/>
  <c r="V130" i="78"/>
  <c r="V131" i="78"/>
  <c r="V132" i="78"/>
  <c r="V133" i="78"/>
  <c r="V134" i="78"/>
  <c r="V135" i="78"/>
  <c r="V136" i="78"/>
  <c r="V11" i="35"/>
  <c r="V14" i="35"/>
  <c r="V44" i="35"/>
  <c r="V49" i="35"/>
  <c r="V52" i="35"/>
  <c r="V53" i="35"/>
  <c r="V54" i="35"/>
  <c r="V56" i="35"/>
  <c r="V57" i="35"/>
  <c r="V58" i="35"/>
  <c r="V63" i="35"/>
  <c r="V65" i="35"/>
  <c r="V68" i="35"/>
  <c r="V72" i="35"/>
  <c r="V74" i="35"/>
  <c r="V75" i="35"/>
  <c r="V76" i="35"/>
  <c r="V77" i="35"/>
  <c r="V78" i="35"/>
  <c r="V81" i="35"/>
  <c r="V84" i="35"/>
  <c r="V86" i="35"/>
  <c r="V88" i="35"/>
  <c r="V89" i="35"/>
  <c r="V90" i="35"/>
  <c r="V91" i="35"/>
  <c r="V96" i="35"/>
  <c r="V99" i="35"/>
  <c r="V107" i="35"/>
  <c r="V110" i="35"/>
  <c r="V112" i="35"/>
  <c r="V118" i="35"/>
  <c r="V121" i="35"/>
  <c r="V124" i="35"/>
  <c r="V127" i="35"/>
  <c r="V128" i="35"/>
  <c r="V129" i="35"/>
  <c r="V130" i="35"/>
  <c r="V131" i="35"/>
  <c r="V132" i="35"/>
  <c r="V133" i="35"/>
  <c r="V134" i="35"/>
  <c r="V135" i="35"/>
  <c r="V136" i="35"/>
  <c r="V11" i="36"/>
  <c r="V12" i="36"/>
  <c r="V13" i="36"/>
  <c r="V14" i="36"/>
  <c r="V15" i="36"/>
  <c r="V16" i="36"/>
  <c r="V19" i="36"/>
  <c r="V21" i="36"/>
  <c r="V23" i="36"/>
  <c r="V26" i="36"/>
  <c r="V30" i="36"/>
  <c r="V35" i="36"/>
  <c r="V37" i="36"/>
  <c r="V42" i="36"/>
  <c r="V44" i="36"/>
  <c r="V49" i="36"/>
  <c r="V51" i="36"/>
  <c r="V52" i="36"/>
  <c r="V53" i="36"/>
  <c r="V54" i="36"/>
  <c r="V56" i="36"/>
  <c r="V58" i="36"/>
  <c r="V61" i="36"/>
  <c r="V63" i="36"/>
  <c r="V64" i="36"/>
  <c r="V65" i="36"/>
  <c r="V67" i="36"/>
  <c r="V68" i="36"/>
  <c r="V70" i="36"/>
  <c r="V72" i="36"/>
  <c r="V73" i="36"/>
  <c r="V74" i="36"/>
  <c r="V75" i="36"/>
  <c r="V76" i="36"/>
  <c r="V77" i="36"/>
  <c r="V79" i="36"/>
  <c r="V84" i="36"/>
  <c r="V86" i="36"/>
  <c r="V88" i="36"/>
  <c r="V89" i="36"/>
  <c r="V90" i="36"/>
  <c r="V91" i="36"/>
  <c r="V93" i="36"/>
  <c r="V94" i="36"/>
  <c r="V95" i="36"/>
  <c r="V96" i="36"/>
  <c r="V99" i="36"/>
  <c r="V101" i="36"/>
  <c r="V102" i="36"/>
  <c r="V105" i="36"/>
  <c r="V106" i="36"/>
  <c r="V107" i="36"/>
  <c r="V108" i="36"/>
  <c r="V109" i="36"/>
  <c r="V110" i="36"/>
  <c r="V112" i="36"/>
  <c r="V114" i="36"/>
  <c r="V118" i="36"/>
  <c r="V119" i="36"/>
  <c r="V121" i="36"/>
  <c r="V124" i="36"/>
  <c r="V126" i="36"/>
  <c r="V127" i="36"/>
  <c r="V128" i="36"/>
  <c r="V129" i="36"/>
  <c r="V130" i="36"/>
  <c r="V131" i="36"/>
  <c r="V132" i="36"/>
  <c r="V133" i="36"/>
  <c r="V134" i="36"/>
  <c r="V135" i="36"/>
  <c r="V136" i="36"/>
  <c r="V11" i="5"/>
  <c r="V12" i="5"/>
  <c r="V13" i="5"/>
  <c r="V14" i="5"/>
  <c r="V16" i="5"/>
  <c r="V19" i="5"/>
  <c r="V21" i="5"/>
  <c r="V26" i="5"/>
  <c r="V28" i="5"/>
  <c r="V30" i="5"/>
  <c r="V35" i="5"/>
  <c r="V42" i="5"/>
  <c r="V44" i="5"/>
  <c r="V49" i="5"/>
  <c r="V54" i="5"/>
  <c r="V56" i="5"/>
  <c r="V58" i="5"/>
  <c r="V61" i="5"/>
  <c r="V63" i="5"/>
  <c r="V65" i="5"/>
  <c r="V75" i="5"/>
  <c r="V76" i="5"/>
  <c r="V77" i="5"/>
  <c r="V80" i="5"/>
  <c r="V84" i="5"/>
  <c r="V89" i="5"/>
  <c r="V93" i="5"/>
  <c r="V94" i="5"/>
  <c r="V95" i="5"/>
  <c r="V96" i="5"/>
  <c r="V101" i="5"/>
  <c r="V102" i="5"/>
  <c r="V106" i="5"/>
  <c r="V110" i="5"/>
  <c r="V114" i="5"/>
  <c r="V121" i="5"/>
  <c r="V124" i="5"/>
  <c r="V126" i="5"/>
  <c r="V127" i="5"/>
  <c r="V12" i="7"/>
  <c r="V13" i="7"/>
  <c r="V14" i="7"/>
  <c r="V15" i="7"/>
  <c r="V16" i="7"/>
  <c r="V23" i="7"/>
  <c r="V26" i="7"/>
  <c r="V28" i="7"/>
  <c r="V30" i="7"/>
  <c r="V37" i="7"/>
  <c r="V44" i="7"/>
  <c r="V48" i="7"/>
  <c r="V51" i="7"/>
  <c r="V53" i="7"/>
  <c r="V54" i="7"/>
  <c r="V56" i="7"/>
  <c r="V61" i="7"/>
  <c r="V63" i="7"/>
  <c r="V64" i="7"/>
  <c r="V65" i="7"/>
  <c r="V67" i="7"/>
  <c r="V70" i="7"/>
  <c r="V71" i="7"/>
  <c r="V72" i="7"/>
  <c r="V74" i="7"/>
  <c r="V75" i="7"/>
  <c r="V76" i="7"/>
  <c r="V77" i="7"/>
  <c r="V78" i="7"/>
  <c r="V79" i="7"/>
  <c r="V80" i="7"/>
  <c r="V81" i="7"/>
  <c r="V86" i="7"/>
  <c r="V88" i="7"/>
  <c r="V90" i="7"/>
  <c r="V91" i="7"/>
  <c r="V92" i="7"/>
  <c r="V93" i="7"/>
  <c r="V95" i="7"/>
  <c r="V96" i="7"/>
  <c r="V100" i="7"/>
  <c r="V101" i="7"/>
  <c r="V102" i="7"/>
  <c r="V106" i="7"/>
  <c r="V107" i="7"/>
  <c r="V108" i="7"/>
  <c r="V109" i="7"/>
  <c r="V110" i="7"/>
  <c r="V112" i="7"/>
  <c r="V114" i="7"/>
  <c r="V118" i="7"/>
  <c r="V119" i="7"/>
  <c r="V128" i="7"/>
  <c r="V129" i="7"/>
  <c r="V130" i="7"/>
  <c r="V131" i="7"/>
  <c r="V132" i="7"/>
  <c r="V133" i="7"/>
  <c r="V134" i="7"/>
  <c r="V135" i="7"/>
  <c r="V136" i="7"/>
  <c r="V137" i="7"/>
  <c r="V138" i="7"/>
  <c r="V11" i="10"/>
  <c r="V12" i="10"/>
  <c r="V13" i="10"/>
  <c r="V14" i="10"/>
  <c r="V15" i="10"/>
  <c r="V16" i="10"/>
  <c r="V19" i="10"/>
  <c r="V21" i="10"/>
  <c r="V23" i="10"/>
  <c r="V26" i="10"/>
  <c r="V28" i="10"/>
  <c r="V30" i="10"/>
  <c r="V35" i="10"/>
  <c r="V44" i="10"/>
  <c r="V49" i="10"/>
  <c r="V51" i="10"/>
  <c r="V52" i="10"/>
  <c r="V53" i="10"/>
  <c r="V54" i="10"/>
  <c r="V56" i="10"/>
  <c r="V58" i="10"/>
  <c r="V61" i="10"/>
  <c r="V63" i="10"/>
  <c r="V64" i="10"/>
  <c r="V65" i="10"/>
  <c r="V67" i="10"/>
  <c r="V68" i="10"/>
  <c r="V70" i="10"/>
  <c r="V72" i="10"/>
  <c r="V73" i="10"/>
  <c r="V75" i="10"/>
  <c r="V76" i="10"/>
  <c r="V77" i="10"/>
  <c r="V78" i="10"/>
  <c r="V84" i="10"/>
  <c r="V86" i="10"/>
  <c r="V88" i="10"/>
  <c r="V89" i="10"/>
  <c r="V90" i="10"/>
  <c r="V91" i="10"/>
  <c r="V93" i="10"/>
  <c r="V94" i="10"/>
  <c r="V95" i="10"/>
  <c r="V96" i="10"/>
  <c r="V97" i="10"/>
  <c r="V99" i="10"/>
  <c r="V100" i="10"/>
  <c r="V101" i="10"/>
  <c r="V105" i="10"/>
  <c r="V106" i="10"/>
  <c r="V107" i="10"/>
  <c r="V108" i="10"/>
  <c r="V109" i="10"/>
  <c r="V110" i="10"/>
  <c r="V112" i="10"/>
  <c r="V114" i="10"/>
  <c r="V118" i="10"/>
  <c r="V119" i="10"/>
  <c r="V124" i="10"/>
  <c r="V126" i="10"/>
  <c r="V127" i="10"/>
  <c r="V128" i="10"/>
  <c r="V129" i="10"/>
  <c r="V130" i="10"/>
  <c r="V131" i="10"/>
  <c r="V132" i="10"/>
  <c r="V133" i="10"/>
  <c r="V134" i="10"/>
  <c r="V135" i="10"/>
  <c r="V136" i="10"/>
  <c r="V11" i="11"/>
  <c r="V12" i="11"/>
  <c r="V13" i="11"/>
  <c r="V14" i="11"/>
  <c r="V15" i="11"/>
  <c r="V23" i="11"/>
  <c r="V26" i="11"/>
  <c r="V28" i="11"/>
  <c r="V30" i="11"/>
  <c r="V35" i="11"/>
  <c r="V42" i="11"/>
  <c r="V44" i="11"/>
  <c r="V49" i="11"/>
  <c r="V51" i="11"/>
  <c r="V52" i="11"/>
  <c r="V53" i="11"/>
  <c r="V54" i="11"/>
  <c r="V56" i="11"/>
  <c r="V61" i="11"/>
  <c r="V63" i="11"/>
  <c r="V64" i="11"/>
  <c r="V65" i="11"/>
  <c r="V67" i="11"/>
  <c r="V68" i="11"/>
  <c r="V70" i="11"/>
  <c r="V72" i="11"/>
  <c r="V73" i="11"/>
  <c r="V75" i="11"/>
  <c r="V76" i="11"/>
  <c r="V77" i="11"/>
  <c r="V79" i="11"/>
  <c r="V81" i="11"/>
  <c r="V84" i="11"/>
  <c r="V86" i="11"/>
  <c r="V88" i="11"/>
  <c r="V89" i="11"/>
  <c r="V91" i="11"/>
  <c r="V93" i="11"/>
  <c r="V95" i="11"/>
  <c r="V96" i="11"/>
  <c r="V100" i="11"/>
  <c r="V102" i="11"/>
  <c r="V105" i="11"/>
  <c r="V106" i="11"/>
  <c r="V107" i="11"/>
  <c r="V108" i="11"/>
  <c r="V118" i="11"/>
  <c r="V121" i="11"/>
  <c r="V124" i="11"/>
  <c r="V127" i="11"/>
  <c r="V128" i="11"/>
  <c r="V134" i="11"/>
  <c r="V136" i="11"/>
  <c r="V10" i="114"/>
  <c r="V12" i="114"/>
  <c r="V15" i="114"/>
  <c r="V18" i="114"/>
  <c r="V19" i="114"/>
  <c r="V21" i="114"/>
  <c r="V23" i="114"/>
  <c r="V26" i="114"/>
  <c r="V27" i="114"/>
  <c r="V28" i="114"/>
  <c r="V29" i="114"/>
  <c r="V33" i="114"/>
  <c r="V34" i="114"/>
  <c r="V37" i="114"/>
  <c r="V41" i="114"/>
  <c r="V47" i="114"/>
  <c r="V49" i="114"/>
  <c r="V53" i="114"/>
  <c r="V54" i="114"/>
  <c r="V55" i="114"/>
  <c r="V56" i="114"/>
  <c r="V61" i="114"/>
  <c r="V63" i="114"/>
  <c r="V65" i="114"/>
  <c r="V66" i="114"/>
  <c r="V67" i="114"/>
  <c r="V70" i="114"/>
  <c r="V71" i="114"/>
  <c r="V77" i="114"/>
  <c r="V78" i="114"/>
  <c r="V79" i="114"/>
  <c r="V80" i="114"/>
  <c r="V82" i="114"/>
  <c r="V83" i="114"/>
  <c r="V84" i="114"/>
  <c r="V85" i="114"/>
  <c r="V86" i="114"/>
  <c r="V87" i="114"/>
  <c r="V88" i="114"/>
  <c r="V89" i="114"/>
  <c r="V90" i="114"/>
  <c r="V91" i="114"/>
  <c r="V94" i="114"/>
  <c r="V95" i="114"/>
  <c r="V96" i="114"/>
  <c r="V98" i="114"/>
  <c r="V99" i="114"/>
  <c r="V100" i="114"/>
  <c r="V102" i="114"/>
  <c r="V104" i="114"/>
  <c r="V105" i="114"/>
  <c r="V106" i="114"/>
  <c r="V107" i="114"/>
  <c r="V108" i="114"/>
  <c r="V109" i="114"/>
  <c r="V110" i="114"/>
  <c r="V111" i="114"/>
  <c r="V113" i="114"/>
  <c r="V119" i="114"/>
  <c r="V121" i="114"/>
  <c r="V125" i="114"/>
  <c r="V126" i="114"/>
  <c r="V127" i="114"/>
  <c r="V128" i="114"/>
  <c r="V129" i="114"/>
  <c r="V130" i="114"/>
  <c r="V131" i="114"/>
  <c r="V132" i="114"/>
  <c r="V133" i="114"/>
  <c r="V134" i="114"/>
  <c r="V135" i="114"/>
  <c r="V136" i="114"/>
  <c r="V137" i="114"/>
  <c r="V138" i="114"/>
  <c r="V139" i="114"/>
  <c r="V140" i="114"/>
  <c r="V141" i="114"/>
  <c r="V142" i="114"/>
  <c r="V143" i="114"/>
  <c r="V144" i="114"/>
  <c r="V145" i="114"/>
  <c r="V146" i="114"/>
  <c r="V147" i="114"/>
  <c r="V148" i="114"/>
  <c r="V149" i="114"/>
  <c r="V150" i="114"/>
  <c r="V151" i="114"/>
  <c r="V102" i="13"/>
  <c r="V12" i="13"/>
  <c r="V13" i="13"/>
  <c r="V14" i="13"/>
  <c r="V15" i="13"/>
  <c r="V16" i="13"/>
  <c r="V19" i="13"/>
  <c r="V21" i="13"/>
  <c r="V23" i="13"/>
  <c r="V26" i="13"/>
  <c r="V11" i="14"/>
  <c r="V12" i="14"/>
  <c r="V13" i="14"/>
  <c r="V14" i="14"/>
  <c r="V15" i="14"/>
  <c r="V16" i="14"/>
  <c r="V19" i="14"/>
  <c r="V20" i="14"/>
  <c r="V21" i="14"/>
  <c r="V22" i="14"/>
  <c r="V23" i="14"/>
  <c r="V26" i="14"/>
  <c r="V27" i="14"/>
  <c r="V28" i="14"/>
  <c r="V29" i="14"/>
  <c r="V30" i="14"/>
  <c r="V33" i="14"/>
  <c r="V34" i="14"/>
  <c r="V35" i="14"/>
  <c r="V36" i="14"/>
  <c r="V37" i="14"/>
  <c r="V40" i="14"/>
  <c r="V41" i="14"/>
  <c r="V42" i="14"/>
  <c r="V43" i="14"/>
  <c r="V47" i="14"/>
  <c r="V48" i="14"/>
  <c r="V49" i="14"/>
  <c r="V53" i="14"/>
  <c r="V54" i="14"/>
  <c r="V55" i="14"/>
  <c r="V56" i="14"/>
  <c r="V57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7" i="14"/>
  <c r="V78" i="14"/>
  <c r="V79" i="14"/>
  <c r="V80" i="14"/>
  <c r="V81" i="14"/>
  <c r="V82" i="14"/>
  <c r="V83" i="14"/>
  <c r="V84" i="14"/>
  <c r="V85" i="14"/>
  <c r="V87" i="14"/>
  <c r="V88" i="14"/>
  <c r="V89" i="14"/>
  <c r="V90" i="14"/>
  <c r="V91" i="14"/>
  <c r="V95" i="14"/>
  <c r="V96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8" i="14"/>
  <c r="V119" i="14"/>
  <c r="V120" i="14"/>
  <c r="V121" i="14"/>
  <c r="V124" i="14"/>
  <c r="V125" i="14"/>
  <c r="V126" i="14"/>
  <c r="V127" i="14"/>
  <c r="V128" i="14"/>
  <c r="V129" i="14"/>
  <c r="V130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0" i="15"/>
  <c r="V11" i="15"/>
  <c r="V12" i="15"/>
  <c r="V13" i="15"/>
  <c r="V14" i="15"/>
  <c r="V15" i="15"/>
  <c r="V16" i="15"/>
  <c r="V19" i="15"/>
  <c r="V20" i="15"/>
  <c r="V21" i="15"/>
  <c r="V22" i="15"/>
  <c r="V23" i="15"/>
  <c r="V26" i="15"/>
  <c r="V27" i="15"/>
  <c r="V28" i="15"/>
  <c r="V29" i="15"/>
  <c r="V30" i="15"/>
  <c r="V33" i="15"/>
  <c r="V34" i="15"/>
  <c r="V35" i="15"/>
  <c r="V36" i="15"/>
  <c r="V37" i="15"/>
  <c r="V41" i="15"/>
  <c r="V42" i="15"/>
  <c r="V47" i="15"/>
  <c r="V48" i="15"/>
  <c r="V49" i="15"/>
  <c r="V52" i="15"/>
  <c r="V53" i="15"/>
  <c r="V55" i="15"/>
  <c r="V56" i="15"/>
  <c r="V61" i="15"/>
  <c r="V62" i="15"/>
  <c r="V63" i="15"/>
  <c r="V64" i="15"/>
  <c r="V65" i="15"/>
  <c r="V66" i="15"/>
  <c r="V67" i="15"/>
  <c r="V68" i="15"/>
  <c r="V69" i="15"/>
  <c r="V70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4" i="15"/>
  <c r="V95" i="15"/>
  <c r="V96" i="15"/>
  <c r="V99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8" i="15"/>
  <c r="V119" i="15"/>
  <c r="V120" i="15"/>
  <c r="V121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0" i="16"/>
  <c r="V11" i="16"/>
  <c r="V12" i="16"/>
  <c r="V13" i="16"/>
  <c r="V14" i="16"/>
  <c r="V15" i="16"/>
  <c r="V16" i="16"/>
  <c r="V19" i="16"/>
  <c r="V20" i="16"/>
  <c r="V21" i="16"/>
  <c r="V22" i="16"/>
  <c r="V23" i="16"/>
  <c r="V26" i="16"/>
  <c r="V27" i="16"/>
  <c r="V28" i="16"/>
  <c r="V30" i="16"/>
  <c r="V33" i="16"/>
  <c r="V34" i="16"/>
  <c r="V35" i="16"/>
  <c r="V36" i="16"/>
  <c r="V37" i="16"/>
  <c r="V40" i="16"/>
  <c r="V41" i="16"/>
  <c r="V42" i="16"/>
  <c r="V47" i="16"/>
  <c r="V48" i="16"/>
  <c r="V49" i="16"/>
  <c r="V52" i="16"/>
  <c r="V53" i="16"/>
  <c r="V54" i="16"/>
  <c r="V55" i="16"/>
  <c r="V56" i="16"/>
  <c r="V61" i="16"/>
  <c r="V62" i="16"/>
  <c r="V63" i="16"/>
  <c r="V64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4" i="16"/>
  <c r="V95" i="16"/>
  <c r="V96" i="16"/>
  <c r="V99" i="16"/>
  <c r="V104" i="16"/>
  <c r="V105" i="16"/>
  <c r="V106" i="16"/>
  <c r="V110" i="16"/>
  <c r="V111" i="16"/>
  <c r="V112" i="16"/>
  <c r="V114" i="16"/>
  <c r="V118" i="16"/>
  <c r="V119" i="16"/>
  <c r="V120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0" i="17"/>
  <c r="V11" i="17"/>
  <c r="V12" i="17"/>
  <c r="V13" i="17"/>
  <c r="V14" i="17"/>
  <c r="V15" i="17"/>
  <c r="V16" i="17"/>
  <c r="V19" i="17"/>
  <c r="V20" i="17"/>
  <c r="V21" i="17"/>
  <c r="V22" i="17"/>
  <c r="V23" i="17"/>
  <c r="V26" i="17"/>
  <c r="V27" i="17"/>
  <c r="V28" i="17"/>
  <c r="V29" i="17"/>
  <c r="V30" i="17"/>
  <c r="V33" i="17"/>
  <c r="V34" i="17"/>
  <c r="V35" i="17"/>
  <c r="V36" i="17"/>
  <c r="V37" i="17"/>
  <c r="V40" i="17"/>
  <c r="V41" i="17"/>
  <c r="V42" i="17"/>
  <c r="V47" i="17"/>
  <c r="V48" i="17"/>
  <c r="V49" i="17"/>
  <c r="V52" i="17"/>
  <c r="V53" i="17"/>
  <c r="V54" i="17"/>
  <c r="V55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4" i="17"/>
  <c r="V95" i="17"/>
  <c r="V96" i="17"/>
  <c r="V97" i="17"/>
  <c r="V98" i="17"/>
  <c r="V99" i="17"/>
  <c r="V100" i="17"/>
  <c r="V101" i="17"/>
  <c r="V102" i="17"/>
  <c r="V104" i="17"/>
  <c r="V105" i="17"/>
  <c r="V106" i="17"/>
  <c r="V107" i="17"/>
  <c r="V108" i="17"/>
  <c r="V109" i="17"/>
  <c r="V111" i="17"/>
  <c r="V112" i="17"/>
  <c r="V113" i="17"/>
  <c r="V114" i="17"/>
  <c r="V118" i="17"/>
  <c r="V119" i="17"/>
  <c r="V120" i="17"/>
  <c r="V121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0" i="18"/>
  <c r="V11" i="18"/>
  <c r="V12" i="18"/>
  <c r="V13" i="18"/>
  <c r="V14" i="18"/>
  <c r="V15" i="18"/>
  <c r="V19" i="18"/>
  <c r="V20" i="18"/>
  <c r="V21" i="18"/>
  <c r="V22" i="18"/>
  <c r="V23" i="18"/>
  <c r="V26" i="18"/>
  <c r="V27" i="18"/>
  <c r="V28" i="18"/>
  <c r="V29" i="18"/>
  <c r="V30" i="18"/>
  <c r="V33" i="18"/>
  <c r="V34" i="18"/>
  <c r="V35" i="18"/>
  <c r="V36" i="18"/>
  <c r="V40" i="18"/>
  <c r="V41" i="18"/>
  <c r="V42" i="18"/>
  <c r="V47" i="18"/>
  <c r="V48" i="18"/>
  <c r="V49" i="18"/>
  <c r="V52" i="18"/>
  <c r="V53" i="18"/>
  <c r="V54" i="18"/>
  <c r="V55" i="18"/>
  <c r="V56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4" i="18"/>
  <c r="V95" i="18"/>
  <c r="V97" i="18"/>
  <c r="V98" i="18"/>
  <c r="V99" i="18"/>
  <c r="V100" i="18"/>
  <c r="V101" i="18"/>
  <c r="V102" i="18"/>
  <c r="V103" i="18"/>
  <c r="V104" i="18"/>
  <c r="V106" i="18"/>
  <c r="V107" i="18"/>
  <c r="V108" i="18"/>
  <c r="V109" i="18"/>
  <c r="V110" i="18"/>
  <c r="V112" i="18"/>
  <c r="V113" i="18"/>
  <c r="V114" i="18"/>
  <c r="V118" i="18"/>
  <c r="V119" i="18"/>
  <c r="V120" i="18"/>
  <c r="V121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0" i="19"/>
  <c r="V11" i="19"/>
  <c r="V12" i="19"/>
  <c r="V13" i="19"/>
  <c r="V14" i="19"/>
  <c r="V15" i="19"/>
  <c r="V20" i="19"/>
  <c r="V21" i="19"/>
  <c r="V22" i="19"/>
  <c r="V23" i="19"/>
  <c r="V26" i="19"/>
  <c r="V27" i="19"/>
  <c r="V28" i="19"/>
  <c r="V29" i="19"/>
  <c r="V30" i="19"/>
  <c r="V33" i="19"/>
  <c r="V34" i="19"/>
  <c r="V35" i="19"/>
  <c r="V36" i="19"/>
  <c r="V37" i="19"/>
  <c r="V40" i="19"/>
  <c r="V41" i="19"/>
  <c r="V42" i="19"/>
  <c r="V47" i="19"/>
  <c r="V48" i="19"/>
  <c r="V49" i="19"/>
  <c r="V52" i="19"/>
  <c r="V53" i="19"/>
  <c r="V54" i="19"/>
  <c r="V55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4" i="19"/>
  <c r="V95" i="19"/>
  <c r="V96" i="19"/>
  <c r="V103" i="19"/>
  <c r="V104" i="19"/>
  <c r="V105" i="19"/>
  <c r="V106" i="19"/>
  <c r="V110" i="19"/>
  <c r="V111" i="19"/>
  <c r="V112" i="19"/>
  <c r="V114" i="19"/>
  <c r="V118" i="19"/>
  <c r="V119" i="19"/>
  <c r="V121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0" i="20"/>
  <c r="V11" i="20"/>
  <c r="V12" i="20"/>
  <c r="V13" i="20"/>
  <c r="V14" i="20"/>
  <c r="V15" i="20"/>
  <c r="V20" i="20"/>
  <c r="V21" i="20"/>
  <c r="V22" i="20"/>
  <c r="V23" i="20"/>
  <c r="V26" i="20"/>
  <c r="V27" i="20"/>
  <c r="V28" i="20"/>
  <c r="V29" i="20"/>
  <c r="V30" i="20"/>
  <c r="V33" i="20"/>
  <c r="V34" i="20"/>
  <c r="V35" i="20"/>
  <c r="V36" i="20"/>
  <c r="V37" i="20"/>
  <c r="V40" i="20"/>
  <c r="V41" i="20"/>
  <c r="V42" i="20"/>
  <c r="V47" i="20"/>
  <c r="V48" i="20"/>
  <c r="V49" i="20"/>
  <c r="V52" i="20"/>
  <c r="V53" i="20"/>
  <c r="V54" i="20"/>
  <c r="V55" i="20"/>
  <c r="V56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8" i="20"/>
  <c r="V79" i="20"/>
  <c r="V80" i="20"/>
  <c r="V81" i="20"/>
  <c r="V82" i="20"/>
  <c r="V83" i="20"/>
  <c r="V84" i="20"/>
  <c r="V85" i="20"/>
  <c r="V86" i="20"/>
  <c r="V87" i="20"/>
  <c r="V88" i="20"/>
  <c r="V89" i="20"/>
  <c r="V90" i="20"/>
  <c r="V91" i="20"/>
  <c r="V94" i="20"/>
  <c r="V95" i="20"/>
  <c r="V96" i="20"/>
  <c r="V99" i="20"/>
  <c r="V100" i="20"/>
  <c r="V101" i="20"/>
  <c r="V102" i="20"/>
  <c r="V103" i="20"/>
  <c r="V104" i="20"/>
  <c r="V105" i="20"/>
  <c r="V106" i="20"/>
  <c r="V107" i="20"/>
  <c r="V108" i="20"/>
  <c r="V109" i="20"/>
  <c r="V110" i="20"/>
  <c r="V111" i="20"/>
  <c r="V112" i="20"/>
  <c r="V114" i="20"/>
  <c r="V118" i="20"/>
  <c r="V119" i="20"/>
  <c r="V120" i="20"/>
  <c r="V125" i="20"/>
  <c r="V126" i="20"/>
  <c r="V127" i="20"/>
  <c r="V128" i="20"/>
  <c r="V129" i="20"/>
  <c r="V130" i="20"/>
  <c r="V131" i="20"/>
  <c r="V132" i="20"/>
  <c r="V133" i="20"/>
  <c r="V134" i="20"/>
  <c r="V135" i="20"/>
  <c r="V136" i="20"/>
  <c r="V137" i="20"/>
  <c r="V138" i="20"/>
  <c r="V139" i="20"/>
  <c r="V140" i="20"/>
  <c r="V141" i="20"/>
  <c r="V142" i="20"/>
  <c r="V143" i="20"/>
  <c r="V144" i="20"/>
  <c r="V145" i="20"/>
  <c r="V146" i="20"/>
  <c r="V147" i="20"/>
  <c r="V148" i="20"/>
  <c r="V149" i="20"/>
  <c r="V150" i="20"/>
  <c r="V151" i="20"/>
  <c r="V152" i="20"/>
  <c r="V10" i="21"/>
  <c r="V12" i="21"/>
  <c r="V13" i="21"/>
  <c r="V14" i="21"/>
  <c r="V20" i="21"/>
  <c r="V21" i="21"/>
  <c r="V22" i="21"/>
  <c r="V26" i="21"/>
  <c r="V28" i="21"/>
  <c r="V29" i="21"/>
  <c r="V30" i="21"/>
  <c r="V33" i="21"/>
  <c r="V34" i="21"/>
  <c r="V36" i="21"/>
  <c r="V37" i="21"/>
  <c r="V40" i="21"/>
  <c r="V41" i="21"/>
  <c r="V42" i="21"/>
  <c r="V47" i="21"/>
  <c r="V48" i="21"/>
  <c r="V49" i="21"/>
  <c r="V54" i="21"/>
  <c r="V56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V77" i="21"/>
  <c r="V78" i="21"/>
  <c r="V79" i="21"/>
  <c r="V80" i="21"/>
  <c r="V81" i="21"/>
  <c r="V82" i="21"/>
  <c r="V83" i="21"/>
  <c r="V84" i="21"/>
  <c r="V85" i="21"/>
  <c r="V86" i="21"/>
  <c r="V87" i="21"/>
  <c r="V88" i="21"/>
  <c r="V89" i="21"/>
  <c r="V90" i="21"/>
  <c r="V91" i="21"/>
  <c r="V95" i="21"/>
  <c r="V96" i="21"/>
  <c r="V98" i="21"/>
  <c r="V99" i="21"/>
  <c r="V100" i="21"/>
  <c r="V101" i="21"/>
  <c r="V103" i="21"/>
  <c r="V105" i="21"/>
  <c r="V106" i="21"/>
  <c r="V107" i="21"/>
  <c r="V109" i="21"/>
  <c r="V111" i="21"/>
  <c r="V112" i="21"/>
  <c r="V114" i="21"/>
  <c r="V119" i="21"/>
  <c r="V120" i="21"/>
  <c r="V121" i="21"/>
  <c r="V126" i="21"/>
  <c r="V127" i="21"/>
  <c r="V128" i="21"/>
  <c r="V129" i="21"/>
  <c r="V130" i="21"/>
  <c r="V131" i="21"/>
  <c r="V133" i="21"/>
  <c r="V135" i="21"/>
  <c r="V136" i="21"/>
  <c r="V138" i="21"/>
  <c r="V139" i="21"/>
  <c r="V143" i="21"/>
  <c r="V144" i="21"/>
  <c r="V146" i="21"/>
  <c r="V147" i="21"/>
  <c r="V151" i="21"/>
  <c r="V152" i="21"/>
  <c r="V10" i="22"/>
  <c r="V11" i="22"/>
  <c r="V12" i="22"/>
  <c r="V13" i="22"/>
  <c r="V14" i="22"/>
  <c r="V15" i="22"/>
  <c r="V16" i="22"/>
  <c r="V19" i="22"/>
  <c r="V20" i="22"/>
  <c r="V21" i="22"/>
  <c r="V22" i="22"/>
  <c r="V23" i="22"/>
  <c r="V26" i="22"/>
  <c r="V27" i="22"/>
  <c r="V28" i="22"/>
  <c r="V29" i="22"/>
  <c r="V30" i="22"/>
  <c r="V33" i="22"/>
  <c r="V34" i="22"/>
  <c r="V35" i="22"/>
  <c r="V36" i="22"/>
  <c r="V37" i="22"/>
  <c r="V40" i="22"/>
  <c r="V41" i="22"/>
  <c r="V42" i="22"/>
  <c r="V47" i="22"/>
  <c r="V48" i="22"/>
  <c r="V49" i="22"/>
  <c r="V52" i="22"/>
  <c r="V53" i="22"/>
  <c r="V54" i="22"/>
  <c r="V55" i="22"/>
  <c r="V56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42" i="22"/>
  <c r="V143" i="22"/>
  <c r="V144" i="22"/>
  <c r="V145" i="22"/>
  <c r="V146" i="22"/>
  <c r="V147" i="22"/>
  <c r="V148" i="22"/>
  <c r="V149" i="22"/>
  <c r="V150" i="22"/>
  <c r="V151" i="22"/>
  <c r="V152" i="22"/>
  <c r="V10" i="23"/>
  <c r="V11" i="23"/>
  <c r="V12" i="23"/>
  <c r="V14" i="23"/>
  <c r="V15" i="23"/>
  <c r="V16" i="23"/>
  <c r="V19" i="23"/>
  <c r="V20" i="23"/>
  <c r="V21" i="23"/>
  <c r="V22" i="23"/>
  <c r="V23" i="23"/>
  <c r="V26" i="23"/>
  <c r="V27" i="23"/>
  <c r="V28" i="23"/>
  <c r="V29" i="23"/>
  <c r="V30" i="23"/>
  <c r="V33" i="23"/>
  <c r="V34" i="23"/>
  <c r="V35" i="23"/>
  <c r="V36" i="23"/>
  <c r="V37" i="23"/>
  <c r="V40" i="23"/>
  <c r="V41" i="23"/>
  <c r="V42" i="23"/>
  <c r="V47" i="23"/>
  <c r="V48" i="23"/>
  <c r="V49" i="23"/>
  <c r="V52" i="23"/>
  <c r="V53" i="23"/>
  <c r="V54" i="23"/>
  <c r="V55" i="23"/>
  <c r="V56" i="23"/>
  <c r="V61" i="23"/>
  <c r="V62" i="23"/>
  <c r="V63" i="23"/>
  <c r="V64" i="23"/>
  <c r="V65" i="23"/>
  <c r="V66" i="23"/>
  <c r="V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3" i="23"/>
  <c r="V84" i="23"/>
  <c r="V85" i="23"/>
  <c r="V86" i="23"/>
  <c r="V87" i="23"/>
  <c r="V88" i="23"/>
  <c r="V89" i="23"/>
  <c r="V90" i="23"/>
  <c r="V91" i="23"/>
  <c r="V95" i="23"/>
  <c r="V96" i="23"/>
  <c r="V97" i="23"/>
  <c r="V98" i="23"/>
  <c r="V101" i="23"/>
  <c r="V102" i="23"/>
  <c r="V103" i="23"/>
  <c r="V104" i="23"/>
  <c r="V105" i="23"/>
  <c r="V106" i="23"/>
  <c r="V110" i="23"/>
  <c r="V111" i="23"/>
  <c r="V112" i="23"/>
  <c r="V114" i="23"/>
  <c r="V118" i="23"/>
  <c r="V119" i="23"/>
  <c r="V120" i="23"/>
  <c r="V121" i="23"/>
  <c r="V124" i="23"/>
  <c r="V125" i="23"/>
  <c r="V126" i="23"/>
  <c r="V127" i="23"/>
  <c r="V128" i="23"/>
  <c r="V130" i="23"/>
  <c r="V133" i="23"/>
  <c r="V135" i="23"/>
  <c r="V136" i="23"/>
  <c r="V137" i="23"/>
  <c r="V138" i="23"/>
  <c r="V139" i="23"/>
  <c r="V143" i="23"/>
  <c r="V144" i="23"/>
  <c r="V145" i="23"/>
  <c r="V146" i="23"/>
  <c r="V147" i="23"/>
  <c r="V151" i="23"/>
  <c r="V152" i="23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6" i="24"/>
  <c r="V27" i="24"/>
  <c r="V28" i="24"/>
  <c r="V29" i="24"/>
  <c r="V30" i="24"/>
  <c r="V33" i="24"/>
  <c r="V34" i="24"/>
  <c r="V35" i="24"/>
  <c r="V36" i="24"/>
  <c r="V37" i="24"/>
  <c r="V40" i="24"/>
  <c r="V41" i="24"/>
  <c r="V42" i="24"/>
  <c r="V47" i="24"/>
  <c r="V48" i="24"/>
  <c r="V49" i="24"/>
  <c r="V52" i="24"/>
  <c r="V53" i="24"/>
  <c r="V54" i="24"/>
  <c r="V55" i="24"/>
  <c r="V56" i="24"/>
  <c r="V57" i="24"/>
  <c r="V58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7" i="24"/>
  <c r="V88" i="24"/>
  <c r="V89" i="24"/>
  <c r="V90" i="24"/>
  <c r="V91" i="24"/>
  <c r="V94" i="24"/>
  <c r="V95" i="24"/>
  <c r="V96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8" i="24"/>
  <c r="V119" i="24"/>
  <c r="V120" i="24"/>
  <c r="V121" i="24"/>
  <c r="V124" i="24"/>
  <c r="V125" i="24"/>
  <c r="V126" i="24"/>
  <c r="V127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1" i="25"/>
  <c r="V12" i="25"/>
  <c r="V13" i="25"/>
  <c r="V14" i="25"/>
  <c r="V19" i="25"/>
  <c r="V20" i="25"/>
  <c r="V21" i="25"/>
  <c r="V22" i="25"/>
  <c r="V27" i="25"/>
  <c r="V28" i="25"/>
  <c r="V29" i="25"/>
  <c r="V30" i="25"/>
  <c r="V33" i="25"/>
  <c r="V34" i="25"/>
  <c r="V35" i="25"/>
  <c r="V36" i="25"/>
  <c r="V37" i="25"/>
  <c r="V40" i="25"/>
  <c r="V41" i="25"/>
  <c r="V47" i="25"/>
  <c r="V48" i="25"/>
  <c r="V52" i="25"/>
  <c r="V53" i="25"/>
  <c r="V54" i="25"/>
  <c r="V55" i="25"/>
  <c r="V56" i="25"/>
  <c r="V61" i="25"/>
  <c r="V62" i="25"/>
  <c r="V63" i="25"/>
  <c r="V64" i="25"/>
  <c r="V65" i="25"/>
  <c r="V66" i="25"/>
  <c r="V67" i="25"/>
  <c r="V68" i="25"/>
  <c r="V69" i="25"/>
  <c r="V70" i="25"/>
  <c r="V71" i="25"/>
  <c r="V73" i="25"/>
  <c r="V74" i="25"/>
  <c r="V75" i="25"/>
  <c r="V76" i="25"/>
  <c r="V78" i="25"/>
  <c r="V79" i="25"/>
  <c r="V81" i="25"/>
  <c r="V82" i="25"/>
  <c r="V83" i="25"/>
  <c r="V85" i="25"/>
  <c r="V86" i="25"/>
  <c r="V87" i="25"/>
  <c r="V88" i="25"/>
  <c r="V90" i="25"/>
  <c r="V95" i="25"/>
  <c r="V96" i="25"/>
  <c r="V99" i="25"/>
  <c r="V100" i="25"/>
  <c r="V102" i="25"/>
  <c r="V105" i="25"/>
  <c r="V106" i="25"/>
  <c r="V110" i="25"/>
  <c r="V111" i="25"/>
  <c r="V112" i="25"/>
  <c r="V114" i="25"/>
  <c r="V118" i="25"/>
  <c r="V119" i="25"/>
  <c r="V120" i="25"/>
  <c r="V121" i="25"/>
  <c r="V124" i="25"/>
  <c r="V125" i="25"/>
  <c r="V127" i="25"/>
  <c r="V128" i="25"/>
  <c r="V130" i="25"/>
  <c r="V131" i="25"/>
  <c r="V132" i="25"/>
  <c r="V133" i="25"/>
  <c r="V134" i="25"/>
  <c r="V135" i="25"/>
  <c r="V136" i="25"/>
  <c r="V138" i="25"/>
  <c r="V139" i="25"/>
  <c r="V140" i="25"/>
  <c r="V142" i="25"/>
  <c r="V143" i="25"/>
  <c r="V144" i="25"/>
  <c r="V145" i="25"/>
  <c r="V146" i="25"/>
  <c r="V148" i="25"/>
  <c r="V149" i="25"/>
  <c r="V150" i="25"/>
  <c r="V151" i="25"/>
  <c r="V152" i="25"/>
  <c r="V10" i="26"/>
  <c r="V11" i="26"/>
  <c r="V12" i="26"/>
  <c r="V13" i="26"/>
  <c r="V14" i="26"/>
  <c r="V15" i="26"/>
  <c r="V16" i="26"/>
  <c r="V19" i="26"/>
  <c r="V20" i="26"/>
  <c r="V21" i="26"/>
  <c r="V22" i="26"/>
  <c r="V23" i="26"/>
  <c r="V26" i="26"/>
  <c r="V27" i="26"/>
  <c r="V28" i="26"/>
  <c r="V29" i="26"/>
  <c r="V30" i="26"/>
  <c r="V33" i="26"/>
  <c r="V34" i="26"/>
  <c r="V36" i="26"/>
  <c r="V37" i="26"/>
  <c r="V40" i="26"/>
  <c r="V41" i="26"/>
  <c r="V42" i="26"/>
  <c r="V47" i="26"/>
  <c r="V48" i="26"/>
  <c r="V49" i="26"/>
  <c r="V52" i="26"/>
  <c r="V53" i="26"/>
  <c r="V54" i="26"/>
  <c r="V55" i="26"/>
  <c r="V56" i="26"/>
  <c r="V63" i="26"/>
  <c r="V64" i="26"/>
  <c r="V65" i="26"/>
  <c r="V66" i="26"/>
  <c r="V67" i="26"/>
  <c r="V68" i="26"/>
  <c r="V69" i="26"/>
  <c r="V71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9" i="26"/>
  <c r="V90" i="26"/>
  <c r="V96" i="26"/>
  <c r="V98" i="26"/>
  <c r="V99" i="26"/>
  <c r="V100" i="26"/>
  <c r="V101" i="26"/>
  <c r="V102" i="26"/>
  <c r="V103" i="26"/>
  <c r="V104" i="26"/>
  <c r="V105" i="26"/>
  <c r="V106" i="26"/>
  <c r="V108" i="26"/>
  <c r="V109" i="26"/>
  <c r="V110" i="26"/>
  <c r="V111" i="26"/>
  <c r="V112" i="26"/>
  <c r="V113" i="26"/>
  <c r="V114" i="26"/>
  <c r="V118" i="26"/>
  <c r="V119" i="26"/>
  <c r="V120" i="26"/>
  <c r="V121" i="26"/>
  <c r="V124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2" i="26"/>
  <c r="V9" i="26"/>
  <c r="V9" i="28"/>
  <c r="V12" i="28"/>
  <c r="V13" i="28"/>
  <c r="V14" i="28"/>
  <c r="V15" i="28"/>
  <c r="V16" i="28"/>
  <c r="V20" i="28"/>
  <c r="V21" i="28"/>
  <c r="V22" i="28"/>
  <c r="V23" i="28"/>
  <c r="W23" i="28" s="1"/>
  <c r="W25" i="28"/>
  <c r="V28" i="28"/>
  <c r="W28" i="28" s="1"/>
  <c r="V29" i="28"/>
  <c r="W29" i="28" s="1"/>
  <c r="V30" i="28"/>
  <c r="W30" i="28" s="1"/>
  <c r="V33" i="28"/>
  <c r="W33" i="28" s="1"/>
  <c r="V34" i="28"/>
  <c r="W34" i="28" s="1"/>
  <c r="V36" i="28"/>
  <c r="W36" i="28" s="1"/>
  <c r="W37" i="28"/>
  <c r="W38" i="28"/>
  <c r="W39" i="28"/>
  <c r="W40" i="28"/>
  <c r="V41" i="28"/>
  <c r="W41" i="28" s="1"/>
  <c r="V42" i="28"/>
  <c r="W42" i="28" s="1"/>
  <c r="V47" i="28"/>
  <c r="W47" i="28" s="1"/>
  <c r="V48" i="28"/>
  <c r="W48" i="28" s="1"/>
  <c r="V49" i="28"/>
  <c r="W49" i="28" s="1"/>
  <c r="W52" i="28"/>
  <c r="W53" i="28"/>
  <c r="V54" i="28"/>
  <c r="W54" i="28" s="1"/>
  <c r="V55" i="28"/>
  <c r="W55" i="28" s="1"/>
  <c r="V56" i="28"/>
  <c r="W56" i="28" s="1"/>
  <c r="V61" i="28"/>
  <c r="W61" i="28" s="1"/>
  <c r="V62" i="28"/>
  <c r="W62" i="28" s="1"/>
  <c r="V63" i="28"/>
  <c r="W63" i="28" s="1"/>
  <c r="V64" i="28"/>
  <c r="W64" i="28" s="1"/>
  <c r="V65" i="28"/>
  <c r="W65" i="28" s="1"/>
  <c r="V66" i="28"/>
  <c r="W66" i="28" s="1"/>
  <c r="V67" i="28"/>
  <c r="W67" i="28" s="1"/>
  <c r="V68" i="28"/>
  <c r="W68" i="28" s="1"/>
  <c r="V69" i="28"/>
  <c r="W69" i="28" s="1"/>
  <c r="V70" i="28"/>
  <c r="W70" i="28" s="1"/>
  <c r="V71" i="28"/>
  <c r="W71" i="28" s="1"/>
  <c r="V72" i="28"/>
  <c r="W72" i="28" s="1"/>
  <c r="V73" i="28"/>
  <c r="W73" i="28" s="1"/>
  <c r="V74" i="28"/>
  <c r="W74" i="28" s="1"/>
  <c r="V75" i="28"/>
  <c r="W75" i="28" s="1"/>
  <c r="V76" i="28"/>
  <c r="W76" i="28" s="1"/>
  <c r="V77" i="28"/>
  <c r="W77" i="28" s="1"/>
  <c r="V78" i="28"/>
  <c r="W78" i="28" s="1"/>
  <c r="V79" i="28"/>
  <c r="W79" i="28" s="1"/>
  <c r="V80" i="28"/>
  <c r="W80" i="28" s="1"/>
  <c r="V81" i="28"/>
  <c r="W81" i="28" s="1"/>
  <c r="V82" i="28"/>
  <c r="W82" i="28" s="1"/>
  <c r="V83" i="28"/>
  <c r="W83" i="28" s="1"/>
  <c r="V85" i="28"/>
  <c r="W85" i="28" s="1"/>
  <c r="V86" i="28"/>
  <c r="W86" i="28" s="1"/>
  <c r="V87" i="28"/>
  <c r="W87" i="28" s="1"/>
  <c r="V88" i="28"/>
  <c r="W88" i="28" s="1"/>
  <c r="V89" i="28"/>
  <c r="W89" i="28" s="1"/>
  <c r="V90" i="28"/>
  <c r="W90" i="28" s="1"/>
  <c r="V91" i="28"/>
  <c r="W91" i="28" s="1"/>
  <c r="V94" i="28"/>
  <c r="W94" i="28" s="1"/>
  <c r="V95" i="28"/>
  <c r="W95" i="28" s="1"/>
  <c r="V96" i="28"/>
  <c r="W96" i="28" s="1"/>
  <c r="V98" i="28"/>
  <c r="W98" i="28" s="1"/>
  <c r="V99" i="28"/>
  <c r="W99" i="28" s="1"/>
  <c r="V100" i="28"/>
  <c r="W100" i="28" s="1"/>
  <c r="V101" i="28"/>
  <c r="W101" i="28" s="1"/>
  <c r="V102" i="28"/>
  <c r="W102" i="28" s="1"/>
  <c r="W103" i="28"/>
  <c r="V104" i="28"/>
  <c r="W104" i="28" s="1"/>
  <c r="V105" i="28"/>
  <c r="W105" i="28" s="1"/>
  <c r="V106" i="28"/>
  <c r="W106" i="28" s="1"/>
  <c r="V107" i="28"/>
  <c r="W107" i="28" s="1"/>
  <c r="V108" i="28"/>
  <c r="W108" i="28" s="1"/>
  <c r="V109" i="28"/>
  <c r="W109" i="28" s="1"/>
  <c r="V112" i="28"/>
  <c r="W112" i="28" s="1"/>
  <c r="V114" i="28"/>
  <c r="W114" i="28" s="1"/>
  <c r="V118" i="28"/>
  <c r="W118" i="28" s="1"/>
  <c r="V119" i="28"/>
  <c r="W119" i="28" s="1"/>
  <c r="V120" i="28"/>
  <c r="W120" i="28" s="1"/>
  <c r="V121" i="28"/>
  <c r="W121" i="28" s="1"/>
  <c r="V124" i="28"/>
  <c r="W124" i="28" s="1"/>
  <c r="V125" i="28"/>
  <c r="W125" i="28" s="1"/>
  <c r="V126" i="28"/>
  <c r="W126" i="28" s="1"/>
  <c r="V127" i="28"/>
  <c r="W127" i="28" s="1"/>
  <c r="V128" i="28"/>
  <c r="W128" i="28" s="1"/>
  <c r="V129" i="28"/>
  <c r="W129" i="28" s="1"/>
  <c r="V130" i="28"/>
  <c r="W130" i="28" s="1"/>
  <c r="V131" i="28"/>
  <c r="W131" i="28" s="1"/>
  <c r="V132" i="28"/>
  <c r="W132" i="28" s="1"/>
  <c r="W133" i="28"/>
  <c r="W134" i="28"/>
  <c r="V136" i="28"/>
  <c r="W136" i="28" s="1"/>
  <c r="V137" i="28"/>
  <c r="W137" i="28" s="1"/>
  <c r="V138" i="28"/>
  <c r="W138" i="28" s="1"/>
  <c r="V140" i="28"/>
  <c r="W140" i="28" s="1"/>
  <c r="V141" i="28"/>
  <c r="W141" i="28" s="1"/>
  <c r="V142" i="28"/>
  <c r="W142" i="28" s="1"/>
  <c r="V143" i="28"/>
  <c r="W143" i="28" s="1"/>
  <c r="V144" i="28"/>
  <c r="W144" i="28" s="1"/>
  <c r="V145" i="28"/>
  <c r="W145" i="28" s="1"/>
  <c r="V146" i="28"/>
  <c r="W146" i="28" s="1"/>
  <c r="V147" i="28"/>
  <c r="W147" i="28" s="1"/>
  <c r="V149" i="28"/>
  <c r="W149" i="28" s="1"/>
  <c r="V150" i="28"/>
  <c r="W150" i="28" s="1"/>
  <c r="V151" i="28"/>
  <c r="W151" i="28" s="1"/>
  <c r="V64" i="112"/>
  <c r="V9" i="112"/>
  <c r="V10" i="112"/>
  <c r="V11" i="112"/>
  <c r="V12" i="112"/>
  <c r="V13" i="112"/>
  <c r="V14" i="112"/>
  <c r="V15" i="112"/>
  <c r="V16" i="112"/>
  <c r="V19" i="112"/>
  <c r="V20" i="112"/>
  <c r="V21" i="112"/>
  <c r="V22" i="112"/>
  <c r="V23" i="112"/>
  <c r="V26" i="112"/>
  <c r="V27" i="112"/>
  <c r="V28" i="112"/>
  <c r="V29" i="112"/>
  <c r="V30" i="112"/>
  <c r="V33" i="112"/>
  <c r="V34" i="112"/>
  <c r="V35" i="112"/>
  <c r="V36" i="112"/>
  <c r="V37" i="112"/>
  <c r="V47" i="112"/>
  <c r="V48" i="112"/>
  <c r="V49" i="112"/>
  <c r="V52" i="112"/>
  <c r="V53" i="112"/>
  <c r="V54" i="112"/>
  <c r="V55" i="112"/>
  <c r="V56" i="112"/>
  <c r="V68" i="112"/>
  <c r="V69" i="112"/>
  <c r="V70" i="112"/>
  <c r="V71" i="112"/>
  <c r="V72" i="112"/>
  <c r="V73" i="112"/>
  <c r="V74" i="112"/>
  <c r="V75" i="112"/>
  <c r="V76" i="112"/>
  <c r="V77" i="112"/>
  <c r="V78" i="112"/>
  <c r="V79" i="112"/>
  <c r="V80" i="112"/>
  <c r="V81" i="112"/>
  <c r="V82" i="112"/>
  <c r="V83" i="112"/>
  <c r="V84" i="112"/>
  <c r="V86" i="112"/>
  <c r="V87" i="112"/>
  <c r="V88" i="112"/>
  <c r="V89" i="112"/>
  <c r="V90" i="112"/>
  <c r="V91" i="112"/>
  <c r="V94" i="112"/>
  <c r="V95" i="112"/>
  <c r="V96" i="112"/>
  <c r="V98" i="112"/>
  <c r="V99" i="112"/>
  <c r="V101" i="112"/>
  <c r="V102" i="112"/>
  <c r="V103" i="112"/>
  <c r="V104" i="112"/>
  <c r="V105" i="112"/>
  <c r="V106" i="112"/>
  <c r="V107" i="112"/>
  <c r="V109" i="112"/>
  <c r="V110" i="112"/>
  <c r="V111" i="112"/>
  <c r="V112" i="112"/>
  <c r="V114" i="112"/>
  <c r="V118" i="112"/>
  <c r="V119" i="112"/>
  <c r="V120" i="112"/>
  <c r="V121" i="112"/>
  <c r="V124" i="112"/>
  <c r="V125" i="112"/>
  <c r="V126" i="112"/>
  <c r="V127" i="112"/>
  <c r="V128" i="112"/>
  <c r="V129" i="112"/>
  <c r="V130" i="112"/>
  <c r="V131" i="112"/>
  <c r="V132" i="112"/>
  <c r="V133" i="112"/>
  <c r="V134" i="112"/>
  <c r="V135" i="112"/>
  <c r="V136" i="112"/>
  <c r="V137" i="112"/>
  <c r="V138" i="112"/>
  <c r="V139" i="112"/>
  <c r="V140" i="112"/>
  <c r="V141" i="112"/>
  <c r="V142" i="112"/>
  <c r="V143" i="112"/>
  <c r="V144" i="112"/>
  <c r="V145" i="112"/>
  <c r="V146" i="112"/>
  <c r="V147" i="112"/>
  <c r="V148" i="112"/>
  <c r="V149" i="112"/>
  <c r="V150" i="112"/>
  <c r="V151" i="112"/>
  <c r="V152" i="112"/>
  <c r="V153" i="112"/>
  <c r="T154" i="112"/>
  <c r="V154" i="112" s="1"/>
  <c r="T155" i="112"/>
  <c r="V155" i="112" s="1"/>
  <c r="T156" i="112"/>
  <c r="V156" i="112" s="1"/>
  <c r="V10" i="29"/>
  <c r="W10" i="29" s="1"/>
  <c r="V11" i="29"/>
  <c r="W11" i="29" s="1"/>
  <c r="V12" i="29"/>
  <c r="W12" i="29" s="1"/>
  <c r="V13" i="29"/>
  <c r="W13" i="29" s="1"/>
  <c r="V14" i="29"/>
  <c r="V15" i="29"/>
  <c r="V16" i="29"/>
  <c r="W16" i="29" s="1"/>
  <c r="V17" i="29"/>
  <c r="W17" i="29" s="1"/>
  <c r="V18" i="29"/>
  <c r="W18" i="29" s="1"/>
  <c r="V19" i="29"/>
  <c r="W19" i="29" s="1"/>
  <c r="V20" i="29"/>
  <c r="W20" i="29" s="1"/>
  <c r="V21" i="29"/>
  <c r="W21" i="29" s="1"/>
  <c r="V22" i="29"/>
  <c r="W22" i="29" s="1"/>
  <c r="V23" i="29"/>
  <c r="W23" i="29" s="1"/>
  <c r="V26" i="29"/>
  <c r="W26" i="29" s="1"/>
  <c r="V27" i="29"/>
  <c r="W27" i="29" s="1"/>
  <c r="V28" i="29"/>
  <c r="W28" i="29" s="1"/>
  <c r="V29" i="29"/>
  <c r="W29" i="29" s="1"/>
  <c r="V30" i="29"/>
  <c r="W30" i="29" s="1"/>
  <c r="V33" i="29"/>
  <c r="W33" i="29" s="1"/>
  <c r="V34" i="29"/>
  <c r="W34" i="29" s="1"/>
  <c r="V35" i="29"/>
  <c r="W35" i="29" s="1"/>
  <c r="V36" i="29"/>
  <c r="W36" i="29" s="1"/>
  <c r="V37" i="29"/>
  <c r="W37" i="29" s="1"/>
  <c r="W40" i="29"/>
  <c r="W41" i="29"/>
  <c r="W42" i="29"/>
  <c r="V47" i="29"/>
  <c r="W47" i="29" s="1"/>
  <c r="V48" i="29"/>
  <c r="W48" i="29" s="1"/>
  <c r="V49" i="29"/>
  <c r="W49" i="29" s="1"/>
  <c r="V54" i="29"/>
  <c r="W54" i="29" s="1"/>
  <c r="V55" i="29"/>
  <c r="W55" i="29" s="1"/>
  <c r="V56" i="29"/>
  <c r="W56" i="29" s="1"/>
  <c r="V61" i="29"/>
  <c r="W61" i="29" s="1"/>
  <c r="V62" i="29"/>
  <c r="W62" i="29" s="1"/>
  <c r="V64" i="29"/>
  <c r="W64" i="29" s="1"/>
  <c r="V65" i="29"/>
  <c r="W65" i="29" s="1"/>
  <c r="V66" i="29"/>
  <c r="W66" i="29" s="1"/>
  <c r="V67" i="29"/>
  <c r="W67" i="29" s="1"/>
  <c r="V68" i="29"/>
  <c r="W68" i="29" s="1"/>
  <c r="V69" i="29"/>
  <c r="W69" i="29" s="1"/>
  <c r="V70" i="29"/>
  <c r="W70" i="29" s="1"/>
  <c r="V71" i="29"/>
  <c r="W71" i="29" s="1"/>
  <c r="V72" i="29"/>
  <c r="W72" i="29" s="1"/>
  <c r="V73" i="29"/>
  <c r="W73" i="29" s="1"/>
  <c r="V74" i="29"/>
  <c r="W74" i="29" s="1"/>
  <c r="V75" i="29"/>
  <c r="V76" i="29"/>
  <c r="W76" i="29" s="1"/>
  <c r="V77" i="29"/>
  <c r="W77" i="29" s="1"/>
  <c r="V78" i="29"/>
  <c r="V79" i="29"/>
  <c r="W79" i="29" s="1"/>
  <c r="V80" i="29"/>
  <c r="W80" i="29" s="1"/>
  <c r="V81" i="29"/>
  <c r="W81" i="29" s="1"/>
  <c r="V82" i="29"/>
  <c r="W82" i="29" s="1"/>
  <c r="V83" i="29"/>
  <c r="W83" i="29" s="1"/>
  <c r="V84" i="29"/>
  <c r="W84" i="29" s="1"/>
  <c r="V85" i="29"/>
  <c r="W85" i="29" s="1"/>
  <c r="V86" i="29"/>
  <c r="W86" i="29" s="1"/>
  <c r="V87" i="29"/>
  <c r="W87" i="29" s="1"/>
  <c r="V88" i="29"/>
  <c r="W88" i="29" s="1"/>
  <c r="V89" i="29"/>
  <c r="W89" i="29" s="1"/>
  <c r="V90" i="29"/>
  <c r="W90" i="29" s="1"/>
  <c r="V91" i="29"/>
  <c r="W91" i="29" s="1"/>
  <c r="V94" i="29"/>
  <c r="W94" i="29" s="1"/>
  <c r="V95" i="29"/>
  <c r="W95" i="29" s="1"/>
  <c r="V96" i="29"/>
  <c r="W96" i="29" s="1"/>
  <c r="V98" i="29"/>
  <c r="W98" i="29" s="1"/>
  <c r="V99" i="29"/>
  <c r="W99" i="29" s="1"/>
  <c r="V100" i="29"/>
  <c r="W100" i="29" s="1"/>
  <c r="V101" i="29"/>
  <c r="W101" i="29" s="1"/>
  <c r="V102" i="29"/>
  <c r="W102" i="29" s="1"/>
  <c r="V103" i="29"/>
  <c r="W103" i="29" s="1"/>
  <c r="V104" i="29"/>
  <c r="W104" i="29" s="1"/>
  <c r="V105" i="29"/>
  <c r="W105" i="29" s="1"/>
  <c r="V106" i="29"/>
  <c r="W106" i="29" s="1"/>
  <c r="V107" i="29"/>
  <c r="W107" i="29" s="1"/>
  <c r="V108" i="29"/>
  <c r="W108" i="29" s="1"/>
  <c r="V109" i="29"/>
  <c r="W109" i="29" s="1"/>
  <c r="V110" i="29"/>
  <c r="W110" i="29" s="1"/>
  <c r="V111" i="29"/>
  <c r="W111" i="29" s="1"/>
  <c r="V112" i="29"/>
  <c r="W112" i="29" s="1"/>
  <c r="V113" i="29"/>
  <c r="W113" i="29" s="1"/>
  <c r="V114" i="29"/>
  <c r="W114" i="29" s="1"/>
  <c r="V118" i="29"/>
  <c r="W118" i="29" s="1"/>
  <c r="V119" i="29"/>
  <c r="W119" i="29" s="1"/>
  <c r="V120" i="29"/>
  <c r="W120" i="29" s="1"/>
  <c r="V121" i="29"/>
  <c r="W121" i="29" s="1"/>
  <c r="V124" i="29"/>
  <c r="W124" i="29" s="1"/>
  <c r="V125" i="29"/>
  <c r="W125" i="29" s="1"/>
  <c r="V126" i="29"/>
  <c r="W126" i="29" s="1"/>
  <c r="V127" i="29"/>
  <c r="W127" i="29" s="1"/>
  <c r="V128" i="29"/>
  <c r="W128" i="29" s="1"/>
  <c r="V129" i="29"/>
  <c r="W129" i="29" s="1"/>
  <c r="V130" i="29"/>
  <c r="W130" i="29" s="1"/>
  <c r="V131" i="29"/>
  <c r="W131" i="29" s="1"/>
  <c r="V132" i="29"/>
  <c r="W132" i="29" s="1"/>
  <c r="V133" i="29"/>
  <c r="W133" i="29" s="1"/>
  <c r="V134" i="29"/>
  <c r="W134" i="29" s="1"/>
  <c r="V135" i="29"/>
  <c r="W135" i="29" s="1"/>
  <c r="V136" i="29"/>
  <c r="W136" i="29" s="1"/>
  <c r="V137" i="29"/>
  <c r="W137" i="29" s="1"/>
  <c r="V138" i="29"/>
  <c r="W138" i="29" s="1"/>
  <c r="V139" i="29"/>
  <c r="W139" i="29" s="1"/>
  <c r="V140" i="29"/>
  <c r="W140" i="29" s="1"/>
  <c r="V141" i="29"/>
  <c r="W141" i="29" s="1"/>
  <c r="V142" i="29"/>
  <c r="W142" i="29" s="1"/>
  <c r="V143" i="29"/>
  <c r="W143" i="29" s="1"/>
  <c r="V144" i="29"/>
  <c r="W144" i="29" s="1"/>
  <c r="V145" i="29"/>
  <c r="W145" i="29" s="1"/>
  <c r="V146" i="29"/>
  <c r="W146" i="29" s="1"/>
  <c r="V147" i="29"/>
  <c r="W147" i="29" s="1"/>
  <c r="V148" i="29"/>
  <c r="W148" i="29" s="1"/>
  <c r="V149" i="29"/>
  <c r="W149" i="29" s="1"/>
  <c r="V150" i="29"/>
  <c r="W150" i="29" s="1"/>
  <c r="V151" i="29"/>
  <c r="W151" i="29" s="1"/>
  <c r="V152" i="29"/>
  <c r="W152" i="29" s="1"/>
  <c r="V124" i="30"/>
  <c r="V125" i="30"/>
  <c r="V126" i="30"/>
  <c r="V127" i="30"/>
  <c r="V128" i="30"/>
  <c r="V129" i="30"/>
  <c r="V130" i="30"/>
  <c r="V131" i="30"/>
  <c r="V132" i="30"/>
  <c r="V133" i="30"/>
  <c r="V134" i="30"/>
  <c r="V135" i="30"/>
  <c r="V136" i="30"/>
  <c r="V120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7" i="31"/>
  <c r="V148" i="31"/>
  <c r="V149" i="31"/>
  <c r="V150" i="31"/>
  <c r="V151" i="31"/>
  <c r="V152" i="31"/>
  <c r="V47" i="32"/>
  <c r="V48" i="32"/>
  <c r="V49" i="32"/>
  <c r="V52" i="32"/>
  <c r="V53" i="32"/>
  <c r="V54" i="32"/>
  <c r="V55" i="32"/>
  <c r="V56" i="32"/>
  <c r="V61" i="32"/>
  <c r="V62" i="32"/>
  <c r="V63" i="32"/>
  <c r="V65" i="32"/>
  <c r="V66" i="32"/>
  <c r="V67" i="32"/>
  <c r="V68" i="32"/>
  <c r="V69" i="32"/>
  <c r="V70" i="32"/>
  <c r="V71" i="32"/>
  <c r="V72" i="32"/>
  <c r="V73" i="32"/>
  <c r="V74" i="32"/>
  <c r="V75" i="32"/>
  <c r="V76" i="32"/>
  <c r="V77" i="32"/>
  <c r="V78" i="32"/>
  <c r="V79" i="32"/>
  <c r="V80" i="32"/>
  <c r="V81" i="32"/>
  <c r="V82" i="32"/>
  <c r="V83" i="32"/>
  <c r="V84" i="32"/>
  <c r="V85" i="32"/>
  <c r="V86" i="32"/>
  <c r="V87" i="32"/>
  <c r="V88" i="32"/>
  <c r="V89" i="32"/>
  <c r="V90" i="32"/>
  <c r="V91" i="32"/>
  <c r="V94" i="32"/>
  <c r="V95" i="32"/>
  <c r="V97" i="32"/>
  <c r="V98" i="32"/>
  <c r="V99" i="32"/>
  <c r="V100" i="32"/>
  <c r="V101" i="32"/>
  <c r="V102" i="32"/>
  <c r="V103" i="32"/>
  <c r="V105" i="32"/>
  <c r="V106" i="32"/>
  <c r="V107" i="32"/>
  <c r="V108" i="32"/>
  <c r="V109" i="32"/>
  <c r="V110" i="32"/>
  <c r="V111" i="32"/>
  <c r="V112" i="32"/>
  <c r="V113" i="32"/>
  <c r="V114" i="32"/>
  <c r="V118" i="32"/>
  <c r="V120" i="32"/>
  <c r="V121" i="32"/>
  <c r="V124" i="32"/>
  <c r="V125" i="32"/>
  <c r="V127" i="32"/>
  <c r="V128" i="32"/>
  <c r="V129" i="32"/>
  <c r="V130" i="32"/>
  <c r="V131" i="32"/>
  <c r="V132" i="32"/>
  <c r="V133" i="32"/>
  <c r="V134" i="32"/>
  <c r="V135" i="32"/>
  <c r="V136" i="32"/>
  <c r="V137" i="32"/>
  <c r="V138" i="32"/>
  <c r="V139" i="32"/>
  <c r="V140" i="32"/>
  <c r="V141" i="32"/>
  <c r="V142" i="32"/>
  <c r="V143" i="32"/>
  <c r="V144" i="32"/>
  <c r="V145" i="32"/>
  <c r="V146" i="32"/>
  <c r="V147" i="32"/>
  <c r="V148" i="32"/>
  <c r="V149" i="32"/>
  <c r="V150" i="32"/>
  <c r="V151" i="32"/>
  <c r="V152" i="32"/>
  <c r="V10" i="33"/>
  <c r="V11" i="33"/>
  <c r="V12" i="33"/>
  <c r="V13" i="33"/>
  <c r="V14" i="33"/>
  <c r="V15" i="33"/>
  <c r="V19" i="33"/>
  <c r="V20" i="33"/>
  <c r="V21" i="33"/>
  <c r="V22" i="33"/>
  <c r="V23" i="33"/>
  <c r="V26" i="33"/>
  <c r="V27" i="33"/>
  <c r="V28" i="33"/>
  <c r="V29" i="33"/>
  <c r="V30" i="33"/>
  <c r="V33" i="33"/>
  <c r="V34" i="33"/>
  <c r="V36" i="33"/>
  <c r="V40" i="33"/>
  <c r="V41" i="33"/>
  <c r="V42" i="33"/>
  <c r="V47" i="33"/>
  <c r="V48" i="33"/>
  <c r="V49" i="33"/>
  <c r="V55" i="33"/>
  <c r="V56" i="33"/>
  <c r="V61" i="33"/>
  <c r="V63" i="33"/>
  <c r="V64" i="33"/>
  <c r="V65" i="33"/>
  <c r="V66" i="33"/>
  <c r="V67" i="33"/>
  <c r="V68" i="33"/>
  <c r="V69" i="33"/>
  <c r="V70" i="33"/>
  <c r="V71" i="33"/>
  <c r="V72" i="33"/>
  <c r="V73" i="33"/>
  <c r="V74" i="33"/>
  <c r="V75" i="33"/>
  <c r="V77" i="33"/>
  <c r="V78" i="33"/>
  <c r="V79" i="33"/>
  <c r="V84" i="33"/>
  <c r="V86" i="33"/>
  <c r="V87" i="33"/>
  <c r="V89" i="33"/>
  <c r="V90" i="33"/>
  <c r="V91" i="33"/>
  <c r="V94" i="33"/>
  <c r="V95" i="33"/>
  <c r="V98" i="33"/>
  <c r="V99" i="33"/>
  <c r="V100" i="33"/>
  <c r="V101" i="33"/>
  <c r="V102" i="33"/>
  <c r="V106" i="33"/>
  <c r="V107" i="33"/>
  <c r="V109" i="33"/>
  <c r="V110" i="33"/>
  <c r="V111" i="33"/>
  <c r="V119" i="33"/>
  <c r="V120" i="33"/>
  <c r="V124" i="33"/>
  <c r="V125" i="33"/>
  <c r="V126" i="33"/>
  <c r="V127" i="33"/>
  <c r="V128" i="33"/>
  <c r="V130" i="33"/>
  <c r="V131" i="33"/>
  <c r="V132" i="33"/>
  <c r="V133" i="33"/>
  <c r="V135" i="33"/>
  <c r="V136" i="33"/>
  <c r="V138" i="33"/>
  <c r="V139" i="33"/>
  <c r="V140" i="33"/>
  <c r="V141" i="33"/>
  <c r="V142" i="33"/>
  <c r="V143" i="33"/>
  <c r="V144" i="33"/>
  <c r="V146" i="33"/>
  <c r="V147" i="33"/>
  <c r="V149" i="33"/>
  <c r="V125" i="34"/>
  <c r="V126" i="34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10" i="2"/>
  <c r="A153" i="83"/>
  <c r="K2" i="80"/>
  <c r="K3" i="80"/>
  <c r="K4" i="80"/>
  <c r="K5" i="80"/>
  <c r="K6" i="80"/>
  <c r="K7" i="80"/>
  <c r="K8" i="80"/>
  <c r="K9" i="80"/>
  <c r="K10" i="80"/>
  <c r="K11" i="80"/>
  <c r="K12" i="80"/>
  <c r="K13" i="80"/>
  <c r="K14" i="80"/>
  <c r="N14" i="80"/>
  <c r="K15" i="80"/>
  <c r="K16" i="80"/>
  <c r="K17" i="80"/>
  <c r="K18" i="80"/>
  <c r="K19" i="80"/>
  <c r="K20" i="80"/>
  <c r="K21" i="80"/>
  <c r="K22" i="80"/>
  <c r="K23" i="80"/>
  <c r="K24" i="80"/>
  <c r="K25" i="80"/>
  <c r="K26" i="80"/>
  <c r="K27" i="80"/>
  <c r="K28" i="80"/>
  <c r="K30" i="80"/>
  <c r="K31" i="80"/>
  <c r="K34" i="80"/>
  <c r="K35" i="80"/>
  <c r="K36" i="80"/>
  <c r="K38" i="80"/>
  <c r="K39" i="80"/>
  <c r="K41" i="80"/>
  <c r="K43" i="80"/>
  <c r="K44" i="80"/>
  <c r="K45" i="80"/>
  <c r="K47" i="80"/>
  <c r="K48" i="80"/>
  <c r="K51" i="80"/>
  <c r="K52" i="80"/>
  <c r="K54" i="80"/>
  <c r="K55" i="80"/>
  <c r="K56" i="80"/>
  <c r="K59" i="80"/>
  <c r="N9" i="1"/>
  <c r="AB9" i="1" s="1"/>
  <c r="Z9" i="1"/>
  <c r="AA9" i="1"/>
  <c r="N10" i="1"/>
  <c r="AB10" i="1" s="1"/>
  <c r="O10" i="1"/>
  <c r="AA10" i="1" s="1"/>
  <c r="Z10" i="1"/>
  <c r="N11" i="1"/>
  <c r="AB11" i="1" s="1"/>
  <c r="O11" i="1"/>
  <c r="AA11" i="1" s="1"/>
  <c r="Z11" i="1"/>
  <c r="N12" i="1"/>
  <c r="AB12" i="1" s="1"/>
  <c r="O12" i="1"/>
  <c r="AA12" i="1" s="1"/>
  <c r="Z12" i="1"/>
  <c r="N13" i="1"/>
  <c r="AB13" i="1" s="1"/>
  <c r="O13" i="1"/>
  <c r="AA13" i="1" s="1"/>
  <c r="Z13" i="1"/>
  <c r="N14" i="1"/>
  <c r="AB14" i="1" s="1"/>
  <c r="O14" i="1"/>
  <c r="AA14" i="1" s="1"/>
  <c r="Z14" i="1"/>
  <c r="N15" i="1"/>
  <c r="AB15" i="1" s="1"/>
  <c r="O15" i="1"/>
  <c r="AA15" i="1" s="1"/>
  <c r="Z15" i="1"/>
  <c r="N16" i="1"/>
  <c r="AB16" i="1" s="1"/>
  <c r="O16" i="1"/>
  <c r="AA16" i="1" s="1"/>
  <c r="Z16" i="1"/>
  <c r="N17" i="1"/>
  <c r="AB17" i="1" s="1"/>
  <c r="O17" i="1"/>
  <c r="AA17" i="1" s="1"/>
  <c r="Z17" i="1"/>
  <c r="N18" i="1"/>
  <c r="AB18" i="1" s="1"/>
  <c r="O18" i="1"/>
  <c r="AA18" i="1" s="1"/>
  <c r="Z18" i="1"/>
  <c r="N19" i="1"/>
  <c r="AB19" i="1" s="1"/>
  <c r="O19" i="1"/>
  <c r="AA19" i="1" s="1"/>
  <c r="Z19" i="1"/>
  <c r="N20" i="1"/>
  <c r="AB20" i="1" s="1"/>
  <c r="O20" i="1"/>
  <c r="AA20" i="1" s="1"/>
  <c r="Z20" i="1"/>
  <c r="N21" i="1"/>
  <c r="AB21" i="1" s="1"/>
  <c r="O21" i="1"/>
  <c r="AA21" i="1" s="1"/>
  <c r="Z21" i="1"/>
  <c r="N22" i="1"/>
  <c r="AB22" i="1" s="1"/>
  <c r="O22" i="1"/>
  <c r="AA22" i="1" s="1"/>
  <c r="Z22" i="1"/>
  <c r="N23" i="1"/>
  <c r="AB23" i="1" s="1"/>
  <c r="Z23" i="1"/>
  <c r="AA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Y28" i="1"/>
  <c r="Z28" i="1"/>
  <c r="AA28" i="1"/>
  <c r="AB28" i="1"/>
  <c r="O29" i="1"/>
  <c r="AA29" i="1" s="1"/>
  <c r="Y29" i="1"/>
  <c r="Z29" i="1"/>
  <c r="AB29" i="1"/>
  <c r="O30" i="1"/>
  <c r="AA30" i="1" s="1"/>
  <c r="Y30" i="1"/>
  <c r="Z30" i="1"/>
  <c r="AB30" i="1"/>
  <c r="N31" i="1"/>
  <c r="AB31" i="1" s="1"/>
  <c r="Y31" i="1"/>
  <c r="Z31" i="1"/>
  <c r="AA31" i="1"/>
  <c r="N32" i="1"/>
  <c r="AB32" i="1" s="1"/>
  <c r="O32" i="1"/>
  <c r="AA32" i="1" s="1"/>
  <c r="Y32" i="1"/>
  <c r="Z32" i="1"/>
  <c r="N33" i="1"/>
  <c r="AB33" i="1" s="1"/>
  <c r="Y33" i="1"/>
  <c r="Z33" i="1"/>
  <c r="AA33" i="1"/>
  <c r="N34" i="1"/>
  <c r="AB34" i="1" s="1"/>
  <c r="Y34" i="1"/>
  <c r="Z34" i="1"/>
  <c r="AA34" i="1"/>
  <c r="N35" i="1"/>
  <c r="AB35" i="1" s="1"/>
  <c r="Y35" i="1"/>
  <c r="Z35" i="1"/>
  <c r="AA35" i="1"/>
  <c r="N36" i="1"/>
  <c r="AB36" i="1" s="1"/>
  <c r="Y36" i="1"/>
  <c r="Z36" i="1"/>
  <c r="AA36" i="1"/>
  <c r="G37" i="1"/>
  <c r="Y37" i="1" s="1"/>
  <c r="N37" i="1"/>
  <c r="AB37" i="1" s="1"/>
  <c r="Z37" i="1"/>
  <c r="AA37" i="1"/>
  <c r="G38" i="1"/>
  <c r="Y38" i="1" s="1"/>
  <c r="N38" i="1"/>
  <c r="AB38" i="1" s="1"/>
  <c r="O38" i="1"/>
  <c r="AA38" i="1" s="1"/>
  <c r="Z38" i="1"/>
  <c r="G39" i="1"/>
  <c r="Y39" i="1" s="1"/>
  <c r="N39" i="1"/>
  <c r="AB39" i="1" s="1"/>
  <c r="Z39" i="1"/>
  <c r="AA39" i="1"/>
  <c r="G40" i="1"/>
  <c r="Y40" i="1" s="1"/>
  <c r="N40" i="1"/>
  <c r="AB40" i="1" s="1"/>
  <c r="Z40" i="1"/>
  <c r="AA40" i="1"/>
  <c r="G41" i="1"/>
  <c r="Y41" i="1" s="1"/>
  <c r="N41" i="1"/>
  <c r="AB41" i="1" s="1"/>
  <c r="Z41" i="1"/>
  <c r="AA41" i="1"/>
  <c r="G42" i="1"/>
  <c r="Y42" i="1" s="1"/>
  <c r="N42" i="1"/>
  <c r="AB42" i="1" s="1"/>
  <c r="Z42" i="1"/>
  <c r="AA42" i="1"/>
  <c r="G43" i="1"/>
  <c r="Y43" i="1" s="1"/>
  <c r="N43" i="1"/>
  <c r="AB43" i="1" s="1"/>
  <c r="Z43" i="1"/>
  <c r="AA43" i="1"/>
  <c r="G44" i="1"/>
  <c r="Y44" i="1" s="1"/>
  <c r="N44" i="1"/>
  <c r="AB44" i="1" s="1"/>
  <c r="Z44" i="1"/>
  <c r="AA44" i="1"/>
  <c r="G45" i="1"/>
  <c r="Y45" i="1" s="1"/>
  <c r="N45" i="1"/>
  <c r="AB45" i="1" s="1"/>
  <c r="Z45" i="1"/>
  <c r="AA45" i="1"/>
  <c r="G46" i="1"/>
  <c r="Y46" i="1" s="1"/>
  <c r="N46" i="1"/>
  <c r="AB46" i="1" s="1"/>
  <c r="Z46" i="1"/>
  <c r="AA46" i="1"/>
  <c r="G47" i="1"/>
  <c r="Y47" i="1" s="1"/>
  <c r="N47" i="1"/>
  <c r="AB47" i="1" s="1"/>
  <c r="Z47" i="1"/>
  <c r="AA47" i="1"/>
  <c r="G48" i="1"/>
  <c r="Y48" i="1" s="1"/>
  <c r="N48" i="1"/>
  <c r="AB48" i="1" s="1"/>
  <c r="Z48" i="1"/>
  <c r="AA48" i="1"/>
  <c r="G49" i="1"/>
  <c r="Y49" i="1" s="1"/>
  <c r="N49" i="1"/>
  <c r="AB49" i="1" s="1"/>
  <c r="Z49" i="1"/>
  <c r="AA49" i="1"/>
  <c r="G50" i="1"/>
  <c r="Y50" i="1" s="1"/>
  <c r="N50" i="1"/>
  <c r="AB50" i="1" s="1"/>
  <c r="Z50" i="1"/>
  <c r="AA50" i="1"/>
  <c r="G51" i="1"/>
  <c r="Y51" i="1" s="1"/>
  <c r="N51" i="1"/>
  <c r="AB51" i="1" s="1"/>
  <c r="Z51" i="1"/>
  <c r="AA51" i="1"/>
  <c r="G52" i="1"/>
  <c r="Y52" i="1" s="1"/>
  <c r="N52" i="1"/>
  <c r="AB52" i="1" s="1"/>
  <c r="Z52" i="1"/>
  <c r="AA52" i="1"/>
  <c r="G53" i="1"/>
  <c r="Y53" i="1" s="1"/>
  <c r="Z53" i="1"/>
  <c r="AA53" i="1"/>
  <c r="AB53" i="1"/>
  <c r="G54" i="1"/>
  <c r="Y54" i="1" s="1"/>
  <c r="Z54" i="1"/>
  <c r="AA54" i="1"/>
  <c r="AB54" i="1"/>
  <c r="G55" i="1"/>
  <c r="Y55" i="1" s="1"/>
  <c r="Z55" i="1"/>
  <c r="AA55" i="1"/>
  <c r="AB55" i="1"/>
  <c r="Y56" i="1"/>
  <c r="Z56" i="1"/>
  <c r="AA56" i="1"/>
  <c r="AB56" i="1"/>
  <c r="G57" i="1"/>
  <c r="Y57" i="1" s="1"/>
  <c r="Z57" i="1"/>
  <c r="AA57" i="1"/>
  <c r="AB57" i="1"/>
  <c r="G58" i="1"/>
  <c r="Y58" i="1" s="1"/>
  <c r="Z58" i="1"/>
  <c r="AA58" i="1"/>
  <c r="AB58" i="1"/>
  <c r="G59" i="1"/>
  <c r="Y59" i="1" s="1"/>
  <c r="Z59" i="1"/>
  <c r="AA59" i="1"/>
  <c r="AB59" i="1"/>
  <c r="G60" i="1"/>
  <c r="Y60" i="1" s="1"/>
  <c r="Z60" i="1"/>
  <c r="AA60" i="1"/>
  <c r="AB60" i="1"/>
  <c r="G61" i="1"/>
  <c r="Y61" i="1" s="1"/>
  <c r="Z61" i="1"/>
  <c r="AA61" i="1"/>
  <c r="AB61" i="1"/>
  <c r="G62" i="1"/>
  <c r="Y62" i="1" s="1"/>
  <c r="Z62" i="1"/>
  <c r="AA62" i="1"/>
  <c r="AB62" i="1"/>
  <c r="Z63" i="1"/>
  <c r="AA63" i="1"/>
  <c r="AB63" i="1"/>
  <c r="G64" i="1"/>
  <c r="Y64" i="1" s="1"/>
  <c r="Z64" i="1"/>
  <c r="AA64" i="1"/>
  <c r="AB64" i="1"/>
  <c r="G65" i="1"/>
  <c r="Y65" i="1" s="1"/>
  <c r="Z65" i="1"/>
  <c r="AA65" i="1"/>
  <c r="AB65" i="1"/>
  <c r="G66" i="1"/>
  <c r="Y66" i="1" s="1"/>
  <c r="Z66" i="1"/>
  <c r="AA66" i="1"/>
  <c r="AB66" i="1"/>
  <c r="G67" i="1"/>
  <c r="Y67" i="1" s="1"/>
  <c r="Z67" i="1"/>
  <c r="AA67" i="1"/>
  <c r="AB67" i="1"/>
  <c r="G68" i="1"/>
  <c r="Y68" i="1" s="1"/>
  <c r="Z68" i="1"/>
  <c r="AA68" i="1"/>
  <c r="AB68" i="1"/>
  <c r="G69" i="1"/>
  <c r="Y69" i="1" s="1"/>
  <c r="Z69" i="1"/>
  <c r="AA69" i="1"/>
  <c r="AB69" i="1"/>
  <c r="G70" i="1"/>
  <c r="Y70" i="1" s="1"/>
  <c r="Z70" i="1"/>
  <c r="AA70" i="1"/>
  <c r="AB70" i="1"/>
  <c r="Y71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Y79" i="1"/>
  <c r="Z79" i="1"/>
  <c r="AA79" i="1"/>
  <c r="AB79" i="1"/>
  <c r="Z80" i="1"/>
  <c r="AA80" i="1"/>
  <c r="AB80" i="1"/>
  <c r="Z81" i="1"/>
  <c r="AA81" i="1"/>
  <c r="AB81" i="1"/>
  <c r="Y82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Y121" i="1"/>
  <c r="Z121" i="1"/>
  <c r="AA121" i="1"/>
  <c r="AB121" i="1"/>
  <c r="Y122" i="1"/>
  <c r="Z122" i="1"/>
  <c r="AA122" i="1"/>
  <c r="AB122" i="1"/>
  <c r="Z123" i="1"/>
  <c r="AA123" i="1"/>
  <c r="AB123" i="1"/>
  <c r="D145" i="1"/>
  <c r="E145" i="1"/>
  <c r="M145" i="1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U177" i="2"/>
  <c r="V9" i="34"/>
  <c r="V10" i="34"/>
  <c r="V11" i="34"/>
  <c r="V12" i="34"/>
  <c r="V13" i="34"/>
  <c r="V14" i="34"/>
  <c r="V15" i="34"/>
  <c r="V16" i="34"/>
  <c r="V17" i="34"/>
  <c r="V18" i="34"/>
  <c r="V19" i="34"/>
  <c r="V20" i="34"/>
  <c r="V40" i="34"/>
  <c r="V41" i="34"/>
  <c r="V42" i="34"/>
  <c r="V48" i="34"/>
  <c r="V55" i="34"/>
  <c r="V56" i="34"/>
  <c r="V60" i="34"/>
  <c r="V61" i="34"/>
  <c r="V64" i="34"/>
  <c r="V74" i="34"/>
  <c r="V75" i="34"/>
  <c r="V76" i="34"/>
  <c r="V77" i="34"/>
  <c r="V78" i="34"/>
  <c r="V81" i="34"/>
  <c r="V83" i="34"/>
  <c r="V84" i="34"/>
  <c r="V85" i="34"/>
  <c r="V86" i="34"/>
  <c r="V87" i="34"/>
  <c r="V88" i="34"/>
  <c r="V89" i="34"/>
  <c r="V90" i="34"/>
  <c r="V91" i="34"/>
  <c r="V94" i="34"/>
  <c r="V95" i="34"/>
  <c r="V97" i="34"/>
  <c r="V98" i="34"/>
  <c r="V99" i="34"/>
  <c r="V100" i="34"/>
  <c r="V101" i="34"/>
  <c r="V102" i="34"/>
  <c r="V103" i="34"/>
  <c r="V105" i="34"/>
  <c r="V106" i="34"/>
  <c r="V107" i="34"/>
  <c r="V108" i="34"/>
  <c r="V109" i="34"/>
  <c r="V110" i="34"/>
  <c r="V111" i="34"/>
  <c r="V112" i="34"/>
  <c r="V113" i="34"/>
  <c r="V114" i="34"/>
  <c r="V115" i="34"/>
  <c r="V116" i="34"/>
  <c r="V118" i="34"/>
  <c r="V119" i="34"/>
  <c r="V120" i="34"/>
  <c r="V121" i="34"/>
  <c r="B181" i="34"/>
  <c r="C181" i="34"/>
  <c r="D181" i="34"/>
  <c r="E181" i="34"/>
  <c r="F181" i="34"/>
  <c r="G181" i="34"/>
  <c r="H181" i="34"/>
  <c r="I181" i="34"/>
  <c r="J181" i="34"/>
  <c r="K181" i="34"/>
  <c r="L181" i="34"/>
  <c r="M181" i="34"/>
  <c r="N181" i="34"/>
  <c r="O181" i="34"/>
  <c r="P181" i="34"/>
  <c r="Q181" i="34"/>
  <c r="R181" i="34"/>
  <c r="S181" i="34"/>
  <c r="U181" i="34"/>
  <c r="V9" i="33"/>
  <c r="V16" i="33"/>
  <c r="V76" i="33"/>
  <c r="V88" i="33"/>
  <c r="V96" i="33"/>
  <c r="V104" i="33"/>
  <c r="V121" i="33"/>
  <c r="V129" i="33"/>
  <c r="V134" i="33"/>
  <c r="V137" i="33"/>
  <c r="V145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P177" i="33"/>
  <c r="Q177" i="33"/>
  <c r="R177" i="33"/>
  <c r="S177" i="33"/>
  <c r="U177" i="33"/>
  <c r="V9" i="32"/>
  <c r="V10" i="32"/>
  <c r="V11" i="32"/>
  <c r="V12" i="32"/>
  <c r="V13" i="32"/>
  <c r="V14" i="32"/>
  <c r="V15" i="32"/>
  <c r="V16" i="32"/>
  <c r="V19" i="32"/>
  <c r="V20" i="32"/>
  <c r="V21" i="32"/>
  <c r="V22" i="32"/>
  <c r="V23" i="32"/>
  <c r="V26" i="32"/>
  <c r="V27" i="32"/>
  <c r="V28" i="32"/>
  <c r="V29" i="32"/>
  <c r="V30" i="32"/>
  <c r="V33" i="32"/>
  <c r="V34" i="32"/>
  <c r="V36" i="32"/>
  <c r="V40" i="32"/>
  <c r="V41" i="32"/>
  <c r="V96" i="32"/>
  <c r="V104" i="32"/>
  <c r="V119" i="32"/>
  <c r="V126" i="32"/>
  <c r="B177" i="32"/>
  <c r="C177" i="32"/>
  <c r="D177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U177" i="32"/>
  <c r="V9" i="31"/>
  <c r="V10" i="31"/>
  <c r="V11" i="31"/>
  <c r="V12" i="31"/>
  <c r="V13" i="31"/>
  <c r="V14" i="31"/>
  <c r="V15" i="31"/>
  <c r="V16" i="31"/>
  <c r="V33" i="31"/>
  <c r="V34" i="31"/>
  <c r="V36" i="31"/>
  <c r="V37" i="31"/>
  <c r="V40" i="31"/>
  <c r="V41" i="31"/>
  <c r="V42" i="31"/>
  <c r="V47" i="31"/>
  <c r="V48" i="31"/>
  <c r="V49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83" i="31"/>
  <c r="V84" i="31"/>
  <c r="V85" i="31"/>
  <c r="V86" i="31"/>
  <c r="V87" i="31"/>
  <c r="V88" i="31"/>
  <c r="V89" i="31"/>
  <c r="V90" i="31"/>
  <c r="V91" i="31"/>
  <c r="V94" i="31"/>
  <c r="V95" i="31"/>
  <c r="V96" i="31"/>
  <c r="V98" i="31"/>
  <c r="V99" i="31"/>
  <c r="V100" i="31"/>
  <c r="V101" i="31"/>
  <c r="V102" i="31"/>
  <c r="V103" i="31"/>
  <c r="V104" i="31"/>
  <c r="V105" i="31"/>
  <c r="V106" i="31"/>
  <c r="V110" i="31"/>
  <c r="V111" i="31"/>
  <c r="V118" i="31"/>
  <c r="V119" i="31"/>
  <c r="B176" i="31"/>
  <c r="C176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U176" i="31"/>
  <c r="V10" i="30"/>
  <c r="V11" i="30"/>
  <c r="V12" i="30"/>
  <c r="V13" i="30"/>
  <c r="V14" i="30"/>
  <c r="V15" i="30"/>
  <c r="V16" i="30"/>
  <c r="V19" i="30"/>
  <c r="V20" i="30"/>
  <c r="V21" i="30"/>
  <c r="V22" i="30"/>
  <c r="V23" i="30"/>
  <c r="V26" i="30"/>
  <c r="V27" i="30"/>
  <c r="V28" i="30"/>
  <c r="V29" i="30"/>
  <c r="V30" i="30"/>
  <c r="V33" i="30"/>
  <c r="V34" i="30"/>
  <c r="V35" i="30"/>
  <c r="V36" i="30"/>
  <c r="V37" i="30"/>
  <c r="V40" i="30"/>
  <c r="V41" i="30"/>
  <c r="V42" i="30"/>
  <c r="V43" i="30"/>
  <c r="V47" i="30"/>
  <c r="V48" i="30"/>
  <c r="V49" i="30"/>
  <c r="V50" i="30"/>
  <c r="V53" i="30"/>
  <c r="V54" i="30"/>
  <c r="V55" i="30"/>
  <c r="V56" i="30"/>
  <c r="V57" i="30"/>
  <c r="V61" i="30"/>
  <c r="V62" i="30"/>
  <c r="V68" i="30"/>
  <c r="V69" i="30"/>
  <c r="V70" i="30"/>
  <c r="V71" i="30"/>
  <c r="V72" i="30"/>
  <c r="V73" i="30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5" i="30"/>
  <c r="V96" i="30"/>
  <c r="V97" i="30"/>
  <c r="V98" i="30"/>
  <c r="V99" i="30"/>
  <c r="V101" i="30"/>
  <c r="V102" i="30"/>
  <c r="V103" i="30"/>
  <c r="V104" i="30"/>
  <c r="V105" i="30"/>
  <c r="V106" i="30"/>
  <c r="V107" i="30"/>
  <c r="V108" i="30"/>
  <c r="V109" i="30"/>
  <c r="V110" i="30"/>
  <c r="V111" i="30"/>
  <c r="V112" i="30"/>
  <c r="V113" i="30"/>
  <c r="V114" i="30"/>
  <c r="V118" i="30"/>
  <c r="V119" i="30"/>
  <c r="V120" i="30"/>
  <c r="V121" i="30"/>
  <c r="V137" i="30"/>
  <c r="V138" i="30"/>
  <c r="V139" i="30"/>
  <c r="V140" i="30"/>
  <c r="V141" i="30"/>
  <c r="V142" i="30"/>
  <c r="V143" i="30"/>
  <c r="V144" i="30"/>
  <c r="V145" i="30"/>
  <c r="V146" i="30"/>
  <c r="V147" i="30"/>
  <c r="V148" i="30"/>
  <c r="V149" i="30"/>
  <c r="V150" i="30"/>
  <c r="V151" i="30"/>
  <c r="V152" i="30"/>
  <c r="V153" i="30"/>
  <c r="B179" i="30"/>
  <c r="C179" i="30"/>
  <c r="D179" i="30"/>
  <c r="E179" i="30"/>
  <c r="F179" i="30"/>
  <c r="G179" i="30"/>
  <c r="H179" i="30"/>
  <c r="I179" i="30"/>
  <c r="J179" i="30"/>
  <c r="K179" i="30"/>
  <c r="L179" i="30"/>
  <c r="M179" i="30"/>
  <c r="N179" i="30"/>
  <c r="O179" i="30"/>
  <c r="P179" i="30"/>
  <c r="Q179" i="30"/>
  <c r="R179" i="30"/>
  <c r="S179" i="30"/>
  <c r="U179" i="30"/>
  <c r="V9" i="29"/>
  <c r="W9" i="29" s="1"/>
  <c r="W14" i="29"/>
  <c r="W15" i="29"/>
  <c r="W75" i="29"/>
  <c r="B181" i="29"/>
  <c r="C181" i="29"/>
  <c r="D181" i="29"/>
  <c r="E181" i="29"/>
  <c r="F181" i="29"/>
  <c r="G181" i="29"/>
  <c r="H181" i="29"/>
  <c r="I181" i="29"/>
  <c r="J181" i="29"/>
  <c r="K181" i="29"/>
  <c r="L181" i="29"/>
  <c r="M181" i="29"/>
  <c r="N181" i="29"/>
  <c r="O181" i="29"/>
  <c r="P181" i="29"/>
  <c r="Q181" i="29"/>
  <c r="R181" i="29"/>
  <c r="S181" i="29"/>
  <c r="U181" i="29"/>
  <c r="V10" i="28"/>
  <c r="V11" i="28"/>
  <c r="V19" i="28"/>
  <c r="W24" i="28"/>
  <c r="V26" i="28"/>
  <c r="W26" i="28" s="1"/>
  <c r="V27" i="28"/>
  <c r="W27" i="28" s="1"/>
  <c r="V84" i="28"/>
  <c r="W84" i="28" s="1"/>
  <c r="V110" i="28"/>
  <c r="W110" i="28" s="1"/>
  <c r="W135" i="28"/>
  <c r="V139" i="28"/>
  <c r="W139" i="28" s="1"/>
  <c r="V148" i="28"/>
  <c r="W148" i="28" s="1"/>
  <c r="V152" i="28"/>
  <c r="W152" i="28" s="1"/>
  <c r="B179" i="28"/>
  <c r="C179" i="28"/>
  <c r="D179" i="28"/>
  <c r="E179" i="28"/>
  <c r="F179" i="28"/>
  <c r="G179" i="28"/>
  <c r="H179" i="28"/>
  <c r="I179" i="28"/>
  <c r="J179" i="28"/>
  <c r="K179" i="28"/>
  <c r="L179" i="28"/>
  <c r="M179" i="28"/>
  <c r="N179" i="28"/>
  <c r="O179" i="28"/>
  <c r="P179" i="28"/>
  <c r="Q179" i="28"/>
  <c r="R179" i="28"/>
  <c r="S179" i="28"/>
  <c r="U179" i="28"/>
  <c r="B176" i="26"/>
  <c r="C176" i="26"/>
  <c r="D176" i="26"/>
  <c r="E176" i="26"/>
  <c r="F176" i="26"/>
  <c r="G176" i="26"/>
  <c r="H176" i="26"/>
  <c r="I176" i="26"/>
  <c r="J176" i="26"/>
  <c r="K176" i="26"/>
  <c r="L176" i="26"/>
  <c r="M176" i="26"/>
  <c r="N176" i="26"/>
  <c r="O176" i="26"/>
  <c r="P176" i="26"/>
  <c r="Q176" i="26"/>
  <c r="R176" i="26"/>
  <c r="S176" i="26"/>
  <c r="U176" i="26"/>
  <c r="V9" i="25"/>
  <c r="V10" i="25"/>
  <c r="V15" i="25"/>
  <c r="V23" i="25"/>
  <c r="V26" i="25"/>
  <c r="V42" i="25"/>
  <c r="V49" i="25"/>
  <c r="V72" i="25"/>
  <c r="V77" i="25"/>
  <c r="V80" i="25"/>
  <c r="V89" i="25"/>
  <c r="V94" i="25"/>
  <c r="V98" i="25"/>
  <c r="V101" i="25"/>
  <c r="V129" i="25"/>
  <c r="V137" i="25"/>
  <c r="V141" i="25"/>
  <c r="V147" i="25"/>
  <c r="B176" i="25"/>
  <c r="C176" i="25"/>
  <c r="D176" i="25"/>
  <c r="E176" i="25"/>
  <c r="F176" i="25"/>
  <c r="G176" i="25"/>
  <c r="H176" i="25"/>
  <c r="I176" i="25"/>
  <c r="J176" i="25"/>
  <c r="K176" i="25"/>
  <c r="L176" i="25"/>
  <c r="M176" i="25"/>
  <c r="N176" i="25"/>
  <c r="O176" i="25"/>
  <c r="P176" i="25"/>
  <c r="Q176" i="25"/>
  <c r="R176" i="25"/>
  <c r="S176" i="25"/>
  <c r="U176" i="25"/>
  <c r="V9" i="24"/>
  <c r="B178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U178" i="24"/>
  <c r="V9" i="23"/>
  <c r="V13" i="23"/>
  <c r="V67" i="23"/>
  <c r="V82" i="23"/>
  <c r="V94" i="23"/>
  <c r="V99" i="23"/>
  <c r="V100" i="23"/>
  <c r="V107" i="23"/>
  <c r="V108" i="23"/>
  <c r="V109" i="23"/>
  <c r="V129" i="23"/>
  <c r="V131" i="23"/>
  <c r="V132" i="23"/>
  <c r="V134" i="23"/>
  <c r="V140" i="23"/>
  <c r="V141" i="23"/>
  <c r="V142" i="23"/>
  <c r="V148" i="23"/>
  <c r="V149" i="23"/>
  <c r="V150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U176" i="23"/>
  <c r="V9" i="22"/>
  <c r="B178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S178" i="22"/>
  <c r="U178" i="22"/>
  <c r="V9" i="21"/>
  <c r="V11" i="21"/>
  <c r="V15" i="21"/>
  <c r="V16" i="21"/>
  <c r="V19" i="21"/>
  <c r="V23" i="21"/>
  <c r="V27" i="21"/>
  <c r="V35" i="21"/>
  <c r="V52" i="21"/>
  <c r="V53" i="21"/>
  <c r="V55" i="21"/>
  <c r="V61" i="21"/>
  <c r="V94" i="21"/>
  <c r="V102" i="21"/>
  <c r="V104" i="21"/>
  <c r="V108" i="21"/>
  <c r="V110" i="21"/>
  <c r="V118" i="21"/>
  <c r="V125" i="21"/>
  <c r="V132" i="21"/>
  <c r="V134" i="21"/>
  <c r="V137" i="21"/>
  <c r="V140" i="21"/>
  <c r="V141" i="21"/>
  <c r="V142" i="21"/>
  <c r="V145" i="21"/>
  <c r="V148" i="21"/>
  <c r="V149" i="21"/>
  <c r="V150" i="21"/>
  <c r="B181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U181" i="21"/>
  <c r="V9" i="20"/>
  <c r="B178" i="20"/>
  <c r="C178" i="20"/>
  <c r="D178" i="20"/>
  <c r="E178" i="20"/>
  <c r="F178" i="20"/>
  <c r="G178" i="20"/>
  <c r="H178" i="20"/>
  <c r="I177" i="20"/>
  <c r="J177" i="20"/>
  <c r="K177" i="20"/>
  <c r="L177" i="20"/>
  <c r="M177" i="20"/>
  <c r="N177" i="20"/>
  <c r="O177" i="20"/>
  <c r="P177" i="20"/>
  <c r="Q177" i="20"/>
  <c r="R177" i="20"/>
  <c r="S177" i="20"/>
  <c r="U177" i="20"/>
  <c r="V9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U178" i="19"/>
  <c r="V9" i="18"/>
  <c r="B179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S179" i="18"/>
  <c r="U179" i="18"/>
  <c r="V9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O178" i="17"/>
  <c r="P178" i="17"/>
  <c r="Q178" i="17"/>
  <c r="R178" i="17"/>
  <c r="S178" i="17"/>
  <c r="U178" i="17"/>
  <c r="V9" i="16"/>
  <c r="V177" i="16"/>
  <c r="V178" i="16"/>
  <c r="B180" i="16"/>
  <c r="C180" i="16"/>
  <c r="D180" i="16"/>
  <c r="E180" i="16"/>
  <c r="F180" i="16"/>
  <c r="G180" i="16"/>
  <c r="H180" i="16"/>
  <c r="I179" i="16"/>
  <c r="J179" i="16"/>
  <c r="K179" i="16"/>
  <c r="L179" i="16"/>
  <c r="M179" i="16"/>
  <c r="N179" i="16"/>
  <c r="O179" i="16"/>
  <c r="P179" i="16"/>
  <c r="Q179" i="16"/>
  <c r="R179" i="16"/>
  <c r="S179" i="16"/>
  <c r="U179" i="16"/>
  <c r="V180" i="16"/>
  <c r="V181" i="16"/>
  <c r="V9" i="15"/>
  <c r="V177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U179" i="15"/>
  <c r="V10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U180" i="14"/>
  <c r="V11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U168" i="13"/>
  <c r="T10" i="12"/>
  <c r="V10" i="12" s="1"/>
  <c r="T11" i="12"/>
  <c r="V11" i="12" s="1"/>
  <c r="T12" i="12"/>
  <c r="V12" i="12" s="1"/>
  <c r="T13" i="12"/>
  <c r="V13" i="12" s="1"/>
  <c r="T14" i="12"/>
  <c r="V14" i="12" s="1"/>
  <c r="T15" i="12"/>
  <c r="V15" i="12" s="1"/>
  <c r="T16" i="12"/>
  <c r="V16" i="12" s="1"/>
  <c r="T17" i="12"/>
  <c r="V17" i="12" s="1"/>
  <c r="T18" i="12"/>
  <c r="V18" i="12" s="1"/>
  <c r="T19" i="12"/>
  <c r="V19" i="12" s="1"/>
  <c r="T20" i="12"/>
  <c r="V20" i="12" s="1"/>
  <c r="T21" i="12"/>
  <c r="V21" i="12" s="1"/>
  <c r="T22" i="12"/>
  <c r="V22" i="12" s="1"/>
  <c r="T23" i="12"/>
  <c r="V23" i="12" s="1"/>
  <c r="T24" i="12"/>
  <c r="V24" i="12" s="1"/>
  <c r="T25" i="12"/>
  <c r="V25" i="12" s="1"/>
  <c r="T26" i="12"/>
  <c r="V26" i="12" s="1"/>
  <c r="T27" i="12"/>
  <c r="V27" i="12" s="1"/>
  <c r="T28" i="12"/>
  <c r="V28" i="12" s="1"/>
  <c r="T29" i="12"/>
  <c r="V29" i="12" s="1"/>
  <c r="T30" i="12"/>
  <c r="V30" i="12" s="1"/>
  <c r="V31" i="12"/>
  <c r="V34" i="12"/>
  <c r="V35" i="12"/>
  <c r="V36" i="12"/>
  <c r="V38" i="12"/>
  <c r="T42" i="12"/>
  <c r="V42" i="12" s="1"/>
  <c r="T43" i="12"/>
  <c r="V43" i="12" s="1"/>
  <c r="T44" i="12"/>
  <c r="V44" i="12" s="1"/>
  <c r="T45" i="12"/>
  <c r="V45" i="12" s="1"/>
  <c r="T46" i="12"/>
  <c r="V46" i="12" s="1"/>
  <c r="T49" i="12"/>
  <c r="V49" i="12" s="1"/>
  <c r="T50" i="12"/>
  <c r="V50" i="12" s="1"/>
  <c r="T51" i="12"/>
  <c r="V51" i="12" s="1"/>
  <c r="V52" i="12"/>
  <c r="T53" i="12"/>
  <c r="V53" i="12" s="1"/>
  <c r="T54" i="12"/>
  <c r="V54" i="12" s="1"/>
  <c r="T55" i="12"/>
  <c r="V55" i="12" s="1"/>
  <c r="T56" i="12"/>
  <c r="V56" i="12" s="1"/>
  <c r="T57" i="12"/>
  <c r="V57" i="12" s="1"/>
  <c r="T58" i="12"/>
  <c r="V58" i="12" s="1"/>
  <c r="T61" i="12"/>
  <c r="V61" i="12" s="1"/>
  <c r="T62" i="12"/>
  <c r="V62" i="12" s="1"/>
  <c r="T64" i="12"/>
  <c r="V64" i="12" s="1"/>
  <c r="T65" i="12"/>
  <c r="V65" i="12" s="1"/>
  <c r="V66" i="12"/>
  <c r="V67" i="12"/>
  <c r="T68" i="12"/>
  <c r="V68" i="12" s="1"/>
  <c r="T69" i="12"/>
  <c r="V69" i="12" s="1"/>
  <c r="V72" i="12"/>
  <c r="V73" i="12"/>
  <c r="V74" i="12"/>
  <c r="V75" i="12"/>
  <c r="V76" i="12"/>
  <c r="V77" i="12"/>
  <c r="V78" i="12"/>
  <c r="V79" i="12"/>
  <c r="V80" i="12"/>
  <c r="V81" i="12"/>
  <c r="V84" i="12"/>
  <c r="V85" i="12"/>
  <c r="V86" i="12"/>
  <c r="V87" i="12"/>
  <c r="V88" i="12"/>
  <c r="V89" i="12"/>
  <c r="V90" i="12"/>
  <c r="V91" i="12"/>
  <c r="V92" i="12"/>
  <c r="T93" i="12"/>
  <c r="V93" i="12" s="1"/>
  <c r="V94" i="12"/>
  <c r="V95" i="12"/>
  <c r="T96" i="12"/>
  <c r="V96" i="12" s="1"/>
  <c r="T97" i="12"/>
  <c r="V97" i="12" s="1"/>
  <c r="T98" i="12"/>
  <c r="V98" i="12" s="1"/>
  <c r="T99" i="12"/>
  <c r="V99" i="12" s="1"/>
  <c r="T100" i="12"/>
  <c r="V100" i="12" s="1"/>
  <c r="T101" i="12"/>
  <c r="V101" i="12" s="1"/>
  <c r="T102" i="12"/>
  <c r="V102" i="12" s="1"/>
  <c r="T103" i="12"/>
  <c r="V103" i="12" s="1"/>
  <c r="T104" i="12"/>
  <c r="V104" i="12" s="1"/>
  <c r="T105" i="12"/>
  <c r="V105" i="12" s="1"/>
  <c r="T106" i="12"/>
  <c r="V106" i="12" s="1"/>
  <c r="T107" i="12"/>
  <c r="V107" i="12" s="1"/>
  <c r="T108" i="12"/>
  <c r="V108" i="12" s="1"/>
  <c r="T109" i="12"/>
  <c r="V109" i="12" s="1"/>
  <c r="T110" i="12"/>
  <c r="V110" i="12" s="1"/>
  <c r="V111" i="12"/>
  <c r="T113" i="12"/>
  <c r="V113" i="12" s="1"/>
  <c r="T114" i="12"/>
  <c r="V114" i="12" s="1"/>
  <c r="T118" i="12"/>
  <c r="V118" i="12" s="1"/>
  <c r="T119" i="12"/>
  <c r="V119" i="12" s="1"/>
  <c r="T120" i="12"/>
  <c r="V120" i="12" s="1"/>
  <c r="T124" i="12"/>
  <c r="V124" i="12" s="1"/>
  <c r="T125" i="12"/>
  <c r="V125" i="12" s="1"/>
  <c r="T126" i="12"/>
  <c r="V126" i="12" s="1"/>
  <c r="V127" i="12"/>
  <c r="T128" i="12"/>
  <c r="V128" i="12" s="1"/>
  <c r="T129" i="12"/>
  <c r="V129" i="12" s="1"/>
  <c r="T130" i="12"/>
  <c r="V130" i="12" s="1"/>
  <c r="T131" i="12"/>
  <c r="V131" i="12" s="1"/>
  <c r="T132" i="12"/>
  <c r="V132" i="12" s="1"/>
  <c r="T133" i="12"/>
  <c r="V133" i="12" s="1"/>
  <c r="T134" i="12"/>
  <c r="V134" i="12" s="1"/>
  <c r="T135" i="12"/>
  <c r="V135" i="12" s="1"/>
  <c r="T136" i="12"/>
  <c r="V136" i="12" s="1"/>
  <c r="T137" i="12"/>
  <c r="V137" i="12" s="1"/>
  <c r="T138" i="12"/>
  <c r="V138" i="12" s="1"/>
  <c r="V10" i="11"/>
  <c r="V37" i="11"/>
  <c r="V74" i="11"/>
  <c r="V90" i="11"/>
  <c r="V94" i="11"/>
  <c r="V99" i="11"/>
  <c r="V101" i="11"/>
  <c r="V109" i="11"/>
  <c r="V112" i="11"/>
  <c r="V114" i="11"/>
  <c r="V119" i="11"/>
  <c r="V126" i="11"/>
  <c r="V133" i="11"/>
  <c r="V135" i="11"/>
  <c r="B172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U172" i="11"/>
  <c r="V10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U170" i="10"/>
  <c r="V9" i="9"/>
  <c r="V10" i="9"/>
  <c r="V11" i="9"/>
  <c r="V12" i="9"/>
  <c r="V13" i="9"/>
  <c r="V14" i="9"/>
  <c r="V19" i="9"/>
  <c r="V20" i="9"/>
  <c r="V21" i="9"/>
  <c r="V34" i="9"/>
  <c r="V36" i="9"/>
  <c r="V44" i="9"/>
  <c r="V50" i="9"/>
  <c r="V57" i="9"/>
  <c r="V58" i="9"/>
  <c r="V66" i="9"/>
  <c r="V69" i="9"/>
  <c r="V70" i="9"/>
  <c r="V72" i="9"/>
  <c r="V87" i="9"/>
  <c r="V94" i="9"/>
  <c r="V103" i="9"/>
  <c r="V104" i="9"/>
  <c r="V105" i="9"/>
  <c r="V106" i="9"/>
  <c r="V110" i="9"/>
  <c r="V118" i="9"/>
  <c r="V119" i="9"/>
  <c r="V120" i="9"/>
  <c r="V126" i="9"/>
  <c r="V127" i="9"/>
  <c r="V128" i="9"/>
  <c r="V129" i="9"/>
  <c r="V130" i="9"/>
  <c r="V131" i="9"/>
  <c r="V134" i="9"/>
  <c r="V135" i="9"/>
  <c r="V136" i="9"/>
  <c r="V13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U168" i="9"/>
  <c r="V10" i="8"/>
  <c r="V11" i="8"/>
  <c r="V12" i="8"/>
  <c r="V13" i="8"/>
  <c r="V14" i="8"/>
  <c r="V15" i="8"/>
  <c r="V16" i="8"/>
  <c r="V19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U172" i="8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U167" i="7"/>
  <c r="V10" i="5"/>
  <c r="V15" i="5"/>
  <c r="V23" i="5"/>
  <c r="V37" i="5"/>
  <c r="V64" i="5"/>
  <c r="V67" i="5"/>
  <c r="V68" i="5"/>
  <c r="V70" i="5"/>
  <c r="V72" i="5"/>
  <c r="V73" i="5"/>
  <c r="V74" i="5"/>
  <c r="V78" i="5"/>
  <c r="V79" i="5"/>
  <c r="V86" i="5"/>
  <c r="V88" i="5"/>
  <c r="V90" i="5"/>
  <c r="V91" i="5"/>
  <c r="V99" i="5"/>
  <c r="V100" i="5"/>
  <c r="V105" i="5"/>
  <c r="V107" i="5"/>
  <c r="V108" i="5"/>
  <c r="V109" i="5"/>
  <c r="V112" i="5"/>
  <c r="V118" i="5"/>
  <c r="V119" i="5"/>
  <c r="V128" i="5"/>
  <c r="V129" i="5"/>
  <c r="V130" i="5"/>
  <c r="V131" i="5"/>
  <c r="V132" i="5"/>
  <c r="V133" i="5"/>
  <c r="V134" i="5"/>
  <c r="V135" i="5"/>
  <c r="V136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U170" i="5"/>
  <c r="V10" i="36"/>
  <c r="B172" i="36"/>
  <c r="C172" i="36"/>
  <c r="D172" i="36"/>
  <c r="E172" i="36"/>
  <c r="F172" i="36"/>
  <c r="G172" i="36"/>
  <c r="H172" i="36"/>
  <c r="I172" i="36"/>
  <c r="J172" i="36"/>
  <c r="K172" i="36"/>
  <c r="L172" i="36"/>
  <c r="M172" i="36"/>
  <c r="N172" i="36"/>
  <c r="O172" i="36"/>
  <c r="P172" i="36"/>
  <c r="Q172" i="36"/>
  <c r="R172" i="36"/>
  <c r="S172" i="36"/>
  <c r="U172" i="36"/>
  <c r="V10" i="35"/>
  <c r="V12" i="35"/>
  <c r="V13" i="35"/>
  <c r="V15" i="35"/>
  <c r="V23" i="35"/>
  <c r="V35" i="35"/>
  <c r="V37" i="35"/>
  <c r="V42" i="35"/>
  <c r="V51" i="35"/>
  <c r="V61" i="35"/>
  <c r="V67" i="35"/>
  <c r="V70" i="35"/>
  <c r="V73" i="35"/>
  <c r="V79" i="35"/>
  <c r="V93" i="35"/>
  <c r="V94" i="35"/>
  <c r="V95" i="35"/>
  <c r="V100" i="35"/>
  <c r="V101" i="35"/>
  <c r="V102" i="35"/>
  <c r="V105" i="35"/>
  <c r="V106" i="35"/>
  <c r="V108" i="35"/>
  <c r="V109" i="35"/>
  <c r="V114" i="35"/>
  <c r="V119" i="35"/>
  <c r="V126" i="35"/>
  <c r="B170" i="35"/>
  <c r="C170" i="35"/>
  <c r="D170" i="35"/>
  <c r="E170" i="35"/>
  <c r="F170" i="35"/>
  <c r="G170" i="35"/>
  <c r="H170" i="35"/>
  <c r="I170" i="35"/>
  <c r="J170" i="35"/>
  <c r="K170" i="35"/>
  <c r="L170" i="35"/>
  <c r="M170" i="35"/>
  <c r="N170" i="35"/>
  <c r="O170" i="35"/>
  <c r="P170" i="35"/>
  <c r="Q170" i="35"/>
  <c r="R170" i="35"/>
  <c r="S170" i="35"/>
  <c r="U170" i="35"/>
  <c r="V10" i="78"/>
  <c r="B171" i="78"/>
  <c r="C171" i="78"/>
  <c r="D171" i="78"/>
  <c r="E171" i="78"/>
  <c r="F171" i="78"/>
  <c r="G171" i="78"/>
  <c r="H171" i="78"/>
  <c r="I171" i="78"/>
  <c r="J171" i="78"/>
  <c r="K171" i="78"/>
  <c r="L171" i="78"/>
  <c r="M171" i="78"/>
  <c r="N171" i="78"/>
  <c r="O171" i="78"/>
  <c r="P171" i="78"/>
  <c r="Q171" i="78"/>
  <c r="R171" i="78"/>
  <c r="S171" i="78"/>
  <c r="U171" i="78"/>
  <c r="B170" i="93"/>
  <c r="C170" i="93"/>
  <c r="D170" i="93"/>
  <c r="E170" i="93"/>
  <c r="F170" i="93"/>
  <c r="G170" i="93"/>
  <c r="H170" i="93"/>
  <c r="I170" i="93"/>
  <c r="J170" i="93"/>
  <c r="K170" i="93"/>
  <c r="L170" i="93"/>
  <c r="M170" i="93"/>
  <c r="N170" i="93"/>
  <c r="O170" i="93"/>
  <c r="P170" i="93"/>
  <c r="Q170" i="93"/>
  <c r="R170" i="93"/>
  <c r="S170" i="93"/>
  <c r="U170" i="93"/>
  <c r="V10" i="96"/>
  <c r="V13" i="96"/>
  <c r="V14" i="96"/>
  <c r="V15" i="96"/>
  <c r="V21" i="96"/>
  <c r="V28" i="96"/>
  <c r="V30" i="96"/>
  <c r="V75" i="96"/>
  <c r="V90" i="96"/>
  <c r="V93" i="96"/>
  <c r="V94" i="96"/>
  <c r="V112" i="96"/>
  <c r="V127" i="96"/>
  <c r="V130" i="96"/>
  <c r="V131" i="96"/>
  <c r="V132" i="96"/>
  <c r="V133" i="96"/>
  <c r="V134" i="96"/>
  <c r="V136" i="96"/>
  <c r="B166" i="96"/>
  <c r="C166" i="96"/>
  <c r="D166" i="96"/>
  <c r="E166" i="96"/>
  <c r="F166" i="96"/>
  <c r="G166" i="96"/>
  <c r="H166" i="96"/>
  <c r="I166" i="96"/>
  <c r="J166" i="96"/>
  <c r="K166" i="96"/>
  <c r="L166" i="96"/>
  <c r="M166" i="96"/>
  <c r="N166" i="96"/>
  <c r="O166" i="96"/>
  <c r="P166" i="96"/>
  <c r="Q166" i="96"/>
  <c r="R166" i="96"/>
  <c r="S166" i="96"/>
  <c r="U166" i="96"/>
  <c r="T157" i="112"/>
  <c r="V157" i="112" s="1"/>
  <c r="V9" i="114"/>
  <c r="V11" i="114"/>
  <c r="V13" i="114"/>
  <c r="V14" i="114"/>
  <c r="V16" i="114"/>
  <c r="V17" i="114"/>
  <c r="V20" i="114"/>
  <c r="V22" i="114"/>
  <c r="V30" i="114"/>
  <c r="V36" i="114"/>
  <c r="V40" i="114"/>
  <c r="V42" i="114"/>
  <c r="V48" i="114"/>
  <c r="V52" i="114"/>
  <c r="V62" i="114"/>
  <c r="V64" i="114"/>
  <c r="V68" i="114"/>
  <c r="V69" i="114"/>
  <c r="V72" i="114"/>
  <c r="V74" i="114"/>
  <c r="V76" i="114"/>
  <c r="V152" i="114"/>
  <c r="B177" i="114"/>
  <c r="C177" i="114"/>
  <c r="D177" i="114"/>
  <c r="E177" i="114"/>
  <c r="F177" i="114"/>
  <c r="G177" i="114"/>
  <c r="H177" i="114"/>
  <c r="I177" i="114"/>
  <c r="J177" i="114"/>
  <c r="K177" i="114"/>
  <c r="L177" i="114"/>
  <c r="M177" i="114"/>
  <c r="N177" i="114"/>
  <c r="O177" i="114"/>
  <c r="P177" i="114"/>
  <c r="Q177" i="114"/>
  <c r="R177" i="114"/>
  <c r="S177" i="114"/>
  <c r="U177" i="114"/>
  <c r="Y91" i="1"/>
  <c r="Y75" i="1"/>
  <c r="V29" i="16"/>
  <c r="V18" i="78"/>
  <c r="Y109" i="1"/>
  <c r="Y98" i="1"/>
  <c r="Y89" i="1"/>
  <c r="Y85" i="1"/>
  <c r="Y77" i="1"/>
  <c r="Y73" i="1"/>
  <c r="N105" i="80"/>
  <c r="N91" i="80"/>
  <c r="N49" i="80"/>
  <c r="N35" i="80"/>
  <c r="Y110" i="1"/>
  <c r="Y102" i="1"/>
  <c r="Y90" i="1"/>
  <c r="Y86" i="1"/>
  <c r="Y84" i="1"/>
  <c r="Y80" i="1"/>
  <c r="Y78" i="1"/>
  <c r="Y74" i="1"/>
  <c r="Y123" i="1"/>
  <c r="Y104" i="1"/>
  <c r="Y96" i="1"/>
  <c r="Y119" i="1"/>
  <c r="Y117" i="1"/>
  <c r="Y103" i="1"/>
  <c r="Y101" i="1"/>
  <c r="Y99" i="1"/>
  <c r="Y97" i="1"/>
  <c r="Y95" i="1"/>
  <c r="Y93" i="1"/>
  <c r="N112" i="80"/>
  <c r="N84" i="80"/>
  <c r="N28" i="80"/>
  <c r="Y120" i="1"/>
  <c r="Y111" i="1"/>
  <c r="N98" i="80"/>
  <c r="N77" i="80"/>
  <c r="Y87" i="1"/>
  <c r="Y116" i="1"/>
  <c r="Y92" i="1"/>
  <c r="Y100" i="1"/>
  <c r="Y112" i="1"/>
  <c r="Y72" i="1"/>
  <c r="Y76" i="1"/>
  <c r="Y88" i="1"/>
  <c r="Y94" i="1"/>
  <c r="Y108" i="1"/>
  <c r="Y81" i="1"/>
  <c r="Y83" i="1"/>
  <c r="Y118" i="1"/>
  <c r="N56" i="80"/>
  <c r="V68" i="16"/>
  <c r="N42" i="80"/>
  <c r="V56" i="19"/>
  <c r="K40" i="80"/>
  <c r="V65" i="13"/>
  <c r="U117" i="1"/>
  <c r="U86" i="1"/>
  <c r="U109" i="1"/>
  <c r="U125" i="1"/>
  <c r="U98" i="1"/>
  <c r="U102" i="1"/>
  <c r="U93" i="1"/>
  <c r="U83" i="1"/>
  <c r="X80" i="1" l="1"/>
  <c r="U100" i="1"/>
  <c r="X111" i="1"/>
  <c r="U129" i="1"/>
  <c r="U103" i="1"/>
  <c r="U139" i="1"/>
  <c r="U94" i="1"/>
  <c r="U131" i="1"/>
  <c r="X113" i="1"/>
  <c r="V148" i="33"/>
  <c r="U97" i="1"/>
  <c r="U78" i="1"/>
  <c r="U141" i="1"/>
  <c r="U130" i="1"/>
  <c r="X77" i="1"/>
  <c r="U116" i="1"/>
  <c r="U134" i="1"/>
  <c r="U105" i="1"/>
  <c r="U73" i="1"/>
  <c r="U124" i="1"/>
  <c r="U138" i="1"/>
  <c r="U96" i="1"/>
  <c r="U101" i="1"/>
  <c r="U108" i="1"/>
  <c r="X107" i="1"/>
  <c r="X104" i="1"/>
  <c r="U133" i="1"/>
  <c r="U142" i="1"/>
  <c r="U87" i="1"/>
  <c r="U137" i="1"/>
  <c r="U88" i="1"/>
  <c r="U84" i="1"/>
  <c r="U112" i="1"/>
  <c r="X119" i="1"/>
  <c r="X120" i="1"/>
  <c r="U136" i="1"/>
  <c r="U106" i="1"/>
  <c r="U114" i="1"/>
  <c r="U122" i="1"/>
  <c r="U90" i="1"/>
  <c r="U89" i="1"/>
  <c r="U121" i="1"/>
  <c r="X127" i="1"/>
  <c r="U71" i="1"/>
  <c r="U79" i="1"/>
  <c r="U135" i="1"/>
  <c r="U75" i="1"/>
  <c r="X115" i="1"/>
  <c r="X81" i="1"/>
  <c r="X123" i="1"/>
  <c r="U72" i="1"/>
  <c r="U91" i="1"/>
  <c r="U82" i="1"/>
  <c r="V170" i="93"/>
  <c r="U140" i="1"/>
  <c r="X74" i="1"/>
  <c r="X92" i="1"/>
  <c r="X126" i="1"/>
  <c r="U110" i="1"/>
  <c r="U99" i="1"/>
  <c r="U85" i="1"/>
  <c r="U132" i="1"/>
  <c r="V177" i="2"/>
  <c r="V187" i="2" s="1"/>
  <c r="V175" i="11"/>
  <c r="V179" i="28"/>
  <c r="V189" i="28" s="1"/>
  <c r="V164" i="96"/>
  <c r="V176" i="26"/>
  <c r="N145" i="1"/>
  <c r="V174" i="8"/>
  <c r="X118" i="1"/>
  <c r="U118" i="1"/>
  <c r="V171" i="13"/>
  <c r="O145" i="1"/>
  <c r="W179" i="28"/>
  <c r="V171" i="78"/>
  <c r="V169" i="78"/>
  <c r="V177" i="32"/>
  <c r="V187" i="32" s="1"/>
  <c r="V179" i="30"/>
  <c r="V189" i="30" s="1"/>
  <c r="V167" i="7"/>
  <c r="T176" i="31"/>
  <c r="V176" i="31" s="1"/>
  <c r="V186" i="31" s="1"/>
  <c r="T170" i="10"/>
  <c r="T179" i="16"/>
  <c r="T177" i="114"/>
  <c r="T168" i="9"/>
  <c r="T181" i="21"/>
  <c r="T178" i="24"/>
  <c r="V180" i="5"/>
  <c r="V74" i="10"/>
  <c r="V180" i="10" s="1"/>
  <c r="T172" i="11"/>
  <c r="T168" i="13"/>
  <c r="T179" i="15"/>
  <c r="V73" i="9"/>
  <c r="T179" i="28"/>
  <c r="T172" i="36"/>
  <c r="T170" i="5"/>
  <c r="T167" i="7"/>
  <c r="T172" i="8"/>
  <c r="T166" i="96"/>
  <c r="T170" i="93"/>
  <c r="T170" i="35"/>
  <c r="T178" i="17"/>
  <c r="T177" i="20"/>
  <c r="T176" i="23"/>
  <c r="T176" i="26"/>
  <c r="T179" i="30"/>
  <c r="T177" i="33"/>
  <c r="T181" i="34"/>
  <c r="V181" i="34" s="1"/>
  <c r="V191" i="34" s="1"/>
  <c r="T180" i="14"/>
  <c r="T179" i="18"/>
  <c r="T178" i="19"/>
  <c r="T178" i="22"/>
  <c r="T176" i="25"/>
  <c r="T181" i="29"/>
  <c r="T177" i="32"/>
  <c r="T177" i="2"/>
  <c r="N70" i="80"/>
  <c r="V179" i="15"/>
  <c r="V182" i="36"/>
  <c r="T171" i="78"/>
  <c r="V170" i="35"/>
  <c r="V180" i="14"/>
  <c r="V190" i="14" s="1"/>
  <c r="V179" i="16"/>
  <c r="V188" i="17"/>
  <c r="V179" i="18"/>
  <c r="V177" i="20"/>
  <c r="V187" i="20" s="1"/>
  <c r="V181" i="21"/>
  <c r="V178" i="22"/>
  <c r="V188" i="22" s="1"/>
  <c r="V186" i="23"/>
  <c r="V178" i="24"/>
  <c r="V188" i="24" s="1"/>
  <c r="V176" i="25"/>
  <c r="V186" i="25" s="1"/>
  <c r="W78" i="29"/>
  <c r="W181" i="29" s="1"/>
  <c r="V181" i="29"/>
  <c r="V191" i="29" s="1"/>
  <c r="V177" i="33"/>
  <c r="V187" i="33" s="1"/>
</calcChain>
</file>

<file path=xl/sharedStrings.xml><?xml version="1.0" encoding="utf-8"?>
<sst xmlns="http://schemas.openxmlformats.org/spreadsheetml/2006/main" count="5445" uniqueCount="253">
  <si>
    <t>Daily Average</t>
  </si>
  <si>
    <t>North Fargo (7)</t>
  </si>
  <si>
    <t>South Fargo (11)</t>
  </si>
  <si>
    <t>West Fargo (4)</t>
  </si>
  <si>
    <t>Evening Adulticiding</t>
  </si>
  <si>
    <t>Fargo Average</t>
  </si>
  <si>
    <t>Date</t>
  </si>
  <si>
    <t>Rural Total</t>
  </si>
  <si>
    <t>Metro Total</t>
  </si>
  <si>
    <t>County Total</t>
  </si>
  <si>
    <t>Tarsalis Count Total</t>
  </si>
  <si>
    <t>Percentage</t>
  </si>
  <si>
    <t>Weekly Subtotal</t>
  </si>
  <si>
    <t>Week</t>
  </si>
  <si>
    <t xml:space="preserve"> </t>
  </si>
  <si>
    <t>Metro Count Total</t>
  </si>
  <si>
    <t xml:space="preserve">  </t>
  </si>
  <si>
    <t>City Total Minus Tarsalis</t>
  </si>
  <si>
    <t>Percent Tarsalis Metro</t>
  </si>
  <si>
    <t>NA</t>
  </si>
  <si>
    <t xml:space="preserve">Total </t>
  </si>
  <si>
    <t>Trap 1</t>
  </si>
  <si>
    <t>Trap Information</t>
  </si>
  <si>
    <t>Trollwood</t>
  </si>
  <si>
    <t>North Elm St.</t>
  </si>
  <si>
    <t xml:space="preserve">Fargo, ND </t>
  </si>
  <si>
    <t>Section B - 2B</t>
  </si>
  <si>
    <t>Aedes Species</t>
  </si>
  <si>
    <t>Culex Species</t>
  </si>
  <si>
    <t>Culiseta Species</t>
  </si>
  <si>
    <t>Misc. Species</t>
  </si>
  <si>
    <t>Female Total</t>
  </si>
  <si>
    <t>males</t>
  </si>
  <si>
    <t>Total Both</t>
  </si>
  <si>
    <t>vexan</t>
  </si>
  <si>
    <t>dorsalis</t>
  </si>
  <si>
    <t>spenceii</t>
  </si>
  <si>
    <t>nigromaculis</t>
  </si>
  <si>
    <t>flavescens</t>
  </si>
  <si>
    <t>trivittatus</t>
  </si>
  <si>
    <t>unidentified</t>
  </si>
  <si>
    <t>tarsalis</t>
  </si>
  <si>
    <t>pipiens</t>
  </si>
  <si>
    <t>territans</t>
  </si>
  <si>
    <t>restuans</t>
  </si>
  <si>
    <t>salinarius</t>
  </si>
  <si>
    <t>inornata</t>
  </si>
  <si>
    <t>morsitans</t>
  </si>
  <si>
    <t>Perturbans</t>
  </si>
  <si>
    <t>Anopheles</t>
  </si>
  <si>
    <t>apicalis</t>
  </si>
  <si>
    <t>Mansonia perterbans</t>
  </si>
  <si>
    <t>totals</t>
  </si>
  <si>
    <t>Trap 2</t>
  </si>
  <si>
    <t>Trap information</t>
  </si>
  <si>
    <t>Fargo, ND</t>
  </si>
  <si>
    <t>(701) 361-6551</t>
  </si>
  <si>
    <t>Trap 3</t>
  </si>
  <si>
    <t>101 22nd Av. N</t>
  </si>
  <si>
    <t xml:space="preserve">Virginia Lepage </t>
  </si>
  <si>
    <t>Fargo, ND 58102</t>
  </si>
  <si>
    <t>(701) 232-2824</t>
  </si>
  <si>
    <t>Males</t>
  </si>
  <si>
    <t>Trap 4</t>
  </si>
  <si>
    <t>1319 12th St. N</t>
  </si>
  <si>
    <t xml:space="preserve">Harley Swanson </t>
  </si>
  <si>
    <t>(701) 232-8587</t>
  </si>
  <si>
    <t>Section C - 2B</t>
  </si>
  <si>
    <t>.</t>
  </si>
  <si>
    <t>Trap 5</t>
  </si>
  <si>
    <t>1602 43rd St. NW</t>
  </si>
  <si>
    <t>GPK</t>
  </si>
  <si>
    <t>(701) 277-7225</t>
  </si>
  <si>
    <t>Section D - 1B</t>
  </si>
  <si>
    <t>canadisis</t>
  </si>
  <si>
    <t>perturbans</t>
  </si>
  <si>
    <t>Trap 6</t>
  </si>
  <si>
    <t>1029 29th St. N</t>
  </si>
  <si>
    <t>Bill Geatz</t>
  </si>
  <si>
    <t>Fargo, ND 58102-3156</t>
  </si>
  <si>
    <t>(701) 239-4136</t>
  </si>
  <si>
    <t>Section E - 4A</t>
  </si>
  <si>
    <t>canadensis</t>
  </si>
  <si>
    <t>Trap 7</t>
  </si>
  <si>
    <t>Oak Grove Park</t>
  </si>
  <si>
    <t>Fargo, ND 58102-3837</t>
  </si>
  <si>
    <t>Section F - 4A</t>
  </si>
  <si>
    <t>perturban</t>
  </si>
  <si>
    <t>graph</t>
  </si>
  <si>
    <t>Trap 8</t>
  </si>
  <si>
    <t xml:space="preserve">4552 Adams Dr. NW </t>
  </si>
  <si>
    <t xml:space="preserve">Darrell Crowston </t>
  </si>
  <si>
    <t>Reile's Acres ND 58102</t>
  </si>
  <si>
    <t>(701) 282-0808</t>
  </si>
  <si>
    <t>1A</t>
  </si>
  <si>
    <t>Trap 9</t>
  </si>
  <si>
    <t>279 Prairiewood Dr. SW</t>
  </si>
  <si>
    <t xml:space="preserve">John and Virginia Westberg </t>
  </si>
  <si>
    <t>Fargo, ND 58103-4625</t>
  </si>
  <si>
    <t>(701) 237-4999</t>
  </si>
  <si>
    <t>Section H - 4B</t>
  </si>
  <si>
    <t>Trap 10</t>
  </si>
  <si>
    <t>1741 49th St. S</t>
  </si>
  <si>
    <t xml:space="preserve">Nils Buringrud </t>
  </si>
  <si>
    <t>(701) 281-4764</t>
  </si>
  <si>
    <t>Section J - 3B</t>
  </si>
  <si>
    <t>Trap 11</t>
  </si>
  <si>
    <t>1313 16th 1/2 St. S</t>
  </si>
  <si>
    <t xml:space="preserve">Barbara Bruzelius </t>
  </si>
  <si>
    <t>Fargo, ND 58103</t>
  </si>
  <si>
    <t>(701) 280-0831</t>
  </si>
  <si>
    <t>Section K - 4B</t>
  </si>
  <si>
    <t>Trap 12</t>
  </si>
  <si>
    <t>Red River Zoological Society</t>
  </si>
  <si>
    <t xml:space="preserve">Paula Grimstad or Gary </t>
  </si>
  <si>
    <t>(701) 277-9240</t>
  </si>
  <si>
    <t>Section L - 5A</t>
  </si>
  <si>
    <t>Trap 13</t>
  </si>
  <si>
    <t>1812 25th 1/2 Ave. S</t>
  </si>
  <si>
    <t>Section M - 4B</t>
  </si>
  <si>
    <t>Trap 14</t>
  </si>
  <si>
    <t>Fargo Country Club Maintenace Shop</t>
  </si>
  <si>
    <t xml:space="preserve">Ted Worner </t>
  </si>
  <si>
    <t>(701) 237-9122</t>
  </si>
  <si>
    <t>Trap 15</t>
  </si>
  <si>
    <t>2202 34 1/2 Ave. S</t>
  </si>
  <si>
    <t>Merril Knodle</t>
  </si>
  <si>
    <t>Section O - 5B</t>
  </si>
  <si>
    <t>Trap 16</t>
  </si>
  <si>
    <t>Osgood Golf Course</t>
  </si>
  <si>
    <t>Victor</t>
  </si>
  <si>
    <t>(701) 356-0442</t>
  </si>
  <si>
    <t>Section P - 3B</t>
  </si>
  <si>
    <t>Trap 17</t>
  </si>
  <si>
    <t>Section Q - 5B</t>
  </si>
  <si>
    <t>spenceni</t>
  </si>
  <si>
    <t>Trap 18</t>
  </si>
  <si>
    <t>Trap 19</t>
  </si>
  <si>
    <t>3379 Adams St S</t>
  </si>
  <si>
    <t>Reagan Frank</t>
  </si>
  <si>
    <t>Fargo, ND 58104</t>
  </si>
  <si>
    <t>(701) 238-5792</t>
  </si>
  <si>
    <t>Trap 20</t>
  </si>
  <si>
    <t>7902 Aquarius Dr</t>
  </si>
  <si>
    <t>Rick and JoAnn Johnson</t>
  </si>
  <si>
    <t>6A</t>
  </si>
  <si>
    <t>Trap 21</t>
  </si>
  <si>
    <t>West Fargo, ND 58078</t>
  </si>
  <si>
    <t>Section BB - 3A</t>
  </si>
  <si>
    <t>Trap 22</t>
  </si>
  <si>
    <t>453 20th Ave. East</t>
  </si>
  <si>
    <t>John and Kara Eickman</t>
  </si>
  <si>
    <t>West Fargo, 58078</t>
  </si>
  <si>
    <t>Section CC - 3B</t>
  </si>
  <si>
    <t>Trap 23</t>
  </si>
  <si>
    <t>1051 38 1/2 Ave. W</t>
  </si>
  <si>
    <t xml:space="preserve">Daniel Friezen </t>
  </si>
  <si>
    <t>(701) 281-1440</t>
  </si>
  <si>
    <t>Section DD - 3B</t>
  </si>
  <si>
    <t>Trap 24</t>
  </si>
  <si>
    <t>30 Park Drive is trap location</t>
  </si>
  <si>
    <t xml:space="preserve">Anthony Walz </t>
  </si>
  <si>
    <t>Mailing address:</t>
  </si>
  <si>
    <t>(701) 282-4913</t>
  </si>
  <si>
    <t>144 Park Drive</t>
  </si>
  <si>
    <t>Section  3A</t>
  </si>
  <si>
    <t>Trap 25</t>
  </si>
  <si>
    <t>2640 Gress Ave</t>
  </si>
  <si>
    <t>Chris Gibbons</t>
  </si>
  <si>
    <t>Section GG - 3A</t>
  </si>
  <si>
    <t>Trap 26</t>
  </si>
  <si>
    <t xml:space="preserve">52 Lind Blvd. </t>
  </si>
  <si>
    <t xml:space="preserve">Don and Tanya Russiff </t>
  </si>
  <si>
    <t>Harwood, ND 58042-4113</t>
  </si>
  <si>
    <t>(701) 492-0066</t>
  </si>
  <si>
    <t>Total to date</t>
  </si>
  <si>
    <t>Trap 27</t>
  </si>
  <si>
    <t>325 County Rd 34</t>
  </si>
  <si>
    <t xml:space="preserve">Alan Lako </t>
  </si>
  <si>
    <t>Arthur, ND 58006</t>
  </si>
  <si>
    <t>(701) 967-8362</t>
  </si>
  <si>
    <t>Trap 28</t>
  </si>
  <si>
    <t>Hunter, ND 58048</t>
  </si>
  <si>
    <t>Trap 29</t>
  </si>
  <si>
    <t>151 6th Street</t>
  </si>
  <si>
    <t>Michael Mcinnis</t>
  </si>
  <si>
    <t>Gardner, ND</t>
  </si>
  <si>
    <t>Trap 30</t>
  </si>
  <si>
    <t>602 Main Avenue</t>
  </si>
  <si>
    <t>Todd and Barbara Viestenz</t>
  </si>
  <si>
    <t>Erie, ND</t>
  </si>
  <si>
    <t>(701) 668-2430</t>
  </si>
  <si>
    <t>Trap 31</t>
  </si>
  <si>
    <t>Maple River Golf Course</t>
  </si>
  <si>
    <t>Mapleton, ND 58059</t>
  </si>
  <si>
    <t>Trap 32</t>
  </si>
  <si>
    <t>226 Chaffee Ave</t>
  </si>
  <si>
    <t>Mike Mead Jr.</t>
  </si>
  <si>
    <t>Amenia ND 58004</t>
  </si>
  <si>
    <t>(701) 730-2938</t>
  </si>
  <si>
    <t>Trap 33</t>
  </si>
  <si>
    <t>61 13th Ave North</t>
  </si>
  <si>
    <t xml:space="preserve">Mike Krabbenhoft </t>
  </si>
  <si>
    <t xml:space="preserve">Casselton, ND </t>
  </si>
  <si>
    <t>(701) 347-5316</t>
  </si>
  <si>
    <t>Leonard Sand Hills Golf Course</t>
  </si>
  <si>
    <t>Virginia 701-277-1578</t>
  </si>
  <si>
    <t>Trap 34</t>
  </si>
  <si>
    <t>202 Main Street North</t>
  </si>
  <si>
    <t>Greg and Diana Wessels</t>
  </si>
  <si>
    <t>Leonard, ND</t>
  </si>
  <si>
    <t>(701) 645-2587</t>
  </si>
  <si>
    <t>Trap 35</t>
  </si>
  <si>
    <t>181 5th Ave. N</t>
  </si>
  <si>
    <t xml:space="preserve">Joel and Althea Boom </t>
  </si>
  <si>
    <t>Kindred, ND 58051-4217</t>
  </si>
  <si>
    <t>(701) 428-3312</t>
  </si>
  <si>
    <t>Trap 36</t>
  </si>
  <si>
    <t>501 Sheyenne St.</t>
  </si>
  <si>
    <t>Arlene and Gary Carlson</t>
  </si>
  <si>
    <t xml:space="preserve">Horace, ND </t>
  </si>
  <si>
    <t>(701) 282-2177</t>
  </si>
  <si>
    <t>Aerial Spray</t>
  </si>
  <si>
    <t>Weekly Statewide Human WNV Cases</t>
  </si>
  <si>
    <t>2014 Metro Males Average</t>
  </si>
  <si>
    <t>2014 Total Metro Female and Male</t>
  </si>
  <si>
    <t>N/A</t>
  </si>
  <si>
    <t>Horace-Ellis Lane</t>
  </si>
  <si>
    <t>5501 34th St. S. (Frontier)</t>
  </si>
  <si>
    <t>Steve and Donna Breyer</t>
  </si>
  <si>
    <t>4515 University Dr S</t>
  </si>
  <si>
    <t>Fargo Parks</t>
  </si>
  <si>
    <t>(701) 730-4404</t>
  </si>
  <si>
    <t>1420 4th Ave E</t>
  </si>
  <si>
    <t>Debra Boyer</t>
  </si>
  <si>
    <t>(701) 277-7255</t>
  </si>
  <si>
    <t>(701) 793-4314</t>
  </si>
  <si>
    <t>323 2nd Ave East</t>
  </si>
  <si>
    <t>Ron &amp; Missy Leraas</t>
  </si>
  <si>
    <t>(701) 874-2102</t>
  </si>
  <si>
    <t>2015 Metro Females Average</t>
  </si>
  <si>
    <t>NP</t>
  </si>
  <si>
    <t>Charleswood</t>
  </si>
  <si>
    <t>Eagle Run</t>
  </si>
  <si>
    <t>Madison</t>
  </si>
  <si>
    <t>1118 44th Ave. N.</t>
  </si>
  <si>
    <t>Monte &amp; Kristen Fischer</t>
  </si>
  <si>
    <t>0..33</t>
  </si>
  <si>
    <t>0..34</t>
  </si>
  <si>
    <t>0..35</t>
  </si>
  <si>
    <t>Anita and Mark Hetler</t>
  </si>
  <si>
    <t>2015 County Average</t>
  </si>
  <si>
    <t xml:space="preserve">N/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</si>
</sst>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;@"/>
    <numFmt numFmtId="165" formatCode="m/d;@"/>
    <numFmt numFmtId="166" formatCode="0.0"/>
    <numFmt numFmtId="167" formatCode="m/d/yy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2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16" fontId="0" fillId="0" borderId="0" xfId="0" applyNumberFormat="1"/>
    <xf numFmtId="0" fontId="0" fillId="0" borderId="2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14" fontId="0" fillId="0" borderId="0" xfId="0" applyNumberFormat="1"/>
    <xf numFmtId="0" fontId="0" fillId="0" borderId="2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1" xfId="0" applyFill="1" applyBorder="1"/>
    <xf numFmtId="0" fontId="6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65" fontId="3" fillId="0" borderId="0" xfId="0" applyNumberFormat="1" applyFont="1"/>
    <xf numFmtId="10" fontId="3" fillId="0" borderId="0" xfId="0" applyNumberFormat="1" applyFont="1" applyAlignment="1"/>
    <xf numFmtId="10" fontId="0" fillId="0" borderId="0" xfId="1" applyNumberFormat="1" applyFont="1"/>
    <xf numFmtId="10" fontId="0" fillId="0" borderId="0" xfId="0" applyNumberFormat="1"/>
    <xf numFmtId="9" fontId="0" fillId="0" borderId="1" xfId="1" applyFont="1" applyBorder="1"/>
    <xf numFmtId="9" fontId="0" fillId="0" borderId="0" xfId="1" applyFont="1" applyBorder="1"/>
    <xf numFmtId="165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Fill="1" applyBorder="1"/>
    <xf numFmtId="16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 hidden="1"/>
    </xf>
    <xf numFmtId="0" fontId="3" fillId="3" borderId="4" xfId="0" applyFont="1" applyFill="1" applyBorder="1"/>
    <xf numFmtId="0" fontId="0" fillId="3" borderId="4" xfId="0" applyFill="1" applyBorder="1"/>
    <xf numFmtId="0" fontId="5" fillId="2" borderId="4" xfId="0" applyFont="1" applyFill="1" applyBorder="1" applyAlignment="1" applyProtection="1">
      <alignment horizontal="center" vertical="center"/>
      <protection locked="0" hidden="1"/>
    </xf>
    <xf numFmtId="166" fontId="5" fillId="2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166" fontId="5" fillId="3" borderId="4" xfId="0" applyNumberFormat="1" applyFont="1" applyFill="1" applyBorder="1" applyAlignment="1">
      <alignment vertical="center"/>
    </xf>
    <xf numFmtId="166" fontId="0" fillId="3" borderId="4" xfId="0" applyNumberFormat="1" applyFill="1" applyBorder="1"/>
    <xf numFmtId="2" fontId="0" fillId="3" borderId="4" xfId="0" applyNumberFormat="1" applyFill="1" applyBorder="1" applyProtection="1">
      <protection locked="0" hidden="1"/>
    </xf>
    <xf numFmtId="0" fontId="0" fillId="3" borderId="4" xfId="0" applyFill="1" applyBorder="1" applyAlignment="1" applyProtection="1">
      <alignment horizontal="center"/>
      <protection locked="0" hidden="1"/>
    </xf>
    <xf numFmtId="165" fontId="0" fillId="3" borderId="4" xfId="0" applyNumberFormat="1" applyFill="1" applyBorder="1"/>
    <xf numFmtId="165" fontId="5" fillId="2" borderId="4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wrapText="1"/>
    </xf>
    <xf numFmtId="2" fontId="0" fillId="0" borderId="0" xfId="0" applyNumberFormat="1"/>
    <xf numFmtId="0" fontId="0" fillId="0" borderId="0" xfId="0" applyFont="1" applyFill="1" applyBorder="1"/>
    <xf numFmtId="166" fontId="5" fillId="2" borderId="4" xfId="0" applyNumberFormat="1" applyFont="1" applyFill="1" applyBorder="1" applyAlignment="1">
      <alignment horizontal="right" vertical="center"/>
    </xf>
    <xf numFmtId="0" fontId="0" fillId="4" borderId="0" xfId="0" applyFill="1"/>
    <xf numFmtId="0" fontId="3" fillId="0" borderId="0" xfId="0" applyFont="1" applyAlignment="1">
      <alignment wrapText="1"/>
    </xf>
    <xf numFmtId="2" fontId="3" fillId="0" borderId="0" xfId="0" applyNumberFormat="1" applyFont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5" borderId="4" xfId="0" applyFont="1" applyFill="1" applyBorder="1" applyAlignment="1">
      <alignment horizontal="right"/>
    </xf>
    <xf numFmtId="166" fontId="5" fillId="2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66" fontId="5" fillId="2" borderId="0" xfId="0" applyNumberFormat="1" applyFont="1" applyFill="1" applyBorder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0" fontId="0" fillId="6" borderId="0" xfId="1" applyNumberFormat="1" applyFont="1" applyFill="1"/>
    <xf numFmtId="10" fontId="0" fillId="5" borderId="0" xfId="1" applyNumberFormat="1" applyFont="1" applyFill="1"/>
    <xf numFmtId="10" fontId="0" fillId="7" borderId="0" xfId="1" applyNumberFormat="1" applyFont="1" applyFill="1"/>
    <xf numFmtId="10" fontId="0" fillId="8" borderId="0" xfId="1" applyNumberFormat="1" applyFont="1" applyFill="1"/>
    <xf numFmtId="10" fontId="0" fillId="9" borderId="0" xfId="1" applyNumberFormat="1" applyFont="1" applyFill="1"/>
    <xf numFmtId="10" fontId="0" fillId="10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4" fillId="2" borderId="4" xfId="0" applyFont="1" applyFill="1" applyBorder="1" applyAlignment="1" applyProtection="1">
      <alignment horizontal="center" vertical="center"/>
      <protection locked="0" hidden="1"/>
    </xf>
    <xf numFmtId="0" fontId="5" fillId="2" borderId="4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166" fontId="5" fillId="2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66" fontId="0" fillId="5" borderId="4" xfId="0" applyNumberFormat="1" applyFill="1" applyBorder="1"/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166" fontId="3" fillId="0" borderId="4" xfId="0" applyNumberFormat="1" applyFont="1" applyFill="1" applyBorder="1" applyAlignment="1">
      <alignment horizontal="right"/>
    </xf>
    <xf numFmtId="166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 applyProtection="1">
      <alignment horizontal="right"/>
      <protection locked="0" hidden="1"/>
    </xf>
    <xf numFmtId="0" fontId="0" fillId="0" borderId="0" xfId="0" applyAlignment="1">
      <alignment wrapText="1"/>
    </xf>
    <xf numFmtId="166" fontId="5" fillId="11" borderId="4" xfId="0" applyNumberFormat="1" applyFont="1" applyFill="1" applyBorder="1" applyAlignment="1">
      <alignment vertical="center"/>
    </xf>
    <xf numFmtId="166" fontId="5" fillId="11" borderId="0" xfId="0" applyNumberFormat="1" applyFont="1" applyFill="1" applyBorder="1" applyAlignment="1">
      <alignment vertical="center"/>
    </xf>
    <xf numFmtId="0" fontId="0" fillId="5" borderId="0" xfId="0" applyFill="1" applyAlignment="1">
      <alignment horizontal="center"/>
    </xf>
    <xf numFmtId="166" fontId="0" fillId="5" borderId="4" xfId="0" applyNumberFormat="1" applyFill="1" applyBorder="1" applyAlignment="1">
      <alignment horizontal="right"/>
    </xf>
    <xf numFmtId="0" fontId="0" fillId="5" borderId="4" xfId="0" applyFill="1" applyBorder="1"/>
    <xf numFmtId="0" fontId="0" fillId="5" borderId="4" xfId="0" applyFill="1" applyBorder="1" applyAlignment="1" applyProtection="1">
      <alignment horizontal="center"/>
      <protection locked="0" hidden="1"/>
    </xf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2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5" borderId="4" xfId="0" applyFont="1" applyFill="1" applyBorder="1"/>
    <xf numFmtId="166" fontId="5" fillId="5" borderId="4" xfId="0" applyNumberFormat="1" applyFont="1" applyFill="1" applyBorder="1" applyAlignment="1">
      <alignment vertical="center"/>
    </xf>
    <xf numFmtId="2" fontId="0" fillId="5" borderId="4" xfId="0" applyNumberFormat="1" applyFill="1" applyBorder="1" applyProtection="1">
      <protection locked="0" hidden="1"/>
    </xf>
    <xf numFmtId="0" fontId="3" fillId="5" borderId="4" xfId="0" applyFont="1" applyFill="1" applyBorder="1" applyAlignment="1">
      <alignment horizontal="left"/>
    </xf>
    <xf numFmtId="166" fontId="5" fillId="5" borderId="4" xfId="0" applyNumberFormat="1" applyFont="1" applyFill="1" applyBorder="1" applyAlignment="1">
      <alignment horizontal="right" vertical="center"/>
    </xf>
    <xf numFmtId="2" fontId="0" fillId="5" borderId="4" xfId="0" applyNumberFormat="1" applyFill="1" applyBorder="1" applyAlignment="1" applyProtection="1">
      <alignment horizontal="right"/>
      <protection locked="0" hidden="1"/>
    </xf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9933"/>
      <color rgb="FFFAA62A"/>
      <color rgb="FFF729B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2.xml"/><Relationship Id="rId21" Type="http://schemas.openxmlformats.org/officeDocument/2006/relationships/chartsheet" Target="chartsheets/sheet12.xml"/><Relationship Id="rId34" Type="http://schemas.openxmlformats.org/officeDocument/2006/relationships/worksheet" Target="worksheets/sheet17.xml"/><Relationship Id="rId42" Type="http://schemas.openxmlformats.org/officeDocument/2006/relationships/worksheet" Target="worksheets/sheet21.xml"/><Relationship Id="rId47" Type="http://schemas.openxmlformats.org/officeDocument/2006/relationships/chartsheet" Target="chartsheets/sheet24.xml"/><Relationship Id="rId50" Type="http://schemas.openxmlformats.org/officeDocument/2006/relationships/worksheet" Target="worksheets/sheet25.xml"/><Relationship Id="rId55" Type="http://schemas.openxmlformats.org/officeDocument/2006/relationships/chartsheet" Target="chartsheets/sheet27.xml"/><Relationship Id="rId63" Type="http://schemas.openxmlformats.org/officeDocument/2006/relationships/chartsheet" Target="chartsheets/sheet31.xml"/><Relationship Id="rId68" Type="http://schemas.openxmlformats.org/officeDocument/2006/relationships/worksheet" Target="worksheets/sheet35.xml"/><Relationship Id="rId76" Type="http://schemas.openxmlformats.org/officeDocument/2006/relationships/worksheet" Target="worksheets/sheet39.xml"/><Relationship Id="rId84" Type="http://schemas.openxmlformats.org/officeDocument/2006/relationships/worksheet" Target="worksheets/sheet43.xml"/><Relationship Id="rId89" Type="http://schemas.openxmlformats.org/officeDocument/2006/relationships/worksheet" Target="worksheets/sheet48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3.xml"/><Relationship Id="rId71" Type="http://schemas.openxmlformats.org/officeDocument/2006/relationships/chartsheet" Target="chartsheets/sheet35.xml"/><Relationship Id="rId92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7.xml"/><Relationship Id="rId29" Type="http://schemas.openxmlformats.org/officeDocument/2006/relationships/chartsheet" Target="chartsheets/sheet15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1.xml"/><Relationship Id="rId32" Type="http://schemas.openxmlformats.org/officeDocument/2006/relationships/worksheet" Target="worksheets/sheet16.xml"/><Relationship Id="rId37" Type="http://schemas.openxmlformats.org/officeDocument/2006/relationships/chartsheet" Target="chartsheets/sheet19.xml"/><Relationship Id="rId40" Type="http://schemas.openxmlformats.org/officeDocument/2006/relationships/worksheet" Target="worksheets/sheet20.xml"/><Relationship Id="rId45" Type="http://schemas.openxmlformats.org/officeDocument/2006/relationships/chartsheet" Target="chartsheets/sheet23.xml"/><Relationship Id="rId53" Type="http://schemas.openxmlformats.org/officeDocument/2006/relationships/chartsheet" Target="chartsheets/sheet26.xml"/><Relationship Id="rId58" Type="http://schemas.openxmlformats.org/officeDocument/2006/relationships/worksheet" Target="worksheets/sheet30.xml"/><Relationship Id="rId66" Type="http://schemas.openxmlformats.org/officeDocument/2006/relationships/worksheet" Target="worksheets/sheet34.xml"/><Relationship Id="rId74" Type="http://schemas.openxmlformats.org/officeDocument/2006/relationships/worksheet" Target="worksheets/sheet38.xml"/><Relationship Id="rId79" Type="http://schemas.openxmlformats.org/officeDocument/2006/relationships/chartsheet" Target="chartsheets/sheet39.xml"/><Relationship Id="rId87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1" Type="http://schemas.openxmlformats.org/officeDocument/2006/relationships/chartsheet" Target="chartsheets/sheet30.xml"/><Relationship Id="rId82" Type="http://schemas.openxmlformats.org/officeDocument/2006/relationships/worksheet" Target="worksheets/sheet42.xml"/><Relationship Id="rId90" Type="http://schemas.openxmlformats.org/officeDocument/2006/relationships/worksheet" Target="worksheets/sheet49.xml"/><Relationship Id="rId95" Type="http://schemas.openxmlformats.org/officeDocument/2006/relationships/calcChain" Target="calcChain.xml"/><Relationship Id="rId19" Type="http://schemas.openxmlformats.org/officeDocument/2006/relationships/chartsheet" Target="chartsheets/sheet1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3.xml"/><Relationship Id="rId30" Type="http://schemas.openxmlformats.org/officeDocument/2006/relationships/worksheet" Target="worksheets/sheet15.xml"/><Relationship Id="rId35" Type="http://schemas.openxmlformats.org/officeDocument/2006/relationships/chartsheet" Target="chartsheets/sheet18.xml"/><Relationship Id="rId43" Type="http://schemas.openxmlformats.org/officeDocument/2006/relationships/chartsheet" Target="chartsheets/sheet22.xml"/><Relationship Id="rId48" Type="http://schemas.openxmlformats.org/officeDocument/2006/relationships/worksheet" Target="worksheets/sheet24.xml"/><Relationship Id="rId56" Type="http://schemas.openxmlformats.org/officeDocument/2006/relationships/worksheet" Target="worksheets/sheet29.xml"/><Relationship Id="rId64" Type="http://schemas.openxmlformats.org/officeDocument/2006/relationships/worksheet" Target="worksheets/sheet33.xml"/><Relationship Id="rId69" Type="http://schemas.openxmlformats.org/officeDocument/2006/relationships/chartsheet" Target="chartsheets/sheet34.xml"/><Relationship Id="rId77" Type="http://schemas.openxmlformats.org/officeDocument/2006/relationships/chartsheet" Target="chartsheets/sheet38.xml"/><Relationship Id="rId8" Type="http://schemas.openxmlformats.org/officeDocument/2006/relationships/worksheet" Target="worksheets/sheet4.xml"/><Relationship Id="rId51" Type="http://schemas.openxmlformats.org/officeDocument/2006/relationships/worksheet" Target="worksheets/sheet26.xml"/><Relationship Id="rId72" Type="http://schemas.openxmlformats.org/officeDocument/2006/relationships/worksheet" Target="worksheets/sheet37.xml"/><Relationship Id="rId80" Type="http://schemas.openxmlformats.org/officeDocument/2006/relationships/worksheet" Target="worksheets/sheet41.xml"/><Relationship Id="rId85" Type="http://schemas.openxmlformats.org/officeDocument/2006/relationships/worksheet" Target="worksheets/sheet44.xml"/><Relationship Id="rId93" Type="http://schemas.openxmlformats.org/officeDocument/2006/relationships/styles" Target="styles.xml"/><Relationship Id="rId98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17.xml"/><Relationship Id="rId38" Type="http://schemas.openxmlformats.org/officeDocument/2006/relationships/worksheet" Target="worksheets/sheet19.xml"/><Relationship Id="rId46" Type="http://schemas.openxmlformats.org/officeDocument/2006/relationships/worksheet" Target="worksheets/sheet23.xml"/><Relationship Id="rId59" Type="http://schemas.openxmlformats.org/officeDocument/2006/relationships/chartsheet" Target="chartsheets/sheet29.xml"/><Relationship Id="rId67" Type="http://schemas.openxmlformats.org/officeDocument/2006/relationships/chartsheet" Target="chartsheets/sheet33.xml"/><Relationship Id="rId20" Type="http://schemas.openxmlformats.org/officeDocument/2006/relationships/worksheet" Target="worksheets/sheet9.xml"/><Relationship Id="rId41" Type="http://schemas.openxmlformats.org/officeDocument/2006/relationships/chartsheet" Target="chartsheets/sheet21.xml"/><Relationship Id="rId54" Type="http://schemas.openxmlformats.org/officeDocument/2006/relationships/worksheet" Target="worksheets/sheet28.xml"/><Relationship Id="rId62" Type="http://schemas.openxmlformats.org/officeDocument/2006/relationships/worksheet" Target="worksheets/sheet32.xml"/><Relationship Id="rId70" Type="http://schemas.openxmlformats.org/officeDocument/2006/relationships/worksheet" Target="worksheets/sheet36.xml"/><Relationship Id="rId75" Type="http://schemas.openxmlformats.org/officeDocument/2006/relationships/chartsheet" Target="chartsheets/sheet37.xml"/><Relationship Id="rId83" Type="http://schemas.openxmlformats.org/officeDocument/2006/relationships/chartsheet" Target="chartsheets/sheet41.xml"/><Relationship Id="rId88" Type="http://schemas.openxmlformats.org/officeDocument/2006/relationships/worksheet" Target="worksheets/sheet47.xml"/><Relationship Id="rId91" Type="http://schemas.openxmlformats.org/officeDocument/2006/relationships/worksheet" Target="worksheets/sheet50.xml"/><Relationship Id="rId96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4.xml"/><Relationship Id="rId36" Type="http://schemas.openxmlformats.org/officeDocument/2006/relationships/worksheet" Target="worksheets/sheet18.xml"/><Relationship Id="rId49" Type="http://schemas.openxmlformats.org/officeDocument/2006/relationships/chartsheet" Target="chartsheets/sheet25.xml"/><Relationship Id="rId57" Type="http://schemas.openxmlformats.org/officeDocument/2006/relationships/chartsheet" Target="chartsheets/sheet28.xml"/><Relationship Id="rId10" Type="http://schemas.openxmlformats.org/officeDocument/2006/relationships/chartsheet" Target="chartsheets/sheet5.xml"/><Relationship Id="rId31" Type="http://schemas.openxmlformats.org/officeDocument/2006/relationships/chartsheet" Target="chartsheets/sheet16.xml"/><Relationship Id="rId44" Type="http://schemas.openxmlformats.org/officeDocument/2006/relationships/worksheet" Target="worksheets/sheet22.xml"/><Relationship Id="rId52" Type="http://schemas.openxmlformats.org/officeDocument/2006/relationships/worksheet" Target="worksheets/sheet27.xml"/><Relationship Id="rId60" Type="http://schemas.openxmlformats.org/officeDocument/2006/relationships/worksheet" Target="worksheets/sheet31.xml"/><Relationship Id="rId65" Type="http://schemas.openxmlformats.org/officeDocument/2006/relationships/chartsheet" Target="chartsheets/sheet32.xml"/><Relationship Id="rId73" Type="http://schemas.openxmlformats.org/officeDocument/2006/relationships/chartsheet" Target="chartsheets/sheet36.xml"/><Relationship Id="rId78" Type="http://schemas.openxmlformats.org/officeDocument/2006/relationships/worksheet" Target="worksheets/sheet40.xml"/><Relationship Id="rId81" Type="http://schemas.openxmlformats.org/officeDocument/2006/relationships/chartsheet" Target="chartsheets/sheet40.xml"/><Relationship Id="rId86" Type="http://schemas.openxmlformats.org/officeDocument/2006/relationships/worksheet" Target="worksheets/sheet45.xml"/><Relationship Id="rId94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8" Type="http://schemas.openxmlformats.org/officeDocument/2006/relationships/worksheet" Target="worksheets/sheet8.xml"/><Relationship Id="rId39" Type="http://schemas.openxmlformats.org/officeDocument/2006/relationships/chartsheet" Target="chartsheets/sheet20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Metro Area Mosquito Trap Average</a:t>
            </a:r>
          </a:p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Based on 23 New Jersey Light Traps Throughout Fargo/West Fargo</a:t>
            </a:r>
          </a:p>
        </c:rich>
      </c:tx>
      <c:layout>
        <c:manualLayout>
          <c:xMode val="edge"/>
          <c:yMode val="edge"/>
          <c:x val="0.19533851276359587"/>
          <c:y val="5.4377379010339148E-3"/>
        </c:manualLayout>
      </c:layout>
      <c:overlay val="0"/>
      <c:spPr>
        <a:solidFill>
          <a:sysClr val="windowText" lastClr="000000">
            <a:alpha val="0"/>
          </a:sys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5764E-2"/>
          <c:y val="0.15497553017946181"/>
          <c:w val="0.85349611542730297"/>
          <c:h val="0.696574225122348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'Web Graph Info.'!$F$1</c:f>
              <c:strCache>
                <c:ptCount val="1"/>
                <c:pt idx="0">
                  <c:v>Evening Adulticiding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accent1">
                  <a:alpha val="32000"/>
                </a:schemeClr>
              </a:glow>
            </a:effectLst>
          </c:spPr>
          <c:invertIfNegative val="0"/>
          <c:dPt>
            <c:idx val="4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139700">
                  <a:schemeClr val="accent1">
                    <a:alpha val="32000"/>
                  </a:schemeClr>
                </a:glow>
                <a:softEdge rad="0"/>
              </a:effectLst>
            </c:spPr>
          </c:dPt>
          <c:dLbls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9.4395280235988199E-3"/>
                  <c:y val="4.4625854164731193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0"/>
                  <c:y val="3.8095241360136388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'Web Graph Info.'!$A$3:$A$124</c:f>
              <c:numCache>
                <c:formatCode>m/d;@</c:formatCode>
                <c:ptCount val="122"/>
                <c:pt idx="0">
                  <c:v>42141</c:v>
                </c:pt>
                <c:pt idx="1">
                  <c:v>42142</c:v>
                </c:pt>
                <c:pt idx="2">
                  <c:v>42143</c:v>
                </c:pt>
                <c:pt idx="3">
                  <c:v>42144</c:v>
                </c:pt>
                <c:pt idx="4">
                  <c:v>42145</c:v>
                </c:pt>
                <c:pt idx="5">
                  <c:v>42146</c:v>
                </c:pt>
                <c:pt idx="6">
                  <c:v>42147</c:v>
                </c:pt>
                <c:pt idx="7">
                  <c:v>42148</c:v>
                </c:pt>
                <c:pt idx="8">
                  <c:v>42149</c:v>
                </c:pt>
                <c:pt idx="9">
                  <c:v>42150</c:v>
                </c:pt>
                <c:pt idx="10">
                  <c:v>42151</c:v>
                </c:pt>
                <c:pt idx="11">
                  <c:v>42152</c:v>
                </c:pt>
                <c:pt idx="12">
                  <c:v>42153</c:v>
                </c:pt>
                <c:pt idx="13">
                  <c:v>42154</c:v>
                </c:pt>
                <c:pt idx="14">
                  <c:v>42155</c:v>
                </c:pt>
                <c:pt idx="15">
                  <c:v>42156</c:v>
                </c:pt>
                <c:pt idx="16">
                  <c:v>42157</c:v>
                </c:pt>
                <c:pt idx="17">
                  <c:v>42158</c:v>
                </c:pt>
                <c:pt idx="18">
                  <c:v>42159</c:v>
                </c:pt>
                <c:pt idx="19">
                  <c:v>42160</c:v>
                </c:pt>
                <c:pt idx="20">
                  <c:v>42161</c:v>
                </c:pt>
                <c:pt idx="21">
                  <c:v>42162</c:v>
                </c:pt>
                <c:pt idx="22">
                  <c:v>42163</c:v>
                </c:pt>
                <c:pt idx="23">
                  <c:v>42164</c:v>
                </c:pt>
                <c:pt idx="24">
                  <c:v>42165</c:v>
                </c:pt>
                <c:pt idx="25">
                  <c:v>42166</c:v>
                </c:pt>
                <c:pt idx="26">
                  <c:v>42167</c:v>
                </c:pt>
                <c:pt idx="27">
                  <c:v>42168</c:v>
                </c:pt>
                <c:pt idx="28">
                  <c:v>42169</c:v>
                </c:pt>
                <c:pt idx="29">
                  <c:v>42170</c:v>
                </c:pt>
                <c:pt idx="30">
                  <c:v>42171</c:v>
                </c:pt>
                <c:pt idx="31">
                  <c:v>42172</c:v>
                </c:pt>
                <c:pt idx="32">
                  <c:v>42173</c:v>
                </c:pt>
                <c:pt idx="33">
                  <c:v>42174</c:v>
                </c:pt>
                <c:pt idx="34">
                  <c:v>42175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  <c:pt idx="53">
                  <c:v>42194</c:v>
                </c:pt>
                <c:pt idx="54">
                  <c:v>42195</c:v>
                </c:pt>
                <c:pt idx="55">
                  <c:v>42196</c:v>
                </c:pt>
                <c:pt idx="56">
                  <c:v>42197</c:v>
                </c:pt>
                <c:pt idx="57">
                  <c:v>42198</c:v>
                </c:pt>
                <c:pt idx="58">
                  <c:v>42199</c:v>
                </c:pt>
                <c:pt idx="59">
                  <c:v>42200</c:v>
                </c:pt>
                <c:pt idx="60">
                  <c:v>42201</c:v>
                </c:pt>
                <c:pt idx="61">
                  <c:v>42202</c:v>
                </c:pt>
                <c:pt idx="62">
                  <c:v>42203</c:v>
                </c:pt>
                <c:pt idx="63">
                  <c:v>42204</c:v>
                </c:pt>
                <c:pt idx="64">
                  <c:v>42205</c:v>
                </c:pt>
                <c:pt idx="65">
                  <c:v>42206</c:v>
                </c:pt>
                <c:pt idx="66">
                  <c:v>42207</c:v>
                </c:pt>
                <c:pt idx="67">
                  <c:v>42208</c:v>
                </c:pt>
                <c:pt idx="68">
                  <c:v>42209</c:v>
                </c:pt>
                <c:pt idx="69">
                  <c:v>42210</c:v>
                </c:pt>
                <c:pt idx="70">
                  <c:v>42211</c:v>
                </c:pt>
                <c:pt idx="71">
                  <c:v>42212</c:v>
                </c:pt>
                <c:pt idx="72">
                  <c:v>42213</c:v>
                </c:pt>
                <c:pt idx="73">
                  <c:v>42214</c:v>
                </c:pt>
                <c:pt idx="74">
                  <c:v>42215</c:v>
                </c:pt>
                <c:pt idx="75">
                  <c:v>42216</c:v>
                </c:pt>
                <c:pt idx="76">
                  <c:v>42217</c:v>
                </c:pt>
                <c:pt idx="77">
                  <c:v>42218</c:v>
                </c:pt>
                <c:pt idx="78">
                  <c:v>42219</c:v>
                </c:pt>
                <c:pt idx="79">
                  <c:v>42220</c:v>
                </c:pt>
                <c:pt idx="80">
                  <c:v>42221</c:v>
                </c:pt>
                <c:pt idx="81">
                  <c:v>42222</c:v>
                </c:pt>
                <c:pt idx="82">
                  <c:v>42223</c:v>
                </c:pt>
                <c:pt idx="83">
                  <c:v>42224</c:v>
                </c:pt>
                <c:pt idx="84">
                  <c:v>42225</c:v>
                </c:pt>
                <c:pt idx="85">
                  <c:v>42226</c:v>
                </c:pt>
                <c:pt idx="86">
                  <c:v>42227</c:v>
                </c:pt>
                <c:pt idx="87">
                  <c:v>42228</c:v>
                </c:pt>
                <c:pt idx="88">
                  <c:v>42229</c:v>
                </c:pt>
                <c:pt idx="89">
                  <c:v>42230</c:v>
                </c:pt>
                <c:pt idx="90">
                  <c:v>42231</c:v>
                </c:pt>
                <c:pt idx="91">
                  <c:v>42232</c:v>
                </c:pt>
                <c:pt idx="92">
                  <c:v>42233</c:v>
                </c:pt>
                <c:pt idx="93">
                  <c:v>42234</c:v>
                </c:pt>
                <c:pt idx="94">
                  <c:v>42235</c:v>
                </c:pt>
                <c:pt idx="95">
                  <c:v>42236</c:v>
                </c:pt>
                <c:pt idx="96">
                  <c:v>42237</c:v>
                </c:pt>
                <c:pt idx="97">
                  <c:v>42238</c:v>
                </c:pt>
                <c:pt idx="98">
                  <c:v>42239</c:v>
                </c:pt>
                <c:pt idx="99">
                  <c:v>42240</c:v>
                </c:pt>
                <c:pt idx="100">
                  <c:v>42241</c:v>
                </c:pt>
                <c:pt idx="101">
                  <c:v>42242</c:v>
                </c:pt>
                <c:pt idx="102">
                  <c:v>42243</c:v>
                </c:pt>
                <c:pt idx="103">
                  <c:v>42244</c:v>
                </c:pt>
                <c:pt idx="104">
                  <c:v>42245</c:v>
                </c:pt>
                <c:pt idx="105">
                  <c:v>42246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42250</c:v>
                </c:pt>
                <c:pt idx="110">
                  <c:v>42251</c:v>
                </c:pt>
                <c:pt idx="111">
                  <c:v>42252</c:v>
                </c:pt>
                <c:pt idx="112">
                  <c:v>42253</c:v>
                </c:pt>
                <c:pt idx="113">
                  <c:v>42254</c:v>
                </c:pt>
                <c:pt idx="114">
                  <c:v>42255</c:v>
                </c:pt>
                <c:pt idx="115">
                  <c:v>42256</c:v>
                </c:pt>
                <c:pt idx="116">
                  <c:v>42257</c:v>
                </c:pt>
                <c:pt idx="117">
                  <c:v>42258</c:v>
                </c:pt>
                <c:pt idx="118">
                  <c:v>42259</c:v>
                </c:pt>
                <c:pt idx="119">
                  <c:v>42260</c:v>
                </c:pt>
                <c:pt idx="120">
                  <c:v>42261</c:v>
                </c:pt>
                <c:pt idx="121">
                  <c:v>42262</c:v>
                </c:pt>
              </c:numCache>
            </c:numRef>
          </c:cat>
          <c:val>
            <c:numRef>
              <c:f>'Web Graph Info.'!$F$3:$F$135</c:f>
              <c:numCache>
                <c:formatCode>General</c:formatCode>
                <c:ptCount val="133"/>
                <c:pt idx="22">
                  <c:v>270</c:v>
                </c:pt>
                <c:pt idx="23">
                  <c:v>270</c:v>
                </c:pt>
                <c:pt idx="31">
                  <c:v>270</c:v>
                </c:pt>
                <c:pt idx="38">
                  <c:v>270</c:v>
                </c:pt>
                <c:pt idx="44">
                  <c:v>270</c:v>
                </c:pt>
                <c:pt idx="74" formatCode="0.0">
                  <c:v>270</c:v>
                </c:pt>
              </c:numCache>
            </c:numRef>
          </c:val>
        </c:ser>
        <c:ser>
          <c:idx val="2"/>
          <c:order val="2"/>
          <c:tx>
            <c:strRef>
              <c:f>'Web Graph Info.'!$E$1</c:f>
              <c:strCache>
                <c:ptCount val="1"/>
                <c:pt idx="0">
                  <c:v>Aerial Spray</c:v>
                </c:pt>
              </c:strCache>
            </c:strRef>
          </c:tx>
          <c:spPr>
            <a:solidFill>
              <a:schemeClr val="bg1"/>
            </a:solidFill>
            <a:ln w="3175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25000"/>
                </a:schemeClr>
              </a:glow>
              <a:outerShdw blurRad="50800" dist="50800" dir="5400000" sx="1000" sy="1000" algn="ctr" rotWithShape="0">
                <a:srgbClr val="000000"/>
              </a:outerShdw>
            </a:effectLst>
          </c:spPr>
          <c:invertIfNegative val="0"/>
          <c:dLbls>
            <c:dLbl>
              <c:idx val="3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'Web Graph Info.'!$A$3:$A$135</c:f>
              <c:numCache>
                <c:formatCode>m/d;@</c:formatCode>
                <c:ptCount val="133"/>
                <c:pt idx="0">
                  <c:v>42141</c:v>
                </c:pt>
                <c:pt idx="1">
                  <c:v>42142</c:v>
                </c:pt>
                <c:pt idx="2">
                  <c:v>42143</c:v>
                </c:pt>
                <c:pt idx="3">
                  <c:v>42144</c:v>
                </c:pt>
                <c:pt idx="4">
                  <c:v>42145</c:v>
                </c:pt>
                <c:pt idx="5">
                  <c:v>42146</c:v>
                </c:pt>
                <c:pt idx="6">
                  <c:v>42147</c:v>
                </c:pt>
                <c:pt idx="7">
                  <c:v>42148</c:v>
                </c:pt>
                <c:pt idx="8">
                  <c:v>42149</c:v>
                </c:pt>
                <c:pt idx="9">
                  <c:v>42150</c:v>
                </c:pt>
                <c:pt idx="10">
                  <c:v>42151</c:v>
                </c:pt>
                <c:pt idx="11">
                  <c:v>42152</c:v>
                </c:pt>
                <c:pt idx="12">
                  <c:v>42153</c:v>
                </c:pt>
                <c:pt idx="13">
                  <c:v>42154</c:v>
                </c:pt>
                <c:pt idx="14">
                  <c:v>42155</c:v>
                </c:pt>
                <c:pt idx="15">
                  <c:v>42156</c:v>
                </c:pt>
                <c:pt idx="16">
                  <c:v>42157</c:v>
                </c:pt>
                <c:pt idx="17">
                  <c:v>42158</c:v>
                </c:pt>
                <c:pt idx="18">
                  <c:v>42159</c:v>
                </c:pt>
                <c:pt idx="19">
                  <c:v>42160</c:v>
                </c:pt>
                <c:pt idx="20">
                  <c:v>42161</c:v>
                </c:pt>
                <c:pt idx="21">
                  <c:v>42162</c:v>
                </c:pt>
                <c:pt idx="22">
                  <c:v>42163</c:v>
                </c:pt>
                <c:pt idx="23">
                  <c:v>42164</c:v>
                </c:pt>
                <c:pt idx="24">
                  <c:v>42165</c:v>
                </c:pt>
                <c:pt idx="25">
                  <c:v>42166</c:v>
                </c:pt>
                <c:pt idx="26">
                  <c:v>42167</c:v>
                </c:pt>
                <c:pt idx="27">
                  <c:v>42168</c:v>
                </c:pt>
                <c:pt idx="28">
                  <c:v>42169</c:v>
                </c:pt>
                <c:pt idx="29">
                  <c:v>42170</c:v>
                </c:pt>
                <c:pt idx="30">
                  <c:v>42171</c:v>
                </c:pt>
                <c:pt idx="31">
                  <c:v>42172</c:v>
                </c:pt>
                <c:pt idx="32">
                  <c:v>42173</c:v>
                </c:pt>
                <c:pt idx="33">
                  <c:v>42174</c:v>
                </c:pt>
                <c:pt idx="34">
                  <c:v>42175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  <c:pt idx="53">
                  <c:v>42194</c:v>
                </c:pt>
                <c:pt idx="54">
                  <c:v>42195</c:v>
                </c:pt>
                <c:pt idx="55">
                  <c:v>42196</c:v>
                </c:pt>
                <c:pt idx="56">
                  <c:v>42197</c:v>
                </c:pt>
                <c:pt idx="57">
                  <c:v>42198</c:v>
                </c:pt>
                <c:pt idx="58">
                  <c:v>42199</c:v>
                </c:pt>
                <c:pt idx="59">
                  <c:v>42200</c:v>
                </c:pt>
                <c:pt idx="60">
                  <c:v>42201</c:v>
                </c:pt>
                <c:pt idx="61">
                  <c:v>42202</c:v>
                </c:pt>
                <c:pt idx="62">
                  <c:v>42203</c:v>
                </c:pt>
                <c:pt idx="63">
                  <c:v>42204</c:v>
                </c:pt>
                <c:pt idx="64">
                  <c:v>42205</c:v>
                </c:pt>
                <c:pt idx="65">
                  <c:v>42206</c:v>
                </c:pt>
                <c:pt idx="66">
                  <c:v>42207</c:v>
                </c:pt>
                <c:pt idx="67">
                  <c:v>42208</c:v>
                </c:pt>
                <c:pt idx="68">
                  <c:v>42209</c:v>
                </c:pt>
                <c:pt idx="69">
                  <c:v>42210</c:v>
                </c:pt>
                <c:pt idx="70">
                  <c:v>42211</c:v>
                </c:pt>
                <c:pt idx="71">
                  <c:v>42212</c:v>
                </c:pt>
                <c:pt idx="72">
                  <c:v>42213</c:v>
                </c:pt>
                <c:pt idx="73">
                  <c:v>42214</c:v>
                </c:pt>
                <c:pt idx="74">
                  <c:v>42215</c:v>
                </c:pt>
                <c:pt idx="75">
                  <c:v>42216</c:v>
                </c:pt>
                <c:pt idx="76">
                  <c:v>42217</c:v>
                </c:pt>
                <c:pt idx="77">
                  <c:v>42218</c:v>
                </c:pt>
                <c:pt idx="78">
                  <c:v>42219</c:v>
                </c:pt>
                <c:pt idx="79">
                  <c:v>42220</c:v>
                </c:pt>
                <c:pt idx="80">
                  <c:v>42221</c:v>
                </c:pt>
                <c:pt idx="81">
                  <c:v>42222</c:v>
                </c:pt>
                <c:pt idx="82">
                  <c:v>42223</c:v>
                </c:pt>
                <c:pt idx="83">
                  <c:v>42224</c:v>
                </c:pt>
                <c:pt idx="84">
                  <c:v>42225</c:v>
                </c:pt>
                <c:pt idx="85">
                  <c:v>42226</c:v>
                </c:pt>
                <c:pt idx="86">
                  <c:v>42227</c:v>
                </c:pt>
                <c:pt idx="87">
                  <c:v>42228</c:v>
                </c:pt>
                <c:pt idx="88">
                  <c:v>42229</c:v>
                </c:pt>
                <c:pt idx="89">
                  <c:v>42230</c:v>
                </c:pt>
                <c:pt idx="90">
                  <c:v>42231</c:v>
                </c:pt>
                <c:pt idx="91">
                  <c:v>42232</c:v>
                </c:pt>
                <c:pt idx="92">
                  <c:v>42233</c:v>
                </c:pt>
                <c:pt idx="93">
                  <c:v>42234</c:v>
                </c:pt>
                <c:pt idx="94">
                  <c:v>42235</c:v>
                </c:pt>
                <c:pt idx="95">
                  <c:v>42236</c:v>
                </c:pt>
                <c:pt idx="96">
                  <c:v>42237</c:v>
                </c:pt>
                <c:pt idx="97">
                  <c:v>42238</c:v>
                </c:pt>
                <c:pt idx="98">
                  <c:v>42239</c:v>
                </c:pt>
                <c:pt idx="99">
                  <c:v>42240</c:v>
                </c:pt>
                <c:pt idx="100">
                  <c:v>42241</c:v>
                </c:pt>
                <c:pt idx="101">
                  <c:v>42242</c:v>
                </c:pt>
                <c:pt idx="102">
                  <c:v>42243</c:v>
                </c:pt>
                <c:pt idx="103">
                  <c:v>42244</c:v>
                </c:pt>
                <c:pt idx="104">
                  <c:v>42245</c:v>
                </c:pt>
                <c:pt idx="105">
                  <c:v>42246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42250</c:v>
                </c:pt>
                <c:pt idx="110">
                  <c:v>42251</c:v>
                </c:pt>
                <c:pt idx="111">
                  <c:v>42252</c:v>
                </c:pt>
                <c:pt idx="112">
                  <c:v>42253</c:v>
                </c:pt>
                <c:pt idx="113">
                  <c:v>42254</c:v>
                </c:pt>
                <c:pt idx="114">
                  <c:v>42255</c:v>
                </c:pt>
                <c:pt idx="115">
                  <c:v>42256</c:v>
                </c:pt>
                <c:pt idx="116">
                  <c:v>42257</c:v>
                </c:pt>
                <c:pt idx="117">
                  <c:v>42258</c:v>
                </c:pt>
                <c:pt idx="118">
                  <c:v>42259</c:v>
                </c:pt>
                <c:pt idx="119">
                  <c:v>42260</c:v>
                </c:pt>
                <c:pt idx="120">
                  <c:v>42261</c:v>
                </c:pt>
                <c:pt idx="121">
                  <c:v>42262</c:v>
                </c:pt>
                <c:pt idx="122">
                  <c:v>42263</c:v>
                </c:pt>
                <c:pt idx="123">
                  <c:v>42264</c:v>
                </c:pt>
                <c:pt idx="124">
                  <c:v>42265</c:v>
                </c:pt>
                <c:pt idx="125">
                  <c:v>42266</c:v>
                </c:pt>
                <c:pt idx="126">
                  <c:v>42267</c:v>
                </c:pt>
                <c:pt idx="127">
                  <c:v>42268</c:v>
                </c:pt>
                <c:pt idx="128">
                  <c:v>42269</c:v>
                </c:pt>
                <c:pt idx="129">
                  <c:v>42270</c:v>
                </c:pt>
                <c:pt idx="130">
                  <c:v>42271</c:v>
                </c:pt>
                <c:pt idx="131">
                  <c:v>42272</c:v>
                </c:pt>
                <c:pt idx="132">
                  <c:v>42273</c:v>
                </c:pt>
              </c:numCache>
            </c:numRef>
          </c:cat>
          <c:val>
            <c:numRef>
              <c:f>'Web Graph Info.'!$E$3:$E$135</c:f>
              <c:numCache>
                <c:formatCode>0.0</c:formatCode>
                <c:ptCount val="133"/>
                <c:pt idx="31">
                  <c:v>270</c:v>
                </c:pt>
                <c:pt idx="44" formatCode="General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2575584"/>
        <c:axId val="382578720"/>
      </c:barChart>
      <c:barChart>
        <c:barDir val="col"/>
        <c:grouping val="clustered"/>
        <c:varyColors val="0"/>
        <c:ser>
          <c:idx val="4"/>
          <c:order val="3"/>
          <c:tx>
            <c:strRef>
              <c:f>'Web Graph Info.'!$G$1</c:f>
              <c:strCache>
                <c:ptCount val="1"/>
                <c:pt idx="0">
                  <c:v>Weekly Statewide Human WNV Cases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'Web Graph Info.'!$A$3:$A$125</c:f>
              <c:numCache>
                <c:formatCode>m/d;@</c:formatCode>
                <c:ptCount val="123"/>
                <c:pt idx="0">
                  <c:v>42141</c:v>
                </c:pt>
                <c:pt idx="1">
                  <c:v>42142</c:v>
                </c:pt>
                <c:pt idx="2">
                  <c:v>42143</c:v>
                </c:pt>
                <c:pt idx="3">
                  <c:v>42144</c:v>
                </c:pt>
                <c:pt idx="4">
                  <c:v>42145</c:v>
                </c:pt>
                <c:pt idx="5">
                  <c:v>42146</c:v>
                </c:pt>
                <c:pt idx="6">
                  <c:v>42147</c:v>
                </c:pt>
                <c:pt idx="7">
                  <c:v>42148</c:v>
                </c:pt>
                <c:pt idx="8">
                  <c:v>42149</c:v>
                </c:pt>
                <c:pt idx="9">
                  <c:v>42150</c:v>
                </c:pt>
                <c:pt idx="10">
                  <c:v>42151</c:v>
                </c:pt>
                <c:pt idx="11">
                  <c:v>42152</c:v>
                </c:pt>
                <c:pt idx="12">
                  <c:v>42153</c:v>
                </c:pt>
                <c:pt idx="13">
                  <c:v>42154</c:v>
                </c:pt>
                <c:pt idx="14">
                  <c:v>42155</c:v>
                </c:pt>
                <c:pt idx="15">
                  <c:v>42156</c:v>
                </c:pt>
                <c:pt idx="16">
                  <c:v>42157</c:v>
                </c:pt>
                <c:pt idx="17">
                  <c:v>42158</c:v>
                </c:pt>
                <c:pt idx="18">
                  <c:v>42159</c:v>
                </c:pt>
                <c:pt idx="19">
                  <c:v>42160</c:v>
                </c:pt>
                <c:pt idx="20">
                  <c:v>42161</c:v>
                </c:pt>
                <c:pt idx="21">
                  <c:v>42162</c:v>
                </c:pt>
                <c:pt idx="22">
                  <c:v>42163</c:v>
                </c:pt>
                <c:pt idx="23">
                  <c:v>42164</c:v>
                </c:pt>
                <c:pt idx="24">
                  <c:v>42165</c:v>
                </c:pt>
                <c:pt idx="25">
                  <c:v>42166</c:v>
                </c:pt>
                <c:pt idx="26">
                  <c:v>42167</c:v>
                </c:pt>
                <c:pt idx="27">
                  <c:v>42168</c:v>
                </c:pt>
                <c:pt idx="28">
                  <c:v>42169</c:v>
                </c:pt>
                <c:pt idx="29">
                  <c:v>42170</c:v>
                </c:pt>
                <c:pt idx="30">
                  <c:v>42171</c:v>
                </c:pt>
                <c:pt idx="31">
                  <c:v>42172</c:v>
                </c:pt>
                <c:pt idx="32">
                  <c:v>42173</c:v>
                </c:pt>
                <c:pt idx="33">
                  <c:v>42174</c:v>
                </c:pt>
                <c:pt idx="34">
                  <c:v>42175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  <c:pt idx="53">
                  <c:v>42194</c:v>
                </c:pt>
                <c:pt idx="54">
                  <c:v>42195</c:v>
                </c:pt>
                <c:pt idx="55">
                  <c:v>42196</c:v>
                </c:pt>
                <c:pt idx="56">
                  <c:v>42197</c:v>
                </c:pt>
                <c:pt idx="57">
                  <c:v>42198</c:v>
                </c:pt>
                <c:pt idx="58">
                  <c:v>42199</c:v>
                </c:pt>
                <c:pt idx="59">
                  <c:v>42200</c:v>
                </c:pt>
                <c:pt idx="60">
                  <c:v>42201</c:v>
                </c:pt>
                <c:pt idx="61">
                  <c:v>42202</c:v>
                </c:pt>
                <c:pt idx="62">
                  <c:v>42203</c:v>
                </c:pt>
                <c:pt idx="63">
                  <c:v>42204</c:v>
                </c:pt>
                <c:pt idx="64">
                  <c:v>42205</c:v>
                </c:pt>
                <c:pt idx="65">
                  <c:v>42206</c:v>
                </c:pt>
                <c:pt idx="66">
                  <c:v>42207</c:v>
                </c:pt>
                <c:pt idx="67">
                  <c:v>42208</c:v>
                </c:pt>
                <c:pt idx="68">
                  <c:v>42209</c:v>
                </c:pt>
                <c:pt idx="69">
                  <c:v>42210</c:v>
                </c:pt>
                <c:pt idx="70">
                  <c:v>42211</c:v>
                </c:pt>
                <c:pt idx="71">
                  <c:v>42212</c:v>
                </c:pt>
                <c:pt idx="72">
                  <c:v>42213</c:v>
                </c:pt>
                <c:pt idx="73">
                  <c:v>42214</c:v>
                </c:pt>
                <c:pt idx="74">
                  <c:v>42215</c:v>
                </c:pt>
                <c:pt idx="75">
                  <c:v>42216</c:v>
                </c:pt>
                <c:pt idx="76">
                  <c:v>42217</c:v>
                </c:pt>
                <c:pt idx="77">
                  <c:v>42218</c:v>
                </c:pt>
                <c:pt idx="78">
                  <c:v>42219</c:v>
                </c:pt>
                <c:pt idx="79">
                  <c:v>42220</c:v>
                </c:pt>
                <c:pt idx="80">
                  <c:v>42221</c:v>
                </c:pt>
                <c:pt idx="81">
                  <c:v>42222</c:v>
                </c:pt>
                <c:pt idx="82">
                  <c:v>42223</c:v>
                </c:pt>
                <c:pt idx="83">
                  <c:v>42224</c:v>
                </c:pt>
                <c:pt idx="84">
                  <c:v>42225</c:v>
                </c:pt>
                <c:pt idx="85">
                  <c:v>42226</c:v>
                </c:pt>
                <c:pt idx="86">
                  <c:v>42227</c:v>
                </c:pt>
                <c:pt idx="87">
                  <c:v>42228</c:v>
                </c:pt>
                <c:pt idx="88">
                  <c:v>42229</c:v>
                </c:pt>
                <c:pt idx="89">
                  <c:v>42230</c:v>
                </c:pt>
                <c:pt idx="90">
                  <c:v>42231</c:v>
                </c:pt>
                <c:pt idx="91">
                  <c:v>42232</c:v>
                </c:pt>
                <c:pt idx="92">
                  <c:v>42233</c:v>
                </c:pt>
                <c:pt idx="93">
                  <c:v>42234</c:v>
                </c:pt>
                <c:pt idx="94">
                  <c:v>42235</c:v>
                </c:pt>
                <c:pt idx="95">
                  <c:v>42236</c:v>
                </c:pt>
                <c:pt idx="96">
                  <c:v>42237</c:v>
                </c:pt>
                <c:pt idx="97">
                  <c:v>42238</c:v>
                </c:pt>
                <c:pt idx="98">
                  <c:v>42239</c:v>
                </c:pt>
                <c:pt idx="99">
                  <c:v>42240</c:v>
                </c:pt>
                <c:pt idx="100">
                  <c:v>42241</c:v>
                </c:pt>
                <c:pt idx="101">
                  <c:v>42242</c:v>
                </c:pt>
                <c:pt idx="102">
                  <c:v>42243</c:v>
                </c:pt>
                <c:pt idx="103">
                  <c:v>42244</c:v>
                </c:pt>
                <c:pt idx="104">
                  <c:v>42245</c:v>
                </c:pt>
                <c:pt idx="105">
                  <c:v>42246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42250</c:v>
                </c:pt>
                <c:pt idx="110">
                  <c:v>42251</c:v>
                </c:pt>
                <c:pt idx="111">
                  <c:v>42252</c:v>
                </c:pt>
                <c:pt idx="112">
                  <c:v>42253</c:v>
                </c:pt>
                <c:pt idx="113">
                  <c:v>42254</c:v>
                </c:pt>
                <c:pt idx="114">
                  <c:v>42255</c:v>
                </c:pt>
                <c:pt idx="115">
                  <c:v>42256</c:v>
                </c:pt>
                <c:pt idx="116">
                  <c:v>42257</c:v>
                </c:pt>
                <c:pt idx="117">
                  <c:v>42258</c:v>
                </c:pt>
                <c:pt idx="118">
                  <c:v>42259</c:v>
                </c:pt>
                <c:pt idx="119">
                  <c:v>42260</c:v>
                </c:pt>
                <c:pt idx="120">
                  <c:v>42261</c:v>
                </c:pt>
                <c:pt idx="121">
                  <c:v>42262</c:v>
                </c:pt>
                <c:pt idx="122">
                  <c:v>42263</c:v>
                </c:pt>
              </c:numCache>
            </c:numRef>
          </c:cat>
          <c:val>
            <c:numRef>
              <c:f>'Web Graph Info.'!$G$3:$G$129</c:f>
              <c:numCache>
                <c:formatCode>General</c:formatCode>
                <c:ptCount val="1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77936"/>
        <c:axId val="382576760"/>
      </c:barChart>
      <c:lineChart>
        <c:grouping val="standard"/>
        <c:varyColors val="0"/>
        <c:ser>
          <c:idx val="0"/>
          <c:order val="1"/>
          <c:tx>
            <c:strRef>
              <c:f>'Web Graph Info.'!$I$1</c:f>
              <c:strCache>
                <c:ptCount val="1"/>
                <c:pt idx="0">
                  <c:v>2015 Metro Females Average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6.8436578171091444E-2"/>
                  <c:y val="-4.3537418697299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1.415929203539823E-2"/>
                  <c:y val="3.4829934957838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2.359882005899705E-3"/>
                  <c:y val="-1.3061225609189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3.5398230088495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'Web Graph Info.'!$A$3:$A$138</c:f>
              <c:numCache>
                <c:formatCode>m/d;@</c:formatCode>
                <c:ptCount val="136"/>
                <c:pt idx="0">
                  <c:v>42141</c:v>
                </c:pt>
                <c:pt idx="1">
                  <c:v>42142</c:v>
                </c:pt>
                <c:pt idx="2">
                  <c:v>42143</c:v>
                </c:pt>
                <c:pt idx="3">
                  <c:v>42144</c:v>
                </c:pt>
                <c:pt idx="4">
                  <c:v>42145</c:v>
                </c:pt>
                <c:pt idx="5">
                  <c:v>42146</c:v>
                </c:pt>
                <c:pt idx="6">
                  <c:v>42147</c:v>
                </c:pt>
                <c:pt idx="7">
                  <c:v>42148</c:v>
                </c:pt>
                <c:pt idx="8">
                  <c:v>42149</c:v>
                </c:pt>
                <c:pt idx="9">
                  <c:v>42150</c:v>
                </c:pt>
                <c:pt idx="10">
                  <c:v>42151</c:v>
                </c:pt>
                <c:pt idx="11">
                  <c:v>42152</c:v>
                </c:pt>
                <c:pt idx="12">
                  <c:v>42153</c:v>
                </c:pt>
                <c:pt idx="13">
                  <c:v>42154</c:v>
                </c:pt>
                <c:pt idx="14">
                  <c:v>42155</c:v>
                </c:pt>
                <c:pt idx="15">
                  <c:v>42156</c:v>
                </c:pt>
                <c:pt idx="16">
                  <c:v>42157</c:v>
                </c:pt>
                <c:pt idx="17">
                  <c:v>42158</c:v>
                </c:pt>
                <c:pt idx="18">
                  <c:v>42159</c:v>
                </c:pt>
                <c:pt idx="19">
                  <c:v>42160</c:v>
                </c:pt>
                <c:pt idx="20">
                  <c:v>42161</c:v>
                </c:pt>
                <c:pt idx="21">
                  <c:v>42162</c:v>
                </c:pt>
                <c:pt idx="22">
                  <c:v>42163</c:v>
                </c:pt>
                <c:pt idx="23">
                  <c:v>42164</c:v>
                </c:pt>
                <c:pt idx="24">
                  <c:v>42165</c:v>
                </c:pt>
                <c:pt idx="25">
                  <c:v>42166</c:v>
                </c:pt>
                <c:pt idx="26">
                  <c:v>42167</c:v>
                </c:pt>
                <c:pt idx="27">
                  <c:v>42168</c:v>
                </c:pt>
                <c:pt idx="28">
                  <c:v>42169</c:v>
                </c:pt>
                <c:pt idx="29">
                  <c:v>42170</c:v>
                </c:pt>
                <c:pt idx="30">
                  <c:v>42171</c:v>
                </c:pt>
                <c:pt idx="31">
                  <c:v>42172</c:v>
                </c:pt>
                <c:pt idx="32">
                  <c:v>42173</c:v>
                </c:pt>
                <c:pt idx="33">
                  <c:v>42174</c:v>
                </c:pt>
                <c:pt idx="34">
                  <c:v>42175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  <c:pt idx="53">
                  <c:v>42194</c:v>
                </c:pt>
                <c:pt idx="54">
                  <c:v>42195</c:v>
                </c:pt>
                <c:pt idx="55">
                  <c:v>42196</c:v>
                </c:pt>
                <c:pt idx="56">
                  <c:v>42197</c:v>
                </c:pt>
                <c:pt idx="57">
                  <c:v>42198</c:v>
                </c:pt>
                <c:pt idx="58">
                  <c:v>42199</c:v>
                </c:pt>
                <c:pt idx="59">
                  <c:v>42200</c:v>
                </c:pt>
                <c:pt idx="60">
                  <c:v>42201</c:v>
                </c:pt>
                <c:pt idx="61">
                  <c:v>42202</c:v>
                </c:pt>
                <c:pt idx="62">
                  <c:v>42203</c:v>
                </c:pt>
                <c:pt idx="63">
                  <c:v>42204</c:v>
                </c:pt>
                <c:pt idx="64">
                  <c:v>42205</c:v>
                </c:pt>
                <c:pt idx="65">
                  <c:v>42206</c:v>
                </c:pt>
                <c:pt idx="66">
                  <c:v>42207</c:v>
                </c:pt>
                <c:pt idx="67">
                  <c:v>42208</c:v>
                </c:pt>
                <c:pt idx="68">
                  <c:v>42209</c:v>
                </c:pt>
                <c:pt idx="69">
                  <c:v>42210</c:v>
                </c:pt>
                <c:pt idx="70">
                  <c:v>42211</c:v>
                </c:pt>
                <c:pt idx="71">
                  <c:v>42212</c:v>
                </c:pt>
                <c:pt idx="72">
                  <c:v>42213</c:v>
                </c:pt>
                <c:pt idx="73">
                  <c:v>42214</c:v>
                </c:pt>
                <c:pt idx="74">
                  <c:v>42215</c:v>
                </c:pt>
                <c:pt idx="75">
                  <c:v>42216</c:v>
                </c:pt>
                <c:pt idx="76">
                  <c:v>42217</c:v>
                </c:pt>
                <c:pt idx="77">
                  <c:v>42218</c:v>
                </c:pt>
                <c:pt idx="78">
                  <c:v>42219</c:v>
                </c:pt>
                <c:pt idx="79">
                  <c:v>42220</c:v>
                </c:pt>
                <c:pt idx="80">
                  <c:v>42221</c:v>
                </c:pt>
                <c:pt idx="81">
                  <c:v>42222</c:v>
                </c:pt>
                <c:pt idx="82">
                  <c:v>42223</c:v>
                </c:pt>
                <c:pt idx="83">
                  <c:v>42224</c:v>
                </c:pt>
                <c:pt idx="84">
                  <c:v>42225</c:v>
                </c:pt>
                <c:pt idx="85">
                  <c:v>42226</c:v>
                </c:pt>
                <c:pt idx="86">
                  <c:v>42227</c:v>
                </c:pt>
                <c:pt idx="87">
                  <c:v>42228</c:v>
                </c:pt>
                <c:pt idx="88">
                  <c:v>42229</c:v>
                </c:pt>
                <c:pt idx="89">
                  <c:v>42230</c:v>
                </c:pt>
                <c:pt idx="90">
                  <c:v>42231</c:v>
                </c:pt>
                <c:pt idx="91">
                  <c:v>42232</c:v>
                </c:pt>
                <c:pt idx="92">
                  <c:v>42233</c:v>
                </c:pt>
                <c:pt idx="93">
                  <c:v>42234</c:v>
                </c:pt>
                <c:pt idx="94">
                  <c:v>42235</c:v>
                </c:pt>
                <c:pt idx="95">
                  <c:v>42236</c:v>
                </c:pt>
                <c:pt idx="96">
                  <c:v>42237</c:v>
                </c:pt>
                <c:pt idx="97">
                  <c:v>42238</c:v>
                </c:pt>
                <c:pt idx="98">
                  <c:v>42239</c:v>
                </c:pt>
                <c:pt idx="99">
                  <c:v>42240</c:v>
                </c:pt>
                <c:pt idx="100">
                  <c:v>42241</c:v>
                </c:pt>
                <c:pt idx="101">
                  <c:v>42242</c:v>
                </c:pt>
                <c:pt idx="102">
                  <c:v>42243</c:v>
                </c:pt>
                <c:pt idx="103">
                  <c:v>42244</c:v>
                </c:pt>
                <c:pt idx="104">
                  <c:v>42245</c:v>
                </c:pt>
                <c:pt idx="105">
                  <c:v>42246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42250</c:v>
                </c:pt>
                <c:pt idx="110">
                  <c:v>42251</c:v>
                </c:pt>
                <c:pt idx="111">
                  <c:v>42252</c:v>
                </c:pt>
                <c:pt idx="112">
                  <c:v>42253</c:v>
                </c:pt>
                <c:pt idx="113">
                  <c:v>42254</c:v>
                </c:pt>
                <c:pt idx="114">
                  <c:v>42255</c:v>
                </c:pt>
                <c:pt idx="115">
                  <c:v>42256</c:v>
                </c:pt>
                <c:pt idx="116">
                  <c:v>42257</c:v>
                </c:pt>
                <c:pt idx="117">
                  <c:v>42258</c:v>
                </c:pt>
                <c:pt idx="118">
                  <c:v>42259</c:v>
                </c:pt>
                <c:pt idx="119">
                  <c:v>42260</c:v>
                </c:pt>
                <c:pt idx="120">
                  <c:v>42261</c:v>
                </c:pt>
                <c:pt idx="121">
                  <c:v>42262</c:v>
                </c:pt>
                <c:pt idx="122">
                  <c:v>42263</c:v>
                </c:pt>
                <c:pt idx="123">
                  <c:v>42264</c:v>
                </c:pt>
                <c:pt idx="124">
                  <c:v>42265</c:v>
                </c:pt>
                <c:pt idx="125">
                  <c:v>42266</c:v>
                </c:pt>
                <c:pt idx="126">
                  <c:v>42267</c:v>
                </c:pt>
                <c:pt idx="127">
                  <c:v>42268</c:v>
                </c:pt>
                <c:pt idx="128">
                  <c:v>42269</c:v>
                </c:pt>
                <c:pt idx="129">
                  <c:v>42270</c:v>
                </c:pt>
                <c:pt idx="130">
                  <c:v>42271</c:v>
                </c:pt>
                <c:pt idx="131">
                  <c:v>42272</c:v>
                </c:pt>
                <c:pt idx="132">
                  <c:v>42273</c:v>
                </c:pt>
                <c:pt idx="133">
                  <c:v>42274</c:v>
                </c:pt>
                <c:pt idx="134">
                  <c:v>42275</c:v>
                </c:pt>
                <c:pt idx="135">
                  <c:v>42276</c:v>
                </c:pt>
              </c:numCache>
            </c:numRef>
          </c:cat>
          <c:val>
            <c:numRef>
              <c:f>'Web Graph Info.'!$I$2:$I$140</c:f>
              <c:numCache>
                <c:formatCode>0.0</c:formatCode>
                <c:ptCount val="139"/>
                <c:pt idx="10">
                  <c:v>12</c:v>
                </c:pt>
                <c:pt idx="11">
                  <c:v>3.5</c:v>
                </c:pt>
                <c:pt idx="12">
                  <c:v>4.1500000000000004</c:v>
                </c:pt>
                <c:pt idx="13">
                  <c:v>6.15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7.71</c:v>
                </c:pt>
                <c:pt idx="18">
                  <c:v>33.9</c:v>
                </c:pt>
                <c:pt idx="19">
                  <c:v>7.1</c:v>
                </c:pt>
                <c:pt idx="20">
                  <c:v>105.8</c:v>
                </c:pt>
                <c:pt idx="21">
                  <c:v>81.3</c:v>
                </c:pt>
                <c:pt idx="22">
                  <c:v>81.3</c:v>
                </c:pt>
                <c:pt idx="23">
                  <c:v>81.3</c:v>
                </c:pt>
                <c:pt idx="24">
                  <c:v>138.4</c:v>
                </c:pt>
                <c:pt idx="25">
                  <c:v>229.7</c:v>
                </c:pt>
                <c:pt idx="26">
                  <c:v>109.6</c:v>
                </c:pt>
                <c:pt idx="27">
                  <c:v>155.5</c:v>
                </c:pt>
                <c:pt idx="28">
                  <c:v>256.5</c:v>
                </c:pt>
                <c:pt idx="29">
                  <c:v>256.5</c:v>
                </c:pt>
                <c:pt idx="30">
                  <c:v>256.5</c:v>
                </c:pt>
                <c:pt idx="31">
                  <c:v>60.9</c:v>
                </c:pt>
                <c:pt idx="32">
                  <c:v>16.2</c:v>
                </c:pt>
                <c:pt idx="33">
                  <c:v>92.8</c:v>
                </c:pt>
                <c:pt idx="34">
                  <c:v>68.5</c:v>
                </c:pt>
                <c:pt idx="35">
                  <c:v>83.63</c:v>
                </c:pt>
                <c:pt idx="36">
                  <c:v>83.63</c:v>
                </c:pt>
                <c:pt idx="37">
                  <c:v>83.63</c:v>
                </c:pt>
                <c:pt idx="38">
                  <c:v>63.75</c:v>
                </c:pt>
                <c:pt idx="39">
                  <c:v>131.62</c:v>
                </c:pt>
                <c:pt idx="40">
                  <c:v>23.55</c:v>
                </c:pt>
                <c:pt idx="41">
                  <c:v>47.19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51.65</c:v>
                </c:pt>
                <c:pt idx="46">
                  <c:v>23.9</c:v>
                </c:pt>
                <c:pt idx="47">
                  <c:v>10.5</c:v>
                </c:pt>
                <c:pt idx="48" formatCode="0.00">
                  <c:v>20.2</c:v>
                </c:pt>
                <c:pt idx="49" formatCode="0.00">
                  <c:v>20.2</c:v>
                </c:pt>
                <c:pt idx="50" formatCode="0.00">
                  <c:v>20.2</c:v>
                </c:pt>
                <c:pt idx="51" formatCode="0.00">
                  <c:v>20.2</c:v>
                </c:pt>
                <c:pt idx="52" formatCode="0.00">
                  <c:v>5.19</c:v>
                </c:pt>
                <c:pt idx="53">
                  <c:v>8.5</c:v>
                </c:pt>
                <c:pt idx="54">
                  <c:v>9.5</c:v>
                </c:pt>
                <c:pt idx="55">
                  <c:v>14.22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20.5</c:v>
                </c:pt>
                <c:pt idx="60">
                  <c:v>18</c:v>
                </c:pt>
                <c:pt idx="61">
                  <c:v>7.25</c:v>
                </c:pt>
                <c:pt idx="62">
                  <c:v>5.37</c:v>
                </c:pt>
                <c:pt idx="63">
                  <c:v>17.7</c:v>
                </c:pt>
                <c:pt idx="64">
                  <c:v>17.7</c:v>
                </c:pt>
                <c:pt idx="65">
                  <c:v>17.7</c:v>
                </c:pt>
                <c:pt idx="66">
                  <c:v>11.93</c:v>
                </c:pt>
                <c:pt idx="67">
                  <c:v>12.15</c:v>
                </c:pt>
                <c:pt idx="68">
                  <c:v>16.059999999999999</c:v>
                </c:pt>
                <c:pt idx="69">
                  <c:v>24.12</c:v>
                </c:pt>
                <c:pt idx="70">
                  <c:v>18.64</c:v>
                </c:pt>
                <c:pt idx="71">
                  <c:v>18.64</c:v>
                </c:pt>
                <c:pt idx="72">
                  <c:v>18.64</c:v>
                </c:pt>
                <c:pt idx="73">
                  <c:v>28.3</c:v>
                </c:pt>
                <c:pt idx="74">
                  <c:v>7.05</c:v>
                </c:pt>
                <c:pt idx="75">
                  <c:v>117.45</c:v>
                </c:pt>
                <c:pt idx="76">
                  <c:v>37.159999999999997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13.8</c:v>
                </c:pt>
                <c:pt idx="81">
                  <c:v>12.02</c:v>
                </c:pt>
                <c:pt idx="82">
                  <c:v>14.38</c:v>
                </c:pt>
                <c:pt idx="83">
                  <c:v>5.66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5.21</c:v>
                </c:pt>
                <c:pt idx="88">
                  <c:v>6.33</c:v>
                </c:pt>
                <c:pt idx="89">
                  <c:v>8.34</c:v>
                </c:pt>
                <c:pt idx="90">
                  <c:v>3.38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1.86</c:v>
                </c:pt>
                <c:pt idx="95">
                  <c:v>1.02</c:v>
                </c:pt>
                <c:pt idx="96">
                  <c:v>3.54</c:v>
                </c:pt>
                <c:pt idx="97">
                  <c:v>5.41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5.09</c:v>
                </c:pt>
                <c:pt idx="104">
                  <c:v>3.13</c:v>
                </c:pt>
                <c:pt idx="105">
                  <c:v>1.87</c:v>
                </c:pt>
                <c:pt idx="106">
                  <c:v>1.87</c:v>
                </c:pt>
                <c:pt idx="107">
                  <c:v>1.9</c:v>
                </c:pt>
                <c:pt idx="108">
                  <c:v>2.59</c:v>
                </c:pt>
                <c:pt idx="109">
                  <c:v>2.52</c:v>
                </c:pt>
                <c:pt idx="110">
                  <c:v>1</c:v>
                </c:pt>
                <c:pt idx="111">
                  <c:v>1.52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3</c:v>
                </c:pt>
                <c:pt idx="117">
                  <c:v>2.4500000000000002</c:v>
                </c:pt>
                <c:pt idx="118">
                  <c:v>4.55</c:v>
                </c:pt>
                <c:pt idx="119" formatCode="0.00">
                  <c:v>3.49</c:v>
                </c:pt>
                <c:pt idx="120" formatCode="0.00">
                  <c:v>3.49</c:v>
                </c:pt>
                <c:pt idx="121" formatCode="0.00">
                  <c:v>3.49</c:v>
                </c:pt>
                <c:pt idx="122" formatCode="0.00">
                  <c:v>12.09</c:v>
                </c:pt>
                <c:pt idx="123">
                  <c:v>16.68</c:v>
                </c:pt>
                <c:pt idx="124">
                  <c:v>36.409999999999997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575584"/>
        <c:axId val="382578720"/>
      </c:lineChart>
      <c:dateAx>
        <c:axId val="382575584"/>
        <c:scaling>
          <c:orientation val="minMax"/>
          <c:min val="42144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1484502446982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578720"/>
        <c:crossesAt val="0"/>
        <c:auto val="1"/>
        <c:lblOffset val="100"/>
        <c:baseTimeUnit val="days"/>
      </c:dateAx>
      <c:valAx>
        <c:axId val="382578720"/>
        <c:scaling>
          <c:orientation val="minMax"/>
          <c:max val="2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Eras Demi ITC" pitchFamily="34" charset="0"/>
                    <a:ea typeface="Arial"/>
                    <a:cs typeface="Arial"/>
                  </a:defRPr>
                </a:pPr>
                <a:r>
                  <a:rPr lang="en-US" sz="1400">
                    <a:latin typeface="Eras Demi ITC" pitchFamily="34" charset="0"/>
                  </a:rPr>
                  <a:t>Mosquito Count 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37683523654159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575584"/>
        <c:crosses val="autoZero"/>
        <c:crossBetween val="between"/>
        <c:majorUnit val="10"/>
        <c:minorUnit val="2"/>
      </c:valAx>
      <c:valAx>
        <c:axId val="382576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Cases (Weekly Total by Onset)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77936"/>
        <c:crosses val="max"/>
        <c:crossBetween val="between"/>
      </c:valAx>
      <c:dateAx>
        <c:axId val="38257793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382576760"/>
        <c:crosses val="autoZero"/>
        <c:auto val="1"/>
        <c:lblOffset val="100"/>
        <c:baseTimeUnit val="days"/>
      </c:dateAx>
      <c:spPr>
        <a:gradFill>
          <a:gsLst>
            <a:gs pos="90000">
              <a:schemeClr val="bg1">
                <a:lumMod val="85000"/>
              </a:schemeClr>
            </a:gs>
            <a:gs pos="79000">
              <a:sysClr val="windowText" lastClr="000000">
                <a:lumMod val="100000"/>
                <a:alpha val="10000"/>
              </a:sys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8.3772652312266271E-2"/>
          <c:y val="8.3744396271414334E-2"/>
          <c:w val="0.84362371960142146"/>
          <c:h val="6.7234458598485911E-2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22000"/>
      </a:blip>
      <a:srcRect/>
      <a:stretch>
        <a:fillRect/>
      </a:stretch>
    </a:blipFill>
    <a:ln w="9525">
      <a:noFill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13244543102534E-2"/>
          <c:y val="2.9907558455682437E-2"/>
          <c:w val="0.80799112097669268"/>
          <c:h val="0.877650897226847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tarsalis'!$K$9:$K$122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tarsalis'!$AB$9:$AB$122</c:f>
              <c:numCache>
                <c:formatCode>General</c:formatCode>
                <c:ptCount val="114"/>
                <c:pt idx="0">
                  <c:v>93</c:v>
                </c:pt>
                <c:pt idx="1">
                  <c:v>998</c:v>
                </c:pt>
                <c:pt idx="2">
                  <c:v>998</c:v>
                </c:pt>
                <c:pt idx="3">
                  <c:v>998</c:v>
                </c:pt>
                <c:pt idx="4">
                  <c:v>516</c:v>
                </c:pt>
                <c:pt idx="5">
                  <c:v>371</c:v>
                </c:pt>
                <c:pt idx="6">
                  <c:v>603</c:v>
                </c:pt>
                <c:pt idx="7">
                  <c:v>209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1682</c:v>
                </c:pt>
                <c:pt idx="13">
                  <c:v>400</c:v>
                </c:pt>
                <c:pt idx="14">
                  <c:v>126.1</c:v>
                </c:pt>
                <c:pt idx="15">
                  <c:v>692</c:v>
                </c:pt>
                <c:pt idx="16">
                  <c:v>675</c:v>
                </c:pt>
                <c:pt idx="17">
                  <c:v>675</c:v>
                </c:pt>
                <c:pt idx="18">
                  <c:v>1277</c:v>
                </c:pt>
                <c:pt idx="19">
                  <c:v>120</c:v>
                </c:pt>
                <c:pt idx="20">
                  <c:v>414</c:v>
                </c:pt>
                <c:pt idx="21">
                  <c:v>512</c:v>
                </c:pt>
                <c:pt idx="22">
                  <c:v>81.7</c:v>
                </c:pt>
                <c:pt idx="23">
                  <c:v>81.7</c:v>
                </c:pt>
                <c:pt idx="24">
                  <c:v>80</c:v>
                </c:pt>
                <c:pt idx="25">
                  <c:v>2173</c:v>
                </c:pt>
                <c:pt idx="26">
                  <c:v>828</c:v>
                </c:pt>
                <c:pt idx="27">
                  <c:v>981</c:v>
                </c:pt>
                <c:pt idx="28">
                  <c:v>694.5</c:v>
                </c:pt>
                <c:pt idx="29">
                  <c:v>447.5</c:v>
                </c:pt>
                <c:pt idx="30">
                  <c:v>447.5</c:v>
                </c:pt>
                <c:pt idx="31">
                  <c:v>428</c:v>
                </c:pt>
                <c:pt idx="32">
                  <c:v>2056</c:v>
                </c:pt>
                <c:pt idx="33">
                  <c:v>447</c:v>
                </c:pt>
                <c:pt idx="34">
                  <c:v>1425.7</c:v>
                </c:pt>
                <c:pt idx="35">
                  <c:v>1990.9</c:v>
                </c:pt>
                <c:pt idx="36">
                  <c:v>1590.6</c:v>
                </c:pt>
                <c:pt idx="37">
                  <c:v>1590.9</c:v>
                </c:pt>
                <c:pt idx="38">
                  <c:v>1598.7</c:v>
                </c:pt>
                <c:pt idx="39">
                  <c:v>6211</c:v>
                </c:pt>
                <c:pt idx="40">
                  <c:v>2200</c:v>
                </c:pt>
                <c:pt idx="41">
                  <c:v>4228.75</c:v>
                </c:pt>
                <c:pt idx="42">
                  <c:v>1224.75</c:v>
                </c:pt>
                <c:pt idx="43">
                  <c:v>971.15</c:v>
                </c:pt>
                <c:pt idx="44">
                  <c:v>890</c:v>
                </c:pt>
                <c:pt idx="45">
                  <c:v>890</c:v>
                </c:pt>
                <c:pt idx="46">
                  <c:v>1798</c:v>
                </c:pt>
                <c:pt idx="47">
                  <c:v>964</c:v>
                </c:pt>
                <c:pt idx="48">
                  <c:v>875</c:v>
                </c:pt>
                <c:pt idx="49">
                  <c:v>2244</c:v>
                </c:pt>
                <c:pt idx="50">
                  <c:v>561</c:v>
                </c:pt>
                <c:pt idx="51">
                  <c:v>561</c:v>
                </c:pt>
                <c:pt idx="52">
                  <c:v>561</c:v>
                </c:pt>
                <c:pt idx="53">
                  <c:v>2361</c:v>
                </c:pt>
                <c:pt idx="54">
                  <c:v>436</c:v>
                </c:pt>
                <c:pt idx="55">
                  <c:v>170</c:v>
                </c:pt>
                <c:pt idx="56">
                  <c:v>979</c:v>
                </c:pt>
                <c:pt idx="57">
                  <c:v>420</c:v>
                </c:pt>
                <c:pt idx="58">
                  <c:v>451</c:v>
                </c:pt>
                <c:pt idx="59">
                  <c:v>451</c:v>
                </c:pt>
                <c:pt idx="60">
                  <c:v>1171</c:v>
                </c:pt>
                <c:pt idx="61">
                  <c:v>154</c:v>
                </c:pt>
                <c:pt idx="62">
                  <c:v>65</c:v>
                </c:pt>
                <c:pt idx="63">
                  <c:v>414</c:v>
                </c:pt>
                <c:pt idx="64">
                  <c:v>633</c:v>
                </c:pt>
                <c:pt idx="65">
                  <c:v>633</c:v>
                </c:pt>
                <c:pt idx="66">
                  <c:v>633</c:v>
                </c:pt>
                <c:pt idx="67">
                  <c:v>889</c:v>
                </c:pt>
                <c:pt idx="68">
                  <c:v>232</c:v>
                </c:pt>
                <c:pt idx="69">
                  <c:v>80</c:v>
                </c:pt>
                <c:pt idx="70">
                  <c:v>252</c:v>
                </c:pt>
                <c:pt idx="71">
                  <c:v>293</c:v>
                </c:pt>
                <c:pt idx="72">
                  <c:v>199</c:v>
                </c:pt>
                <c:pt idx="73">
                  <c:v>199</c:v>
                </c:pt>
                <c:pt idx="74">
                  <c:v>538</c:v>
                </c:pt>
                <c:pt idx="75">
                  <c:v>222</c:v>
                </c:pt>
                <c:pt idx="76">
                  <c:v>271</c:v>
                </c:pt>
                <c:pt idx="77">
                  <c:v>131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471</c:v>
                </c:pt>
                <c:pt idx="82">
                  <c:v>118</c:v>
                </c:pt>
                <c:pt idx="83">
                  <c:v>160</c:v>
                </c:pt>
                <c:pt idx="84">
                  <c:v>79</c:v>
                </c:pt>
                <c:pt idx="85">
                  <c:v>203</c:v>
                </c:pt>
                <c:pt idx="86">
                  <c:v>203</c:v>
                </c:pt>
                <c:pt idx="87">
                  <c:v>203</c:v>
                </c:pt>
                <c:pt idx="88">
                  <c:v>223</c:v>
                </c:pt>
                <c:pt idx="89">
                  <c:v>184</c:v>
                </c:pt>
                <c:pt idx="90">
                  <c:v>105</c:v>
                </c:pt>
                <c:pt idx="91">
                  <c:v>219</c:v>
                </c:pt>
                <c:pt idx="92">
                  <c:v>224</c:v>
                </c:pt>
                <c:pt idx="93">
                  <c:v>224</c:v>
                </c:pt>
                <c:pt idx="94">
                  <c:v>224</c:v>
                </c:pt>
                <c:pt idx="95">
                  <c:v>140</c:v>
                </c:pt>
                <c:pt idx="96">
                  <c:v>23</c:v>
                </c:pt>
                <c:pt idx="97">
                  <c:v>56</c:v>
                </c:pt>
                <c:pt idx="98">
                  <c:v>167</c:v>
                </c:pt>
                <c:pt idx="99">
                  <c:v>191</c:v>
                </c:pt>
                <c:pt idx="100">
                  <c:v>143</c:v>
                </c:pt>
                <c:pt idx="101">
                  <c:v>143</c:v>
                </c:pt>
                <c:pt idx="102">
                  <c:v>452</c:v>
                </c:pt>
                <c:pt idx="103">
                  <c:v>111</c:v>
                </c:pt>
                <c:pt idx="104">
                  <c:v>124</c:v>
                </c:pt>
                <c:pt idx="105">
                  <c:v>103</c:v>
                </c:pt>
                <c:pt idx="106">
                  <c:v>92</c:v>
                </c:pt>
                <c:pt idx="107">
                  <c:v>574</c:v>
                </c:pt>
                <c:pt idx="108">
                  <c:v>574</c:v>
                </c:pt>
                <c:pt idx="109">
                  <c:v>574</c:v>
                </c:pt>
                <c:pt idx="110">
                  <c:v>165</c:v>
                </c:pt>
                <c:pt idx="111">
                  <c:v>165</c:v>
                </c:pt>
                <c:pt idx="112">
                  <c:v>106</c:v>
                </c:pt>
                <c:pt idx="113">
                  <c:v>172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tarsalis'!$K$9:$K$122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tarsalis'!$N$9:$N$122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0.89999999999999991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1.3</c:v>
                </c:pt>
                <c:pt idx="23">
                  <c:v>1.3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5.4999999999999991</c:v>
                </c:pt>
                <c:pt idx="29">
                  <c:v>5.4999999999999991</c:v>
                </c:pt>
                <c:pt idx="30">
                  <c:v>5.4999999999999991</c:v>
                </c:pt>
                <c:pt idx="31">
                  <c:v>25</c:v>
                </c:pt>
                <c:pt idx="32">
                  <c:v>55</c:v>
                </c:pt>
                <c:pt idx="33">
                  <c:v>21</c:v>
                </c:pt>
                <c:pt idx="34">
                  <c:v>23.3</c:v>
                </c:pt>
                <c:pt idx="35">
                  <c:v>34.100000000000016</c:v>
                </c:pt>
                <c:pt idx="36">
                  <c:v>34.400000000000013</c:v>
                </c:pt>
                <c:pt idx="37">
                  <c:v>34.100000000000016</c:v>
                </c:pt>
                <c:pt idx="38">
                  <c:v>26.3</c:v>
                </c:pt>
                <c:pt idx="39">
                  <c:v>9</c:v>
                </c:pt>
                <c:pt idx="40">
                  <c:v>15</c:v>
                </c:pt>
                <c:pt idx="41">
                  <c:v>28.25</c:v>
                </c:pt>
                <c:pt idx="42">
                  <c:v>27.25</c:v>
                </c:pt>
                <c:pt idx="43">
                  <c:v>27.85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15528"/>
        <c:axId val="415815920"/>
      </c:barChart>
      <c:dateAx>
        <c:axId val="41581552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59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581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5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3882544861337686"/>
          <c:w val="0.10765815760266165"/>
          <c:h val="7.01468189233279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Trollwood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491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('Web Graph Info.'!$A$18:$A$25,'Web Graph Info.'!$A$28:$A$34,'Web Graph Info.'!$A$36:$A$37,'Web Graph Info.'!$A$41,'Web Graph Info.'!$A$47:$A$48,'Web Graph Info.'!$A$51,'Web Graph Info.'!$A$55,'Web Graph Info.'!$A$58:$A$63)</c:f>
              <c:numCache>
                <c:formatCode>m/d;@</c:formatCode>
                <c:ptCount val="28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42166</c:v>
                </c:pt>
                <c:pt idx="9">
                  <c:v>42167</c:v>
                </c:pt>
                <c:pt idx="10">
                  <c:v>42168</c:v>
                </c:pt>
                <c:pt idx="11">
                  <c:v>42169</c:v>
                </c:pt>
                <c:pt idx="12">
                  <c:v>42170</c:v>
                </c:pt>
                <c:pt idx="13">
                  <c:v>42171</c:v>
                </c:pt>
                <c:pt idx="14">
                  <c:v>42172</c:v>
                </c:pt>
                <c:pt idx="15">
                  <c:v>42174</c:v>
                </c:pt>
                <c:pt idx="16">
                  <c:v>42175</c:v>
                </c:pt>
                <c:pt idx="17">
                  <c:v>42179</c:v>
                </c:pt>
                <c:pt idx="18">
                  <c:v>42185</c:v>
                </c:pt>
                <c:pt idx="19">
                  <c:v>42186</c:v>
                </c:pt>
                <c:pt idx="20">
                  <c:v>42189</c:v>
                </c:pt>
                <c:pt idx="21">
                  <c:v>42193</c:v>
                </c:pt>
                <c:pt idx="22">
                  <c:v>42196</c:v>
                </c:pt>
                <c:pt idx="23">
                  <c:v>42197</c:v>
                </c:pt>
                <c:pt idx="24">
                  <c:v>42198</c:v>
                </c:pt>
                <c:pt idx="25">
                  <c:v>42199</c:v>
                </c:pt>
                <c:pt idx="26">
                  <c:v>42200</c:v>
                </c:pt>
                <c:pt idx="27">
                  <c:v>42201</c:v>
                </c:pt>
              </c:numCache>
              <c:extLst/>
            </c:numRef>
          </c:cat>
          <c:val>
            <c:numRef>
              <c:f>('Trap 1'!$T$37:$T$44,'Trap 1'!$T$47:$T$53,'Trap 1'!$T$55:$T$56,'Trap 1'!$T$60,'Trap 1'!$T$66:$T$67,'Trap 1'!$T$70,'Trap 1'!$T$74,'Trap 1'!$T$77:$T$82)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39</c:v>
                </c:pt>
                <c:pt idx="8">
                  <c:v>70.899999999999991</c:v>
                </c:pt>
                <c:pt idx="9">
                  <c:v>33</c:v>
                </c:pt>
                <c:pt idx="10">
                  <c:v>222</c:v>
                </c:pt>
                <c:pt idx="11">
                  <c:v>28</c:v>
                </c:pt>
                <c:pt idx="12">
                  <c:v>51</c:v>
                </c:pt>
                <c:pt idx="13">
                  <c:v>60.5</c:v>
                </c:pt>
                <c:pt idx="14">
                  <c:v>60.5</c:v>
                </c:pt>
                <c:pt idx="15">
                  <c:v>39</c:v>
                </c:pt>
                <c:pt idx="16">
                  <c:v>35</c:v>
                </c:pt>
                <c:pt idx="17">
                  <c:v>0</c:v>
                </c:pt>
                <c:pt idx="18">
                  <c:v>12.1</c:v>
                </c:pt>
                <c:pt idx="19">
                  <c:v>12.1</c:v>
                </c:pt>
                <c:pt idx="20">
                  <c:v>17</c:v>
                </c:pt>
                <c:pt idx="21">
                  <c:v>13.200000000000003</c:v>
                </c:pt>
                <c:pt idx="22">
                  <c:v>10</c:v>
                </c:pt>
                <c:pt idx="23">
                  <c:v>15</c:v>
                </c:pt>
                <c:pt idx="24">
                  <c:v>21</c:v>
                </c:pt>
                <c:pt idx="25">
                  <c:v>30.800000000000004</c:v>
                </c:pt>
                <c:pt idx="26">
                  <c:v>30.800000000000004</c:v>
                </c:pt>
                <c:pt idx="27">
                  <c:v>30.800000000000004</c:v>
                </c:pt>
              </c:numCache>
              <c:extLst/>
            </c:numRef>
          </c:val>
          <c:smooth val="0"/>
        </c:ser>
        <c:ser>
          <c:idx val="1"/>
          <c:order val="1"/>
          <c:tx>
            <c:v>2014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('Web Graph Info.'!$A$18:$A$25,'Web Graph Info.'!$A$28:$A$34,'Web Graph Info.'!$A$36:$A$37,'Web Graph Info.'!$A$41,'Web Graph Info.'!$A$47:$A$48,'Web Graph Info.'!$A$51,'Web Graph Info.'!$A$55,'Web Graph Info.'!$A$58:$A$63)</c:f>
              <c:numCache>
                <c:formatCode>m/d;@</c:formatCode>
                <c:ptCount val="28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42166</c:v>
                </c:pt>
                <c:pt idx="9">
                  <c:v>42167</c:v>
                </c:pt>
                <c:pt idx="10">
                  <c:v>42168</c:v>
                </c:pt>
                <c:pt idx="11">
                  <c:v>42169</c:v>
                </c:pt>
                <c:pt idx="12">
                  <c:v>42170</c:v>
                </c:pt>
                <c:pt idx="13">
                  <c:v>42171</c:v>
                </c:pt>
                <c:pt idx="14">
                  <c:v>42172</c:v>
                </c:pt>
                <c:pt idx="15">
                  <c:v>42174</c:v>
                </c:pt>
                <c:pt idx="16">
                  <c:v>42175</c:v>
                </c:pt>
                <c:pt idx="17">
                  <c:v>42179</c:v>
                </c:pt>
                <c:pt idx="18">
                  <c:v>42185</c:v>
                </c:pt>
                <c:pt idx="19">
                  <c:v>42186</c:v>
                </c:pt>
                <c:pt idx="20">
                  <c:v>42189</c:v>
                </c:pt>
                <c:pt idx="21">
                  <c:v>42193</c:v>
                </c:pt>
                <c:pt idx="22">
                  <c:v>42196</c:v>
                </c:pt>
                <c:pt idx="23">
                  <c:v>42197</c:v>
                </c:pt>
                <c:pt idx="24">
                  <c:v>42198</c:v>
                </c:pt>
                <c:pt idx="25">
                  <c:v>42199</c:v>
                </c:pt>
                <c:pt idx="26">
                  <c:v>42200</c:v>
                </c:pt>
                <c:pt idx="27">
                  <c:v>42201</c:v>
                </c:pt>
              </c:numCache>
              <c:extLst/>
            </c:numRef>
          </c:cat>
          <c:val>
            <c:numRef>
              <c:f>('Web Graph Info.'!$I$3:$I$10,'Web Graph Info.'!$I$13:$I$19,'Web Graph Info.'!$I$21:$I$22,'Web Graph Info.'!$I$26,'Web Graph Info.'!$I$32:$I$33,'Web Graph Info.'!$I$36,'Web Graph Info.'!$I$40,'Web Graph Info.'!$I$43:$I$48)</c:f>
              <c:numCache>
                <c:formatCode>0.0</c:formatCode>
                <c:ptCount val="28"/>
                <c:pt idx="8">
                  <c:v>3.5</c:v>
                </c:pt>
                <c:pt idx="9">
                  <c:v>4.1500000000000004</c:v>
                </c:pt>
                <c:pt idx="10">
                  <c:v>6.15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7.71</c:v>
                </c:pt>
                <c:pt idx="15">
                  <c:v>7.1</c:v>
                </c:pt>
                <c:pt idx="16">
                  <c:v>105.8</c:v>
                </c:pt>
                <c:pt idx="17">
                  <c:v>138.4</c:v>
                </c:pt>
                <c:pt idx="18">
                  <c:v>256.5</c:v>
                </c:pt>
                <c:pt idx="19">
                  <c:v>60.9</c:v>
                </c:pt>
                <c:pt idx="20">
                  <c:v>68.5</c:v>
                </c:pt>
                <c:pt idx="21">
                  <c:v>63.75</c:v>
                </c:pt>
                <c:pt idx="22">
                  <c:v>47.19</c:v>
                </c:pt>
                <c:pt idx="23">
                  <c:v>53.8</c:v>
                </c:pt>
                <c:pt idx="24">
                  <c:v>53.8</c:v>
                </c:pt>
                <c:pt idx="25">
                  <c:v>53.8</c:v>
                </c:pt>
                <c:pt idx="26">
                  <c:v>51.65</c:v>
                </c:pt>
                <c:pt idx="27">
                  <c:v>23.9</c:v>
                </c:pt>
              </c:numCache>
              <c:extLst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13176"/>
        <c:axId val="383039144"/>
      </c:lineChart>
      <c:dateAx>
        <c:axId val="41581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91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303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3176"/>
        <c:crosses val="autoZero"/>
        <c:crossBetween val="between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69"/>
          <c:y val="4.2414355628058717E-2"/>
          <c:w val="0.34073251942288801"/>
          <c:h val="3.9151712887443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27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m/d/yy;@</c:formatCode>
                <c:ptCount val="133"/>
                <c:pt idx="2">
                  <c:v>42140</c:v>
                </c:pt>
                <c:pt idx="3">
                  <c:v>42141</c:v>
                </c:pt>
                <c:pt idx="4">
                  <c:v>42142</c:v>
                </c:pt>
                <c:pt idx="5">
                  <c:v>42143</c:v>
                </c:pt>
                <c:pt idx="6">
                  <c:v>42144</c:v>
                </c:pt>
                <c:pt idx="7">
                  <c:v>42145</c:v>
                </c:pt>
                <c:pt idx="8">
                  <c:v>42146</c:v>
                </c:pt>
                <c:pt idx="9">
                  <c:v>42147</c:v>
                </c:pt>
                <c:pt idx="10">
                  <c:v>42148</c:v>
                </c:pt>
                <c:pt idx="11">
                  <c:v>42149</c:v>
                </c:pt>
                <c:pt idx="12">
                  <c:v>42150</c:v>
                </c:pt>
                <c:pt idx="13">
                  <c:v>42151</c:v>
                </c:pt>
                <c:pt idx="14">
                  <c:v>42152</c:v>
                </c:pt>
                <c:pt idx="15">
                  <c:v>42153</c:v>
                </c:pt>
                <c:pt idx="16">
                  <c:v>42154</c:v>
                </c:pt>
                <c:pt idx="17">
                  <c:v>42155</c:v>
                </c:pt>
                <c:pt idx="18">
                  <c:v>42156</c:v>
                </c:pt>
                <c:pt idx="19">
                  <c:v>42157</c:v>
                </c:pt>
                <c:pt idx="20">
                  <c:v>42158</c:v>
                </c:pt>
                <c:pt idx="21">
                  <c:v>42159</c:v>
                </c:pt>
                <c:pt idx="22">
                  <c:v>42160</c:v>
                </c:pt>
                <c:pt idx="23">
                  <c:v>42161</c:v>
                </c:pt>
                <c:pt idx="24">
                  <c:v>42162</c:v>
                </c:pt>
                <c:pt idx="25">
                  <c:v>42163</c:v>
                </c:pt>
                <c:pt idx="26">
                  <c:v>42164</c:v>
                </c:pt>
                <c:pt idx="27">
                  <c:v>42165</c:v>
                </c:pt>
                <c:pt idx="28">
                  <c:v>42166</c:v>
                </c:pt>
                <c:pt idx="29">
                  <c:v>42167</c:v>
                </c:pt>
                <c:pt idx="30">
                  <c:v>42168</c:v>
                </c:pt>
                <c:pt idx="31">
                  <c:v>42169</c:v>
                </c:pt>
                <c:pt idx="32">
                  <c:v>42170</c:v>
                </c:pt>
                <c:pt idx="33">
                  <c:v>42171</c:v>
                </c:pt>
                <c:pt idx="34">
                  <c:v>42172</c:v>
                </c:pt>
                <c:pt idx="35">
                  <c:v>42173</c:v>
                </c:pt>
                <c:pt idx="36">
                  <c:v>42174</c:v>
                </c:pt>
                <c:pt idx="37">
                  <c:v>42175</c:v>
                </c:pt>
                <c:pt idx="38">
                  <c:v>42176</c:v>
                </c:pt>
                <c:pt idx="39">
                  <c:v>42177</c:v>
                </c:pt>
                <c:pt idx="40">
                  <c:v>42178</c:v>
                </c:pt>
                <c:pt idx="41">
                  <c:v>42179</c:v>
                </c:pt>
                <c:pt idx="42">
                  <c:v>42180</c:v>
                </c:pt>
                <c:pt idx="43">
                  <c:v>42181</c:v>
                </c:pt>
                <c:pt idx="44">
                  <c:v>42182</c:v>
                </c:pt>
                <c:pt idx="45">
                  <c:v>42183</c:v>
                </c:pt>
                <c:pt idx="46">
                  <c:v>42184</c:v>
                </c:pt>
                <c:pt idx="47">
                  <c:v>42185</c:v>
                </c:pt>
                <c:pt idx="48">
                  <c:v>42186</c:v>
                </c:pt>
                <c:pt idx="49">
                  <c:v>42187</c:v>
                </c:pt>
                <c:pt idx="50">
                  <c:v>42188</c:v>
                </c:pt>
                <c:pt idx="51">
                  <c:v>42189</c:v>
                </c:pt>
                <c:pt idx="52">
                  <c:v>42190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42196</c:v>
                </c:pt>
                <c:pt idx="59">
                  <c:v>42197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42203</c:v>
                </c:pt>
                <c:pt idx="66">
                  <c:v>42204</c:v>
                </c:pt>
                <c:pt idx="67">
                  <c:v>42205</c:v>
                </c:pt>
                <c:pt idx="68">
                  <c:v>42206</c:v>
                </c:pt>
                <c:pt idx="69">
                  <c:v>42207</c:v>
                </c:pt>
                <c:pt idx="70">
                  <c:v>42208</c:v>
                </c:pt>
                <c:pt idx="71">
                  <c:v>42209</c:v>
                </c:pt>
                <c:pt idx="72">
                  <c:v>42210</c:v>
                </c:pt>
                <c:pt idx="73">
                  <c:v>42211</c:v>
                </c:pt>
                <c:pt idx="74">
                  <c:v>42212</c:v>
                </c:pt>
                <c:pt idx="75">
                  <c:v>42213</c:v>
                </c:pt>
                <c:pt idx="76">
                  <c:v>42214</c:v>
                </c:pt>
                <c:pt idx="77">
                  <c:v>42215</c:v>
                </c:pt>
                <c:pt idx="78">
                  <c:v>42216</c:v>
                </c:pt>
                <c:pt idx="79">
                  <c:v>42217</c:v>
                </c:pt>
                <c:pt idx="80">
                  <c:v>42218</c:v>
                </c:pt>
                <c:pt idx="81">
                  <c:v>42219</c:v>
                </c:pt>
                <c:pt idx="82">
                  <c:v>42220</c:v>
                </c:pt>
                <c:pt idx="83">
                  <c:v>42221</c:v>
                </c:pt>
                <c:pt idx="84">
                  <c:v>42222</c:v>
                </c:pt>
                <c:pt idx="85">
                  <c:v>42223</c:v>
                </c:pt>
                <c:pt idx="86">
                  <c:v>42224</c:v>
                </c:pt>
                <c:pt idx="87">
                  <c:v>42225</c:v>
                </c:pt>
                <c:pt idx="88">
                  <c:v>42226</c:v>
                </c:pt>
                <c:pt idx="89">
                  <c:v>42227</c:v>
                </c:pt>
                <c:pt idx="90">
                  <c:v>42228</c:v>
                </c:pt>
                <c:pt idx="91">
                  <c:v>42229</c:v>
                </c:pt>
                <c:pt idx="92">
                  <c:v>42230</c:v>
                </c:pt>
                <c:pt idx="93">
                  <c:v>42231</c:v>
                </c:pt>
                <c:pt idx="94">
                  <c:v>42232</c:v>
                </c:pt>
                <c:pt idx="95">
                  <c:v>42233</c:v>
                </c:pt>
                <c:pt idx="96">
                  <c:v>42234</c:v>
                </c:pt>
                <c:pt idx="97">
                  <c:v>42235</c:v>
                </c:pt>
                <c:pt idx="98">
                  <c:v>42236</c:v>
                </c:pt>
                <c:pt idx="99">
                  <c:v>42237</c:v>
                </c:pt>
                <c:pt idx="100">
                  <c:v>42238</c:v>
                </c:pt>
                <c:pt idx="101">
                  <c:v>42239</c:v>
                </c:pt>
                <c:pt idx="102">
                  <c:v>42240</c:v>
                </c:pt>
                <c:pt idx="103">
                  <c:v>42241</c:v>
                </c:pt>
                <c:pt idx="104">
                  <c:v>42242</c:v>
                </c:pt>
                <c:pt idx="105">
                  <c:v>42243</c:v>
                </c:pt>
                <c:pt idx="106">
                  <c:v>42244</c:v>
                </c:pt>
                <c:pt idx="107">
                  <c:v>42245</c:v>
                </c:pt>
                <c:pt idx="108">
                  <c:v>42246</c:v>
                </c:pt>
                <c:pt idx="109">
                  <c:v>42247</c:v>
                </c:pt>
                <c:pt idx="110">
                  <c:v>42248</c:v>
                </c:pt>
                <c:pt idx="111">
                  <c:v>42249</c:v>
                </c:pt>
                <c:pt idx="112">
                  <c:v>42250</c:v>
                </c:pt>
                <c:pt idx="113">
                  <c:v>42251</c:v>
                </c:pt>
                <c:pt idx="114">
                  <c:v>42252</c:v>
                </c:pt>
                <c:pt idx="115">
                  <c:v>42253</c:v>
                </c:pt>
                <c:pt idx="116">
                  <c:v>42254</c:v>
                </c:pt>
                <c:pt idx="117">
                  <c:v>42255</c:v>
                </c:pt>
                <c:pt idx="118">
                  <c:v>42256</c:v>
                </c:pt>
                <c:pt idx="119">
                  <c:v>42257</c:v>
                </c:pt>
                <c:pt idx="120">
                  <c:v>42258</c:v>
                </c:pt>
                <c:pt idx="121">
                  <c:v>42259</c:v>
                </c:pt>
                <c:pt idx="122">
                  <c:v>42260</c:v>
                </c:pt>
                <c:pt idx="123">
                  <c:v>42261</c:v>
                </c:pt>
                <c:pt idx="124">
                  <c:v>42262</c:v>
                </c:pt>
                <c:pt idx="125">
                  <c:v>42263</c:v>
                </c:pt>
                <c:pt idx="126">
                  <c:v>42264</c:v>
                </c:pt>
                <c:pt idx="127">
                  <c:v>42265</c:v>
                </c:pt>
                <c:pt idx="128">
                  <c:v>42266</c:v>
                </c:pt>
                <c:pt idx="129">
                  <c:v>42267</c:v>
                </c:pt>
                <c:pt idx="130">
                  <c:v>42268</c:v>
                </c:pt>
                <c:pt idx="131">
                  <c:v>42269</c:v>
                </c:pt>
                <c:pt idx="132">
                  <c:v>42270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41</c:v>
                </c:pt>
                <c:pt idx="21">
                  <c:v>4</c:v>
                </c:pt>
                <c:pt idx="22">
                  <c:v>107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39</c:v>
                </c:pt>
                <c:pt idx="27">
                  <c:v>28</c:v>
                </c:pt>
                <c:pt idx="28">
                  <c:v>27</c:v>
                </c:pt>
                <c:pt idx="29">
                  <c:v>36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10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10</c:v>
                </c:pt>
                <c:pt idx="42">
                  <c:v>11</c:v>
                </c:pt>
                <c:pt idx="43">
                  <c:v>13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15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1</c:v>
                </c:pt>
                <c:pt idx="125">
                  <c:v>42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Info.'!$I$1</c:f>
              <c:strCache>
                <c:ptCount val="1"/>
                <c:pt idx="0">
                  <c:v>2015 Metro Females Average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m/d/yy;@</c:formatCode>
                <c:ptCount val="133"/>
                <c:pt idx="2">
                  <c:v>42140</c:v>
                </c:pt>
                <c:pt idx="3">
                  <c:v>42141</c:v>
                </c:pt>
                <c:pt idx="4">
                  <c:v>42142</c:v>
                </c:pt>
                <c:pt idx="5">
                  <c:v>42143</c:v>
                </c:pt>
                <c:pt idx="6">
                  <c:v>42144</c:v>
                </c:pt>
                <c:pt idx="7">
                  <c:v>42145</c:v>
                </c:pt>
                <c:pt idx="8">
                  <c:v>42146</c:v>
                </c:pt>
                <c:pt idx="9">
                  <c:v>42147</c:v>
                </c:pt>
                <c:pt idx="10">
                  <c:v>42148</c:v>
                </c:pt>
                <c:pt idx="11">
                  <c:v>42149</c:v>
                </c:pt>
                <c:pt idx="12">
                  <c:v>42150</c:v>
                </c:pt>
                <c:pt idx="13">
                  <c:v>42151</c:v>
                </c:pt>
                <c:pt idx="14">
                  <c:v>42152</c:v>
                </c:pt>
                <c:pt idx="15">
                  <c:v>42153</c:v>
                </c:pt>
                <c:pt idx="16">
                  <c:v>42154</c:v>
                </c:pt>
                <c:pt idx="17">
                  <c:v>42155</c:v>
                </c:pt>
                <c:pt idx="18">
                  <c:v>42156</c:v>
                </c:pt>
                <c:pt idx="19">
                  <c:v>42157</c:v>
                </c:pt>
                <c:pt idx="20">
                  <c:v>42158</c:v>
                </c:pt>
                <c:pt idx="21">
                  <c:v>42159</c:v>
                </c:pt>
                <c:pt idx="22">
                  <c:v>42160</c:v>
                </c:pt>
                <c:pt idx="23">
                  <c:v>42161</c:v>
                </c:pt>
                <c:pt idx="24">
                  <c:v>42162</c:v>
                </c:pt>
                <c:pt idx="25">
                  <c:v>42163</c:v>
                </c:pt>
                <c:pt idx="26">
                  <c:v>42164</c:v>
                </c:pt>
                <c:pt idx="27">
                  <c:v>42165</c:v>
                </c:pt>
                <c:pt idx="28">
                  <c:v>42166</c:v>
                </c:pt>
                <c:pt idx="29">
                  <c:v>42167</c:v>
                </c:pt>
                <c:pt idx="30">
                  <c:v>42168</c:v>
                </c:pt>
                <c:pt idx="31">
                  <c:v>42169</c:v>
                </c:pt>
                <c:pt idx="32">
                  <c:v>42170</c:v>
                </c:pt>
                <c:pt idx="33">
                  <c:v>42171</c:v>
                </c:pt>
                <c:pt idx="34">
                  <c:v>42172</c:v>
                </c:pt>
                <c:pt idx="35">
                  <c:v>42173</c:v>
                </c:pt>
                <c:pt idx="36">
                  <c:v>42174</c:v>
                </c:pt>
                <c:pt idx="37">
                  <c:v>42175</c:v>
                </c:pt>
                <c:pt idx="38">
                  <c:v>42176</c:v>
                </c:pt>
                <c:pt idx="39">
                  <c:v>42177</c:v>
                </c:pt>
                <c:pt idx="40">
                  <c:v>42178</c:v>
                </c:pt>
                <c:pt idx="41">
                  <c:v>42179</c:v>
                </c:pt>
                <c:pt idx="42">
                  <c:v>42180</c:v>
                </c:pt>
                <c:pt idx="43">
                  <c:v>42181</c:v>
                </c:pt>
                <c:pt idx="44">
                  <c:v>42182</c:v>
                </c:pt>
                <c:pt idx="45">
                  <c:v>42183</c:v>
                </c:pt>
                <c:pt idx="46">
                  <c:v>42184</c:v>
                </c:pt>
                <c:pt idx="47">
                  <c:v>42185</c:v>
                </c:pt>
                <c:pt idx="48">
                  <c:v>42186</c:v>
                </c:pt>
                <c:pt idx="49">
                  <c:v>42187</c:v>
                </c:pt>
                <c:pt idx="50">
                  <c:v>42188</c:v>
                </c:pt>
                <c:pt idx="51">
                  <c:v>42189</c:v>
                </c:pt>
                <c:pt idx="52">
                  <c:v>42190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42196</c:v>
                </c:pt>
                <c:pt idx="59">
                  <c:v>42197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42203</c:v>
                </c:pt>
                <c:pt idx="66">
                  <c:v>42204</c:v>
                </c:pt>
                <c:pt idx="67">
                  <c:v>42205</c:v>
                </c:pt>
                <c:pt idx="68">
                  <c:v>42206</c:v>
                </c:pt>
                <c:pt idx="69">
                  <c:v>42207</c:v>
                </c:pt>
                <c:pt idx="70">
                  <c:v>42208</c:v>
                </c:pt>
                <c:pt idx="71">
                  <c:v>42209</c:v>
                </c:pt>
                <c:pt idx="72">
                  <c:v>42210</c:v>
                </c:pt>
                <c:pt idx="73">
                  <c:v>42211</c:v>
                </c:pt>
                <c:pt idx="74">
                  <c:v>42212</c:v>
                </c:pt>
                <c:pt idx="75">
                  <c:v>42213</c:v>
                </c:pt>
                <c:pt idx="76">
                  <c:v>42214</c:v>
                </c:pt>
                <c:pt idx="77">
                  <c:v>42215</c:v>
                </c:pt>
                <c:pt idx="78">
                  <c:v>42216</c:v>
                </c:pt>
                <c:pt idx="79">
                  <c:v>42217</c:v>
                </c:pt>
                <c:pt idx="80">
                  <c:v>42218</c:v>
                </c:pt>
                <c:pt idx="81">
                  <c:v>42219</c:v>
                </c:pt>
                <c:pt idx="82">
                  <c:v>42220</c:v>
                </c:pt>
                <c:pt idx="83">
                  <c:v>42221</c:v>
                </c:pt>
                <c:pt idx="84">
                  <c:v>42222</c:v>
                </c:pt>
                <c:pt idx="85">
                  <c:v>42223</c:v>
                </c:pt>
                <c:pt idx="86">
                  <c:v>42224</c:v>
                </c:pt>
                <c:pt idx="87">
                  <c:v>42225</c:v>
                </c:pt>
                <c:pt idx="88">
                  <c:v>42226</c:v>
                </c:pt>
                <c:pt idx="89">
                  <c:v>42227</c:v>
                </c:pt>
                <c:pt idx="90">
                  <c:v>42228</c:v>
                </c:pt>
                <c:pt idx="91">
                  <c:v>42229</c:v>
                </c:pt>
                <c:pt idx="92">
                  <c:v>42230</c:v>
                </c:pt>
                <c:pt idx="93">
                  <c:v>42231</c:v>
                </c:pt>
                <c:pt idx="94">
                  <c:v>42232</c:v>
                </c:pt>
                <c:pt idx="95">
                  <c:v>42233</c:v>
                </c:pt>
                <c:pt idx="96">
                  <c:v>42234</c:v>
                </c:pt>
                <c:pt idx="97">
                  <c:v>42235</c:v>
                </c:pt>
                <c:pt idx="98">
                  <c:v>42236</c:v>
                </c:pt>
                <c:pt idx="99">
                  <c:v>42237</c:v>
                </c:pt>
                <c:pt idx="100">
                  <c:v>42238</c:v>
                </c:pt>
                <c:pt idx="101">
                  <c:v>42239</c:v>
                </c:pt>
                <c:pt idx="102">
                  <c:v>42240</c:v>
                </c:pt>
                <c:pt idx="103">
                  <c:v>42241</c:v>
                </c:pt>
                <c:pt idx="104">
                  <c:v>42242</c:v>
                </c:pt>
                <c:pt idx="105">
                  <c:v>42243</c:v>
                </c:pt>
                <c:pt idx="106">
                  <c:v>42244</c:v>
                </c:pt>
                <c:pt idx="107">
                  <c:v>42245</c:v>
                </c:pt>
                <c:pt idx="108">
                  <c:v>42246</c:v>
                </c:pt>
                <c:pt idx="109">
                  <c:v>42247</c:v>
                </c:pt>
                <c:pt idx="110">
                  <c:v>42248</c:v>
                </c:pt>
                <c:pt idx="111">
                  <c:v>42249</c:v>
                </c:pt>
                <c:pt idx="112">
                  <c:v>42250</c:v>
                </c:pt>
                <c:pt idx="113">
                  <c:v>42251</c:v>
                </c:pt>
                <c:pt idx="114">
                  <c:v>42252</c:v>
                </c:pt>
                <c:pt idx="115">
                  <c:v>42253</c:v>
                </c:pt>
                <c:pt idx="116">
                  <c:v>42254</c:v>
                </c:pt>
                <c:pt idx="117">
                  <c:v>42255</c:v>
                </c:pt>
                <c:pt idx="118">
                  <c:v>42256</c:v>
                </c:pt>
                <c:pt idx="119">
                  <c:v>42257</c:v>
                </c:pt>
                <c:pt idx="120">
                  <c:v>42258</c:v>
                </c:pt>
                <c:pt idx="121">
                  <c:v>42259</c:v>
                </c:pt>
                <c:pt idx="122">
                  <c:v>42260</c:v>
                </c:pt>
                <c:pt idx="123">
                  <c:v>42261</c:v>
                </c:pt>
                <c:pt idx="124">
                  <c:v>42262</c:v>
                </c:pt>
                <c:pt idx="125">
                  <c:v>42263</c:v>
                </c:pt>
                <c:pt idx="126">
                  <c:v>42264</c:v>
                </c:pt>
                <c:pt idx="127">
                  <c:v>42265</c:v>
                </c:pt>
                <c:pt idx="128">
                  <c:v>42266</c:v>
                </c:pt>
                <c:pt idx="129">
                  <c:v>42267</c:v>
                </c:pt>
                <c:pt idx="130">
                  <c:v>42268</c:v>
                </c:pt>
                <c:pt idx="131">
                  <c:v>42269</c:v>
                </c:pt>
                <c:pt idx="132">
                  <c:v>42270</c:v>
                </c:pt>
              </c:numCache>
            </c:numRef>
          </c:cat>
          <c:val>
            <c:numRef>
              <c:f>'Web Graph Info.'!$I$2:$I$125</c:f>
              <c:numCache>
                <c:formatCode>0.0</c:formatCode>
                <c:ptCount val="124"/>
                <c:pt idx="10">
                  <c:v>12</c:v>
                </c:pt>
                <c:pt idx="11">
                  <c:v>3.5</c:v>
                </c:pt>
                <c:pt idx="12">
                  <c:v>4.1500000000000004</c:v>
                </c:pt>
                <c:pt idx="13">
                  <c:v>6.15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7.71</c:v>
                </c:pt>
                <c:pt idx="18">
                  <c:v>33.9</c:v>
                </c:pt>
                <c:pt idx="19">
                  <c:v>7.1</c:v>
                </c:pt>
                <c:pt idx="20">
                  <c:v>105.8</c:v>
                </c:pt>
                <c:pt idx="21">
                  <c:v>81.3</c:v>
                </c:pt>
                <c:pt idx="22">
                  <c:v>81.3</c:v>
                </c:pt>
                <c:pt idx="23">
                  <c:v>81.3</c:v>
                </c:pt>
                <c:pt idx="24">
                  <c:v>138.4</c:v>
                </c:pt>
                <c:pt idx="25">
                  <c:v>229.7</c:v>
                </c:pt>
                <c:pt idx="26">
                  <c:v>109.6</c:v>
                </c:pt>
                <c:pt idx="27">
                  <c:v>155.5</c:v>
                </c:pt>
                <c:pt idx="28">
                  <c:v>256.5</c:v>
                </c:pt>
                <c:pt idx="29">
                  <c:v>256.5</c:v>
                </c:pt>
                <c:pt idx="30">
                  <c:v>256.5</c:v>
                </c:pt>
                <c:pt idx="31">
                  <c:v>60.9</c:v>
                </c:pt>
                <c:pt idx="32">
                  <c:v>16.2</c:v>
                </c:pt>
                <c:pt idx="33">
                  <c:v>92.8</c:v>
                </c:pt>
                <c:pt idx="34">
                  <c:v>68.5</c:v>
                </c:pt>
                <c:pt idx="35">
                  <c:v>83.63</c:v>
                </c:pt>
                <c:pt idx="36">
                  <c:v>83.63</c:v>
                </c:pt>
                <c:pt idx="37">
                  <c:v>83.63</c:v>
                </c:pt>
                <c:pt idx="38">
                  <c:v>63.75</c:v>
                </c:pt>
                <c:pt idx="39">
                  <c:v>131.62</c:v>
                </c:pt>
                <c:pt idx="40">
                  <c:v>23.55</c:v>
                </c:pt>
                <c:pt idx="41">
                  <c:v>47.19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51.65</c:v>
                </c:pt>
                <c:pt idx="46">
                  <c:v>23.9</c:v>
                </c:pt>
                <c:pt idx="47">
                  <c:v>10.5</c:v>
                </c:pt>
                <c:pt idx="48" formatCode="0.00">
                  <c:v>20.2</c:v>
                </c:pt>
                <c:pt idx="49" formatCode="0.00">
                  <c:v>20.2</c:v>
                </c:pt>
                <c:pt idx="50" formatCode="0.00">
                  <c:v>20.2</c:v>
                </c:pt>
                <c:pt idx="51" formatCode="0.00">
                  <c:v>20.2</c:v>
                </c:pt>
                <c:pt idx="52" formatCode="0.00">
                  <c:v>5.19</c:v>
                </c:pt>
                <c:pt idx="53">
                  <c:v>8.5</c:v>
                </c:pt>
                <c:pt idx="54">
                  <c:v>9.5</c:v>
                </c:pt>
                <c:pt idx="55">
                  <c:v>14.22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20.5</c:v>
                </c:pt>
                <c:pt idx="60">
                  <c:v>18</c:v>
                </c:pt>
                <c:pt idx="61">
                  <c:v>7.25</c:v>
                </c:pt>
                <c:pt idx="62">
                  <c:v>5.37</c:v>
                </c:pt>
                <c:pt idx="63">
                  <c:v>17.7</c:v>
                </c:pt>
                <c:pt idx="64">
                  <c:v>17.7</c:v>
                </c:pt>
                <c:pt idx="65">
                  <c:v>17.7</c:v>
                </c:pt>
                <c:pt idx="66">
                  <c:v>11.93</c:v>
                </c:pt>
                <c:pt idx="67">
                  <c:v>12.15</c:v>
                </c:pt>
                <c:pt idx="68">
                  <c:v>16.059999999999999</c:v>
                </c:pt>
                <c:pt idx="69">
                  <c:v>24.12</c:v>
                </c:pt>
                <c:pt idx="70">
                  <c:v>18.64</c:v>
                </c:pt>
                <c:pt idx="71">
                  <c:v>18.64</c:v>
                </c:pt>
                <c:pt idx="72">
                  <c:v>18.64</c:v>
                </c:pt>
                <c:pt idx="73">
                  <c:v>28.3</c:v>
                </c:pt>
                <c:pt idx="74">
                  <c:v>7.05</c:v>
                </c:pt>
                <c:pt idx="75">
                  <c:v>117.45</c:v>
                </c:pt>
                <c:pt idx="76">
                  <c:v>37.159999999999997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13.8</c:v>
                </c:pt>
                <c:pt idx="81">
                  <c:v>12.02</c:v>
                </c:pt>
                <c:pt idx="82">
                  <c:v>14.38</c:v>
                </c:pt>
                <c:pt idx="83">
                  <c:v>5.66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5.21</c:v>
                </c:pt>
                <c:pt idx="88">
                  <c:v>6.33</c:v>
                </c:pt>
                <c:pt idx="89">
                  <c:v>8.34</c:v>
                </c:pt>
                <c:pt idx="90">
                  <c:v>3.38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1.86</c:v>
                </c:pt>
                <c:pt idx="95">
                  <c:v>1.02</c:v>
                </c:pt>
                <c:pt idx="96">
                  <c:v>3.54</c:v>
                </c:pt>
                <c:pt idx="97">
                  <c:v>5.41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5.09</c:v>
                </c:pt>
                <c:pt idx="104">
                  <c:v>3.13</c:v>
                </c:pt>
                <c:pt idx="105">
                  <c:v>1.87</c:v>
                </c:pt>
                <c:pt idx="106">
                  <c:v>1.87</c:v>
                </c:pt>
                <c:pt idx="107">
                  <c:v>1.9</c:v>
                </c:pt>
                <c:pt idx="108">
                  <c:v>2.59</c:v>
                </c:pt>
                <c:pt idx="109">
                  <c:v>2.52</c:v>
                </c:pt>
                <c:pt idx="110">
                  <c:v>1</c:v>
                </c:pt>
                <c:pt idx="111">
                  <c:v>1.52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3</c:v>
                </c:pt>
                <c:pt idx="117">
                  <c:v>2.4500000000000002</c:v>
                </c:pt>
                <c:pt idx="118">
                  <c:v>4.55</c:v>
                </c:pt>
                <c:pt idx="119" formatCode="0.00">
                  <c:v>3.49</c:v>
                </c:pt>
                <c:pt idx="120" formatCode="0.00">
                  <c:v>3.49</c:v>
                </c:pt>
                <c:pt idx="121" formatCode="0.00">
                  <c:v>3.49</c:v>
                </c:pt>
                <c:pt idx="122" formatCode="0.00">
                  <c:v>12.09</c:v>
                </c:pt>
                <c:pt idx="123">
                  <c:v>16.68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43064"/>
        <c:axId val="383043456"/>
      </c:lineChart>
      <c:dateAx>
        <c:axId val="3830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434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304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43064"/>
        <c:crosses val="autoZero"/>
        <c:crossBetween val="between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51"/>
          <c:y val="6.1990212071778177E-2"/>
          <c:w val="0.38512763596009142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22nd Avenue North Trap (#3) vs. City Trap Average</a:t>
            </a:r>
          </a:p>
        </c:rich>
      </c:tx>
      <c:layout>
        <c:manualLayout>
          <c:xMode val="edge"/>
          <c:yMode val="edge"/>
          <c:x val="0.266370699223120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17</c:v>
                </c:pt>
                <c:pt idx="14">
                  <c:v>16.900000000000002</c:v>
                </c:pt>
                <c:pt idx="15">
                  <c:v>16.900000000000002</c:v>
                </c:pt>
                <c:pt idx="16">
                  <c:v>16.900000000000002</c:v>
                </c:pt>
                <c:pt idx="17">
                  <c:v>10</c:v>
                </c:pt>
                <c:pt idx="18">
                  <c:v>23</c:v>
                </c:pt>
                <c:pt idx="19">
                  <c:v>6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</c:v>
                </c:pt>
                <c:pt idx="67">
                  <c:v>1</c:v>
                </c:pt>
                <c:pt idx="68">
                  <c:v>10</c:v>
                </c:pt>
                <c:pt idx="69">
                  <c:v>11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82040"/>
        <c:axId val="417281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2011 City Average</c:v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72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16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72816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20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6.6884176182707977E-2"/>
          <c:w val="0.26392896781358943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12th St. N Trap (#4) vs. City Trap Average</a:t>
            </a:r>
          </a:p>
        </c:rich>
      </c:tx>
      <c:layout>
        <c:manualLayout>
          <c:xMode val="edge"/>
          <c:yMode val="edge"/>
          <c:x val="0.30188679245289479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35</c:v>
                </c:pt>
                <c:pt idx="14">
                  <c:v>77.09999999999998</c:v>
                </c:pt>
                <c:pt idx="15">
                  <c:v>77.09999999999998</c:v>
                </c:pt>
                <c:pt idx="16">
                  <c:v>77.09999999999998</c:v>
                </c:pt>
                <c:pt idx="17">
                  <c:v>63</c:v>
                </c:pt>
                <c:pt idx="18">
                  <c:v>96</c:v>
                </c:pt>
                <c:pt idx="19">
                  <c:v>83</c:v>
                </c:pt>
                <c:pt idx="20">
                  <c:v>67</c:v>
                </c:pt>
                <c:pt idx="21">
                  <c:v>52.300000000000004</c:v>
                </c:pt>
                <c:pt idx="22">
                  <c:v>52.300000000000004</c:v>
                </c:pt>
                <c:pt idx="23">
                  <c:v>52.300000000000004</c:v>
                </c:pt>
                <c:pt idx="24">
                  <c:v>21</c:v>
                </c:pt>
                <c:pt idx="25">
                  <c:v>6</c:v>
                </c:pt>
                <c:pt idx="26">
                  <c:v>34</c:v>
                </c:pt>
                <c:pt idx="27">
                  <c:v>20</c:v>
                </c:pt>
                <c:pt idx="28">
                  <c:v>25.800000000000004</c:v>
                </c:pt>
                <c:pt idx="29">
                  <c:v>25.800000000000004</c:v>
                </c:pt>
                <c:pt idx="30">
                  <c:v>25.800000000000004</c:v>
                </c:pt>
                <c:pt idx="31">
                  <c:v>26</c:v>
                </c:pt>
                <c:pt idx="32">
                  <c:v>55</c:v>
                </c:pt>
                <c:pt idx="33">
                  <c:v>6</c:v>
                </c:pt>
                <c:pt idx="34">
                  <c:v>14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42</c:v>
                </c:pt>
                <c:pt idx="39">
                  <c:v>18</c:v>
                </c:pt>
                <c:pt idx="40">
                  <c:v>1</c:v>
                </c:pt>
                <c:pt idx="41">
                  <c:v>8.75</c:v>
                </c:pt>
                <c:pt idx="42">
                  <c:v>8.75</c:v>
                </c:pt>
                <c:pt idx="43">
                  <c:v>8.75</c:v>
                </c:pt>
                <c:pt idx="44">
                  <c:v>8.75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6.1999999999999993</c:v>
                </c:pt>
                <c:pt idx="50">
                  <c:v>6.1999999999999993</c:v>
                </c:pt>
                <c:pt idx="51">
                  <c:v>6.1999999999999993</c:v>
                </c:pt>
                <c:pt idx="52">
                  <c:v>18</c:v>
                </c:pt>
                <c:pt idx="53">
                  <c:v>11</c:v>
                </c:pt>
                <c:pt idx="54">
                  <c:v>10</c:v>
                </c:pt>
                <c:pt idx="55">
                  <c:v>4</c:v>
                </c:pt>
                <c:pt idx="56">
                  <c:v>16.2</c:v>
                </c:pt>
                <c:pt idx="57">
                  <c:v>16.2</c:v>
                </c:pt>
                <c:pt idx="58">
                  <c:v>16.2</c:v>
                </c:pt>
                <c:pt idx="59">
                  <c:v>16</c:v>
                </c:pt>
                <c:pt idx="60">
                  <c:v>9</c:v>
                </c:pt>
                <c:pt idx="61">
                  <c:v>2</c:v>
                </c:pt>
                <c:pt idx="62">
                  <c:v>11</c:v>
                </c:pt>
                <c:pt idx="63">
                  <c:v>20.200000000000003</c:v>
                </c:pt>
                <c:pt idx="64">
                  <c:v>20.200000000000003</c:v>
                </c:pt>
                <c:pt idx="65">
                  <c:v>20.200000000000003</c:v>
                </c:pt>
                <c:pt idx="66">
                  <c:v>18</c:v>
                </c:pt>
                <c:pt idx="67">
                  <c:v>9</c:v>
                </c:pt>
                <c:pt idx="68">
                  <c:v>62</c:v>
                </c:pt>
                <c:pt idx="69">
                  <c:v>37</c:v>
                </c:pt>
                <c:pt idx="70">
                  <c:v>13.2</c:v>
                </c:pt>
                <c:pt idx="71">
                  <c:v>13.2</c:v>
                </c:pt>
                <c:pt idx="72">
                  <c:v>13.2</c:v>
                </c:pt>
                <c:pt idx="73">
                  <c:v>11</c:v>
                </c:pt>
                <c:pt idx="74">
                  <c:v>2</c:v>
                </c:pt>
                <c:pt idx="75">
                  <c:v>7</c:v>
                </c:pt>
                <c:pt idx="76">
                  <c:v>7</c:v>
                </c:pt>
                <c:pt idx="77">
                  <c:v>6.1999999999999993</c:v>
                </c:pt>
                <c:pt idx="78">
                  <c:v>6.1999999999999993</c:v>
                </c:pt>
                <c:pt idx="79">
                  <c:v>6.1999999999999993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8</c:v>
                </c:pt>
                <c:pt idx="116">
                  <c:v>20</c:v>
                </c:pt>
                <c:pt idx="117">
                  <c:v>93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80864"/>
        <c:axId val="417281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72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12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728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086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Street NW Trap (#5) vs. City Trap Average</a:t>
            </a:r>
          </a:p>
        </c:rich>
      </c:tx>
      <c:layout>
        <c:manualLayout>
          <c:xMode val="edge"/>
          <c:yMode val="edge"/>
          <c:x val="0.2574916759156815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4</c:v>
                </c:pt>
                <c:pt idx="11">
                  <c:v>17</c:v>
                </c:pt>
                <c:pt idx="12">
                  <c:v>0</c:v>
                </c:pt>
                <c:pt idx="13">
                  <c:v>67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71</c:v>
                </c:pt>
                <c:pt idx="18">
                  <c:v>43</c:v>
                </c:pt>
                <c:pt idx="19">
                  <c:v>31</c:v>
                </c:pt>
                <c:pt idx="20">
                  <c:v>31</c:v>
                </c:pt>
                <c:pt idx="21">
                  <c:v>28.800000000000004</c:v>
                </c:pt>
                <c:pt idx="22">
                  <c:v>28.800000000000004</c:v>
                </c:pt>
                <c:pt idx="23">
                  <c:v>28.800000000000004</c:v>
                </c:pt>
                <c:pt idx="24">
                  <c:v>8</c:v>
                </c:pt>
                <c:pt idx="25">
                  <c:v>8</c:v>
                </c:pt>
                <c:pt idx="26">
                  <c:v>15</c:v>
                </c:pt>
                <c:pt idx="27">
                  <c:v>#N/A</c:v>
                </c:pt>
                <c:pt idx="28">
                  <c:v>18.900000000000002</c:v>
                </c:pt>
                <c:pt idx="29">
                  <c:v>18.900000000000002</c:v>
                </c:pt>
                <c:pt idx="30">
                  <c:v>18.900000000000002</c:v>
                </c:pt>
                <c:pt idx="31">
                  <c:v>5</c:v>
                </c:pt>
                <c:pt idx="32">
                  <c:v>18</c:v>
                </c:pt>
                <c:pt idx="33">
                  <c:v>10</c:v>
                </c:pt>
                <c:pt idx="34">
                  <c:v>3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7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84784"/>
        <c:axId val="417282432"/>
      </c:lineChart>
      <c:dateAx>
        <c:axId val="417284784"/>
        <c:scaling>
          <c:orientation val="minMax"/>
          <c:max val="40801"/>
          <c:min val="40688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24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728243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47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47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29th St. N Trap (#6) vs. City Trap Average</a:t>
            </a:r>
          </a:p>
        </c:rich>
      </c:tx>
      <c:layout>
        <c:manualLayout>
          <c:xMode val="edge"/>
          <c:yMode val="edge"/>
          <c:x val="0.30188679245289479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m/d/yy;@</c:formatCode>
                <c:ptCount val="124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16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9</c:v>
                </c:pt>
                <c:pt idx="10">
                  <c:v>32</c:v>
                </c:pt>
                <c:pt idx="11">
                  <c:v>8</c:v>
                </c:pt>
                <c:pt idx="12">
                  <c:v>67</c:v>
                </c:pt>
                <c:pt idx="13">
                  <c:v>162.20000000000002</c:v>
                </c:pt>
                <c:pt idx="14">
                  <c:v>162.20000000000002</c:v>
                </c:pt>
                <c:pt idx="15">
                  <c:v>162.20000000000002</c:v>
                </c:pt>
                <c:pt idx="16">
                  <c:v>446</c:v>
                </c:pt>
                <c:pt idx="17">
                  <c:v>800</c:v>
                </c:pt>
                <c:pt idx="18">
                  <c:v>416</c:v>
                </c:pt>
                <c:pt idx="19">
                  <c:v>780</c:v>
                </c:pt>
                <c:pt idx="20">
                  <c:v>850.5</c:v>
                </c:pt>
                <c:pt idx="21">
                  <c:v>850.5</c:v>
                </c:pt>
                <c:pt idx="22">
                  <c:v>850.5</c:v>
                </c:pt>
                <c:pt idx="23">
                  <c:v>270</c:v>
                </c:pt>
                <c:pt idx="24">
                  <c:v>62</c:v>
                </c:pt>
                <c:pt idx="25">
                  <c:v>446</c:v>
                </c:pt>
                <c:pt idx="26">
                  <c:v>246</c:v>
                </c:pt>
                <c:pt idx="27">
                  <c:v>335.60000000000014</c:v>
                </c:pt>
                <c:pt idx="28">
                  <c:v>335.60000000000014</c:v>
                </c:pt>
                <c:pt idx="29">
                  <c:v>335.60000000000014</c:v>
                </c:pt>
                <c:pt idx="30">
                  <c:v>278</c:v>
                </c:pt>
                <c:pt idx="31">
                  <c:v>434</c:v>
                </c:pt>
                <c:pt idx="32">
                  <c:v>75</c:v>
                </c:pt>
                <c:pt idx="33">
                  <c:v>135</c:v>
                </c:pt>
                <c:pt idx="34">
                  <c:v>132.6</c:v>
                </c:pt>
                <c:pt idx="35">
                  <c:v>132.6</c:v>
                </c:pt>
                <c:pt idx="36">
                  <c:v>132.6</c:v>
                </c:pt>
                <c:pt idx="37">
                  <c:v>269</c:v>
                </c:pt>
                <c:pt idx="38">
                  <c:v>93</c:v>
                </c:pt>
                <c:pt idx="39">
                  <c:v>39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16</c:v>
                </c:pt>
                <c:pt idx="45">
                  <c:v>2</c:v>
                </c:pt>
                <c:pt idx="46">
                  <c:v>18</c:v>
                </c:pt>
                <c:pt idx="47">
                  <c:v>57</c:v>
                </c:pt>
                <c:pt idx="48">
                  <c:v>45.099999999999994</c:v>
                </c:pt>
                <c:pt idx="49">
                  <c:v>45.099999999999994</c:v>
                </c:pt>
                <c:pt idx="50">
                  <c:v>45.099999999999994</c:v>
                </c:pt>
                <c:pt idx="51">
                  <c:v>53</c:v>
                </c:pt>
                <c:pt idx="52">
                  <c:v>58</c:v>
                </c:pt>
                <c:pt idx="53">
                  <c:v>24</c:v>
                </c:pt>
                <c:pt idx="54">
                  <c:v>15</c:v>
                </c:pt>
                <c:pt idx="55">
                  <c:v>43.79999999999999</c:v>
                </c:pt>
                <c:pt idx="56">
                  <c:v>43.79999999999999</c:v>
                </c:pt>
                <c:pt idx="57">
                  <c:v>43.79999999999999</c:v>
                </c:pt>
                <c:pt idx="58">
                  <c:v>23</c:v>
                </c:pt>
                <c:pt idx="59">
                  <c:v>33</c:v>
                </c:pt>
                <c:pt idx="60">
                  <c:v>51</c:v>
                </c:pt>
                <c:pt idx="61">
                  <c:v>91</c:v>
                </c:pt>
                <c:pt idx="62">
                  <c:v>78.09999999999998</c:v>
                </c:pt>
                <c:pt idx="63">
                  <c:v>78.09999999999998</c:v>
                </c:pt>
                <c:pt idx="64">
                  <c:v>78.09999999999998</c:v>
                </c:pt>
                <c:pt idx="65">
                  <c:v>67</c:v>
                </c:pt>
                <c:pt idx="66">
                  <c:v>13</c:v>
                </c:pt>
                <c:pt idx="67">
                  <c:v>1130</c:v>
                </c:pt>
                <c:pt idx="68">
                  <c:v>99</c:v>
                </c:pt>
                <c:pt idx="69">
                  <c:v>55.199999999999996</c:v>
                </c:pt>
                <c:pt idx="70">
                  <c:v>55.199999999999996</c:v>
                </c:pt>
                <c:pt idx="71">
                  <c:v>55.199999999999996</c:v>
                </c:pt>
                <c:pt idx="72">
                  <c:v>42</c:v>
                </c:pt>
                <c:pt idx="73">
                  <c:v>38</c:v>
                </c:pt>
                <c:pt idx="74">
                  <c:v>36</c:v>
                </c:pt>
                <c:pt idx="75">
                  <c:v>9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1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5</c:v>
                </c:pt>
                <c:pt idx="87">
                  <c:v>2</c:v>
                </c:pt>
                <c:pt idx="88">
                  <c:v>11</c:v>
                </c:pt>
                <c:pt idx="89">
                  <c:v>12</c:v>
                </c:pt>
                <c:pt idx="90">
                  <c:v>9.8666666666666654</c:v>
                </c:pt>
                <c:pt idx="91">
                  <c:v>9.8666666666666654</c:v>
                </c:pt>
                <c:pt idx="92">
                  <c:v>9.8666666666666654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3.8999999999999995</c:v>
                </c:pt>
                <c:pt idx="98">
                  <c:v>3.8999999999999995</c:v>
                </c:pt>
                <c:pt idx="99">
                  <c:v>3.8999999999999995</c:v>
                </c:pt>
                <c:pt idx="100">
                  <c:v>14</c:v>
                </c:pt>
                <c:pt idx="101">
                  <c:v>6</c:v>
                </c:pt>
                <c:pt idx="102">
                  <c:v>2</c:v>
                </c:pt>
                <c:pt idx="103">
                  <c:v>7</c:v>
                </c:pt>
                <c:pt idx="104">
                  <c:v>8.25</c:v>
                </c:pt>
                <c:pt idx="105">
                  <c:v>8.25</c:v>
                </c:pt>
                <c:pt idx="106">
                  <c:v>8.25</c:v>
                </c:pt>
                <c:pt idx="107">
                  <c:v>8.25</c:v>
                </c:pt>
                <c:pt idx="108">
                  <c:v>9</c:v>
                </c:pt>
                <c:pt idx="109">
                  <c:v>10</c:v>
                </c:pt>
                <c:pt idx="110">
                  <c:v>21</c:v>
                </c:pt>
                <c:pt idx="111">
                  <c:v>9.7999999999999989</c:v>
                </c:pt>
                <c:pt idx="112">
                  <c:v>9.7999999999999989</c:v>
                </c:pt>
                <c:pt idx="113">
                  <c:v>9.7999999999999989</c:v>
                </c:pt>
                <c:pt idx="114">
                  <c:v>47</c:v>
                </c:pt>
                <c:pt idx="115">
                  <c:v>89</c:v>
                </c:pt>
                <c:pt idx="116">
                  <c:v>152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Info.'!$I$1</c:f>
              <c:strCache>
                <c:ptCount val="1"/>
                <c:pt idx="0">
                  <c:v>2015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Info.'!$I$2:$I$118</c:f>
              <c:numCache>
                <c:formatCode>0.0</c:formatCode>
                <c:ptCount val="117"/>
                <c:pt idx="10">
                  <c:v>12</c:v>
                </c:pt>
                <c:pt idx="11">
                  <c:v>3.5</c:v>
                </c:pt>
                <c:pt idx="12">
                  <c:v>4.1500000000000004</c:v>
                </c:pt>
                <c:pt idx="13">
                  <c:v>6.15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7.71</c:v>
                </c:pt>
                <c:pt idx="18">
                  <c:v>33.9</c:v>
                </c:pt>
                <c:pt idx="19">
                  <c:v>7.1</c:v>
                </c:pt>
                <c:pt idx="20">
                  <c:v>105.8</c:v>
                </c:pt>
                <c:pt idx="21">
                  <c:v>81.3</c:v>
                </c:pt>
                <c:pt idx="22">
                  <c:v>81.3</c:v>
                </c:pt>
                <c:pt idx="23">
                  <c:v>81.3</c:v>
                </c:pt>
                <c:pt idx="24">
                  <c:v>138.4</c:v>
                </c:pt>
                <c:pt idx="25">
                  <c:v>229.7</c:v>
                </c:pt>
                <c:pt idx="26">
                  <c:v>109.6</c:v>
                </c:pt>
                <c:pt idx="27">
                  <c:v>155.5</c:v>
                </c:pt>
                <c:pt idx="28">
                  <c:v>256.5</c:v>
                </c:pt>
                <c:pt idx="29">
                  <c:v>256.5</c:v>
                </c:pt>
                <c:pt idx="30">
                  <c:v>256.5</c:v>
                </c:pt>
                <c:pt idx="31">
                  <c:v>60.9</c:v>
                </c:pt>
                <c:pt idx="32">
                  <c:v>16.2</c:v>
                </c:pt>
                <c:pt idx="33">
                  <c:v>92.8</c:v>
                </c:pt>
                <c:pt idx="34">
                  <c:v>68.5</c:v>
                </c:pt>
                <c:pt idx="35">
                  <c:v>83.63</c:v>
                </c:pt>
                <c:pt idx="36">
                  <c:v>83.63</c:v>
                </c:pt>
                <c:pt idx="37">
                  <c:v>83.63</c:v>
                </c:pt>
                <c:pt idx="38">
                  <c:v>63.75</c:v>
                </c:pt>
                <c:pt idx="39">
                  <c:v>131.62</c:v>
                </c:pt>
                <c:pt idx="40">
                  <c:v>23.55</c:v>
                </c:pt>
                <c:pt idx="41">
                  <c:v>47.19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51.65</c:v>
                </c:pt>
                <c:pt idx="46">
                  <c:v>23.9</c:v>
                </c:pt>
                <c:pt idx="47">
                  <c:v>10.5</c:v>
                </c:pt>
                <c:pt idx="48" formatCode="0.00">
                  <c:v>20.2</c:v>
                </c:pt>
                <c:pt idx="49" formatCode="0.00">
                  <c:v>20.2</c:v>
                </c:pt>
                <c:pt idx="50" formatCode="0.00">
                  <c:v>20.2</c:v>
                </c:pt>
                <c:pt idx="51" formatCode="0.00">
                  <c:v>20.2</c:v>
                </c:pt>
                <c:pt idx="52" formatCode="0.00">
                  <c:v>5.19</c:v>
                </c:pt>
                <c:pt idx="53">
                  <c:v>8.5</c:v>
                </c:pt>
                <c:pt idx="54">
                  <c:v>9.5</c:v>
                </c:pt>
                <c:pt idx="55">
                  <c:v>14.22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20.5</c:v>
                </c:pt>
                <c:pt idx="60">
                  <c:v>18</c:v>
                </c:pt>
                <c:pt idx="61">
                  <c:v>7.25</c:v>
                </c:pt>
                <c:pt idx="62">
                  <c:v>5.37</c:v>
                </c:pt>
                <c:pt idx="63">
                  <c:v>17.7</c:v>
                </c:pt>
                <c:pt idx="64">
                  <c:v>17.7</c:v>
                </c:pt>
                <c:pt idx="65">
                  <c:v>17.7</c:v>
                </c:pt>
                <c:pt idx="66">
                  <c:v>11.93</c:v>
                </c:pt>
                <c:pt idx="67">
                  <c:v>12.15</c:v>
                </c:pt>
                <c:pt idx="68">
                  <c:v>16.059999999999999</c:v>
                </c:pt>
                <c:pt idx="69">
                  <c:v>24.12</c:v>
                </c:pt>
                <c:pt idx="70">
                  <c:v>18.64</c:v>
                </c:pt>
                <c:pt idx="71">
                  <c:v>18.64</c:v>
                </c:pt>
                <c:pt idx="72">
                  <c:v>18.64</c:v>
                </c:pt>
                <c:pt idx="73">
                  <c:v>28.3</c:v>
                </c:pt>
                <c:pt idx="74">
                  <c:v>7.05</c:v>
                </c:pt>
                <c:pt idx="75">
                  <c:v>117.45</c:v>
                </c:pt>
                <c:pt idx="76">
                  <c:v>37.159999999999997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13.8</c:v>
                </c:pt>
                <c:pt idx="81">
                  <c:v>12.02</c:v>
                </c:pt>
                <c:pt idx="82">
                  <c:v>14.38</c:v>
                </c:pt>
                <c:pt idx="83">
                  <c:v>5.66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5.21</c:v>
                </c:pt>
                <c:pt idx="88">
                  <c:v>6.33</c:v>
                </c:pt>
                <c:pt idx="89">
                  <c:v>8.34</c:v>
                </c:pt>
                <c:pt idx="90">
                  <c:v>3.38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1.86</c:v>
                </c:pt>
                <c:pt idx="95">
                  <c:v>1.02</c:v>
                </c:pt>
                <c:pt idx="96">
                  <c:v>3.54</c:v>
                </c:pt>
                <c:pt idx="97">
                  <c:v>5.41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5.09</c:v>
                </c:pt>
                <c:pt idx="104">
                  <c:v>3.13</c:v>
                </c:pt>
                <c:pt idx="105">
                  <c:v>1.87</c:v>
                </c:pt>
                <c:pt idx="106">
                  <c:v>1.87</c:v>
                </c:pt>
                <c:pt idx="107">
                  <c:v>1.9</c:v>
                </c:pt>
                <c:pt idx="108">
                  <c:v>2.59</c:v>
                </c:pt>
                <c:pt idx="109">
                  <c:v>2.52</c:v>
                </c:pt>
                <c:pt idx="110">
                  <c:v>1</c:v>
                </c:pt>
                <c:pt idx="111">
                  <c:v>1.52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85176"/>
        <c:axId val="417284000"/>
      </c:lineChart>
      <c:dateAx>
        <c:axId val="41728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40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728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5176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</c:v>
                </c:pt>
                <c:pt idx="11">
                  <c:v>98</c:v>
                </c:pt>
                <c:pt idx="12">
                  <c:v>20</c:v>
                </c:pt>
                <c:pt idx="13">
                  <c:v>359</c:v>
                </c:pt>
                <c:pt idx="14">
                  <c:v>410.46000000000009</c:v>
                </c:pt>
                <c:pt idx="15">
                  <c:v>410.46000000000009</c:v>
                </c:pt>
                <c:pt idx="16">
                  <c:v>410.46000000000009</c:v>
                </c:pt>
                <c:pt idx="17">
                  <c:v>1000</c:v>
                </c:pt>
                <c:pt idx="18">
                  <c:v>1424</c:v>
                </c:pt>
                <c:pt idx="19">
                  <c:v>480</c:v>
                </c:pt>
                <c:pt idx="20">
                  <c:v>540</c:v>
                </c:pt>
                <c:pt idx="21">
                  <c:v>1294.5999999999999</c:v>
                </c:pt>
                <c:pt idx="22">
                  <c:v>1294.5999999999999</c:v>
                </c:pt>
                <c:pt idx="23">
                  <c:v>1294.5999999999999</c:v>
                </c:pt>
                <c:pt idx="24">
                  <c:v>290</c:v>
                </c:pt>
                <c:pt idx="25">
                  <c:v>32</c:v>
                </c:pt>
                <c:pt idx="26">
                  <c:v>476</c:v>
                </c:pt>
                <c:pt idx="27">
                  <c:v>285</c:v>
                </c:pt>
                <c:pt idx="28">
                  <c:v>453.20000000000005</c:v>
                </c:pt>
                <c:pt idx="29">
                  <c:v>453.20000000000005</c:v>
                </c:pt>
                <c:pt idx="30">
                  <c:v>453.20000000000005</c:v>
                </c:pt>
                <c:pt idx="31">
                  <c:v>133</c:v>
                </c:pt>
                <c:pt idx="32">
                  <c:v>520</c:v>
                </c:pt>
                <c:pt idx="33">
                  <c:v>174</c:v>
                </c:pt>
                <c:pt idx="34">
                  <c:v>254</c:v>
                </c:pt>
                <c:pt idx="35">
                  <c:v>517.10000000000014</c:v>
                </c:pt>
                <c:pt idx="36">
                  <c:v>517.10000000000014</c:v>
                </c:pt>
                <c:pt idx="37">
                  <c:v>517.10000000000014</c:v>
                </c:pt>
                <c:pt idx="38">
                  <c:v>331</c:v>
                </c:pt>
                <c:pt idx="39">
                  <c:v>145</c:v>
                </c:pt>
                <c:pt idx="40">
                  <c:v>86</c:v>
                </c:pt>
                <c:pt idx="41">
                  <c:v>98.5</c:v>
                </c:pt>
                <c:pt idx="42">
                  <c:v>98.5</c:v>
                </c:pt>
                <c:pt idx="43">
                  <c:v>98.5</c:v>
                </c:pt>
                <c:pt idx="44">
                  <c:v>98.5</c:v>
                </c:pt>
                <c:pt idx="45">
                  <c:v>29</c:v>
                </c:pt>
                <c:pt idx="46">
                  <c:v>48</c:v>
                </c:pt>
                <c:pt idx="47">
                  <c:v>39</c:v>
                </c:pt>
                <c:pt idx="48">
                  <c:v>42</c:v>
                </c:pt>
                <c:pt idx="49">
                  <c:v>119.69999999999997</c:v>
                </c:pt>
                <c:pt idx="50">
                  <c:v>119.69999999999997</c:v>
                </c:pt>
                <c:pt idx="51">
                  <c:v>119.69999999999997</c:v>
                </c:pt>
                <c:pt idx="52">
                  <c:v>74</c:v>
                </c:pt>
                <c:pt idx="53">
                  <c:v>70</c:v>
                </c:pt>
                <c:pt idx="54">
                  <c:v>0</c:v>
                </c:pt>
                <c:pt idx="55">
                  <c:v>25</c:v>
                </c:pt>
                <c:pt idx="56">
                  <c:v>52.129999999999995</c:v>
                </c:pt>
                <c:pt idx="57">
                  <c:v>52.129999999999995</c:v>
                </c:pt>
                <c:pt idx="58">
                  <c:v>52.129999999999995</c:v>
                </c:pt>
                <c:pt idx="59">
                  <c:v>55</c:v>
                </c:pt>
                <c:pt idx="60">
                  <c:v>90</c:v>
                </c:pt>
                <c:pt idx="61">
                  <c:v>48</c:v>
                </c:pt>
                <c:pt idx="62">
                  <c:v>140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181</c:v>
                </c:pt>
                <c:pt idx="67">
                  <c:v>15</c:v>
                </c:pt>
                <c:pt idx="68">
                  <c:v>284</c:v>
                </c:pt>
                <c:pt idx="69">
                  <c:v>114</c:v>
                </c:pt>
                <c:pt idx="70">
                  <c:v>122.39999999999998</c:v>
                </c:pt>
                <c:pt idx="71">
                  <c:v>122.39999999999998</c:v>
                </c:pt>
                <c:pt idx="72">
                  <c:v>122.39999999999998</c:v>
                </c:pt>
                <c:pt idx="73">
                  <c:v>55</c:v>
                </c:pt>
                <c:pt idx="74">
                  <c:v>42</c:v>
                </c:pt>
                <c:pt idx="75">
                  <c:v>73</c:v>
                </c:pt>
                <c:pt idx="76">
                  <c:v>27</c:v>
                </c:pt>
                <c:pt idx="77">
                  <c:v>26.700000000000006</c:v>
                </c:pt>
                <c:pt idx="78">
                  <c:v>26.700000000000006</c:v>
                </c:pt>
                <c:pt idx="79">
                  <c:v>26.700000000000006</c:v>
                </c:pt>
                <c:pt idx="80">
                  <c:v>21</c:v>
                </c:pt>
                <c:pt idx="81">
                  <c:v>26</c:v>
                </c:pt>
                <c:pt idx="82">
                  <c:v>35</c:v>
                </c:pt>
                <c:pt idx="83">
                  <c:v>14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0">
                  <c:v>19</c:v>
                </c:pt>
                <c:pt idx="91">
                  <c:v>9.9333333333333336</c:v>
                </c:pt>
                <c:pt idx="92">
                  <c:v>9.9333333333333336</c:v>
                </c:pt>
                <c:pt idx="93">
                  <c:v>9.9333333333333336</c:v>
                </c:pt>
                <c:pt idx="94">
                  <c:v>6</c:v>
                </c:pt>
                <c:pt idx="95">
                  <c:v>7</c:v>
                </c:pt>
                <c:pt idx="96">
                  <c:v>44</c:v>
                </c:pt>
                <c:pt idx="97">
                  <c:v>12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7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7</c:v>
                </c:pt>
                <c:pt idx="111">
                  <c:v>4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55</c:v>
                </c:pt>
                <c:pt idx="116">
                  <c:v>74</c:v>
                </c:pt>
                <c:pt idx="117">
                  <c:v>69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2014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Info.'!$I$2:$I$114</c:f>
              <c:numCache>
                <c:formatCode>0.0</c:formatCode>
                <c:ptCount val="113"/>
                <c:pt idx="10">
                  <c:v>12</c:v>
                </c:pt>
                <c:pt idx="11">
                  <c:v>3.5</c:v>
                </c:pt>
                <c:pt idx="12">
                  <c:v>4.1500000000000004</c:v>
                </c:pt>
                <c:pt idx="13">
                  <c:v>6.15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7.71</c:v>
                </c:pt>
                <c:pt idx="18">
                  <c:v>33.9</c:v>
                </c:pt>
                <c:pt idx="19">
                  <c:v>7.1</c:v>
                </c:pt>
                <c:pt idx="20">
                  <c:v>105.8</c:v>
                </c:pt>
                <c:pt idx="21">
                  <c:v>81.3</c:v>
                </c:pt>
                <c:pt idx="22">
                  <c:v>81.3</c:v>
                </c:pt>
                <c:pt idx="23">
                  <c:v>81.3</c:v>
                </c:pt>
                <c:pt idx="24">
                  <c:v>138.4</c:v>
                </c:pt>
                <c:pt idx="25">
                  <c:v>229.7</c:v>
                </c:pt>
                <c:pt idx="26">
                  <c:v>109.6</c:v>
                </c:pt>
                <c:pt idx="27">
                  <c:v>155.5</c:v>
                </c:pt>
                <c:pt idx="28">
                  <c:v>256.5</c:v>
                </c:pt>
                <c:pt idx="29">
                  <c:v>256.5</c:v>
                </c:pt>
                <c:pt idx="30">
                  <c:v>256.5</c:v>
                </c:pt>
                <c:pt idx="31">
                  <c:v>60.9</c:v>
                </c:pt>
                <c:pt idx="32">
                  <c:v>16.2</c:v>
                </c:pt>
                <c:pt idx="33">
                  <c:v>92.8</c:v>
                </c:pt>
                <c:pt idx="34">
                  <c:v>68.5</c:v>
                </c:pt>
                <c:pt idx="35">
                  <c:v>83.63</c:v>
                </c:pt>
                <c:pt idx="36">
                  <c:v>83.63</c:v>
                </c:pt>
                <c:pt idx="37">
                  <c:v>83.63</c:v>
                </c:pt>
                <c:pt idx="38">
                  <c:v>63.75</c:v>
                </c:pt>
                <c:pt idx="39">
                  <c:v>131.62</c:v>
                </c:pt>
                <c:pt idx="40">
                  <c:v>23.55</c:v>
                </c:pt>
                <c:pt idx="41">
                  <c:v>47.19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51.65</c:v>
                </c:pt>
                <c:pt idx="46">
                  <c:v>23.9</c:v>
                </c:pt>
                <c:pt idx="47">
                  <c:v>10.5</c:v>
                </c:pt>
                <c:pt idx="48" formatCode="0.00">
                  <c:v>20.2</c:v>
                </c:pt>
                <c:pt idx="49" formatCode="0.00">
                  <c:v>20.2</c:v>
                </c:pt>
                <c:pt idx="50" formatCode="0.00">
                  <c:v>20.2</c:v>
                </c:pt>
                <c:pt idx="51" formatCode="0.00">
                  <c:v>20.2</c:v>
                </c:pt>
                <c:pt idx="52" formatCode="0.00">
                  <c:v>5.19</c:v>
                </c:pt>
                <c:pt idx="53">
                  <c:v>8.5</c:v>
                </c:pt>
                <c:pt idx="54">
                  <c:v>9.5</c:v>
                </c:pt>
                <c:pt idx="55">
                  <c:v>14.22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20.5</c:v>
                </c:pt>
                <c:pt idx="60">
                  <c:v>18</c:v>
                </c:pt>
                <c:pt idx="61">
                  <c:v>7.25</c:v>
                </c:pt>
                <c:pt idx="62">
                  <c:v>5.37</c:v>
                </c:pt>
                <c:pt idx="63">
                  <c:v>17.7</c:v>
                </c:pt>
                <c:pt idx="64">
                  <c:v>17.7</c:v>
                </c:pt>
                <c:pt idx="65">
                  <c:v>17.7</c:v>
                </c:pt>
                <c:pt idx="66">
                  <c:v>11.93</c:v>
                </c:pt>
                <c:pt idx="67">
                  <c:v>12.15</c:v>
                </c:pt>
                <c:pt idx="68">
                  <c:v>16.059999999999999</c:v>
                </c:pt>
                <c:pt idx="69">
                  <c:v>24.12</c:v>
                </c:pt>
                <c:pt idx="70">
                  <c:v>18.64</c:v>
                </c:pt>
                <c:pt idx="71">
                  <c:v>18.64</c:v>
                </c:pt>
                <c:pt idx="72">
                  <c:v>18.64</c:v>
                </c:pt>
                <c:pt idx="73">
                  <c:v>28.3</c:v>
                </c:pt>
                <c:pt idx="74">
                  <c:v>7.05</c:v>
                </c:pt>
                <c:pt idx="75">
                  <c:v>117.45</c:v>
                </c:pt>
                <c:pt idx="76">
                  <c:v>37.159999999999997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13.8</c:v>
                </c:pt>
                <c:pt idx="81">
                  <c:v>12.02</c:v>
                </c:pt>
                <c:pt idx="82">
                  <c:v>14.38</c:v>
                </c:pt>
                <c:pt idx="83">
                  <c:v>5.66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5.21</c:v>
                </c:pt>
                <c:pt idx="88">
                  <c:v>6.33</c:v>
                </c:pt>
                <c:pt idx="89">
                  <c:v>8.34</c:v>
                </c:pt>
                <c:pt idx="90">
                  <c:v>3.38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1.86</c:v>
                </c:pt>
                <c:pt idx="95">
                  <c:v>1.02</c:v>
                </c:pt>
                <c:pt idx="96">
                  <c:v>3.54</c:v>
                </c:pt>
                <c:pt idx="97">
                  <c:v>5.41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5.09</c:v>
                </c:pt>
                <c:pt idx="104">
                  <c:v>3.13</c:v>
                </c:pt>
                <c:pt idx="105">
                  <c:v>1.87</c:v>
                </c:pt>
                <c:pt idx="106">
                  <c:v>1.87</c:v>
                </c:pt>
                <c:pt idx="107">
                  <c:v>1.9</c:v>
                </c:pt>
                <c:pt idx="108">
                  <c:v>2.59</c:v>
                </c:pt>
                <c:pt idx="109">
                  <c:v>2.52</c:v>
                </c:pt>
                <c:pt idx="110">
                  <c:v>1</c:v>
                </c:pt>
                <c:pt idx="111">
                  <c:v>1.52</c:v>
                </c:pt>
                <c:pt idx="11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84392"/>
        <c:axId val="417285568"/>
      </c:lineChart>
      <c:dateAx>
        <c:axId val="41728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55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728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84392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Reiles</a:t>
            </a:r>
            <a:r>
              <a:rPr lang="en-US" baseline="0"/>
              <a:t> Acres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406120750985756E-2"/>
          <c:y val="0.1186007874015748"/>
          <c:w val="0.94783808226115684"/>
          <c:h val="0.80301430446194222"/>
        </c:manualLayout>
      </c:layout>
      <c:lineChart>
        <c:grouping val="standard"/>
        <c:varyColors val="0"/>
        <c:ser>
          <c:idx val="0"/>
          <c:order val="0"/>
          <c:tx>
            <c:v>Trap 8</c:v>
          </c:tx>
          <c:marker>
            <c:symbol val="none"/>
          </c:marker>
          <c:cat>
            <c:numRef>
              <c:f>'Trap 8'!$A$9:$A$157</c:f>
              <c:numCache>
                <c:formatCode>m/d/yy;@</c:formatCode>
                <c:ptCount val="149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8'!$T$9:$T$157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51</c:v>
                </c:pt>
                <c:pt idx="5">
                  <c:v>11</c:v>
                </c:pt>
                <c:pt idx="6">
                  <c:v>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167</c:v>
                </c:pt>
                <c:pt idx="12">
                  <c:v>6</c:v>
                </c:pt>
                <c:pt idx="13">
                  <c:v>178</c:v>
                </c:pt>
                <c:pt idx="14">
                  <c:v>53.789999999999992</c:v>
                </c:pt>
                <c:pt idx="15">
                  <c:v>53.789999999999992</c:v>
                </c:pt>
                <c:pt idx="16">
                  <c:v>53.789999999999992</c:v>
                </c:pt>
                <c:pt idx="17">
                  <c:v>223</c:v>
                </c:pt>
                <c:pt idx="18">
                  <c:v>174</c:v>
                </c:pt>
                <c:pt idx="19">
                  <c:v>121</c:v>
                </c:pt>
                <c:pt idx="20">
                  <c:v>562</c:v>
                </c:pt>
                <c:pt idx="21">
                  <c:v>277.10000000000002</c:v>
                </c:pt>
                <c:pt idx="22">
                  <c:v>277.10000000000002</c:v>
                </c:pt>
                <c:pt idx="23">
                  <c:v>277.10000000000002</c:v>
                </c:pt>
                <c:pt idx="24">
                  <c:v>46</c:v>
                </c:pt>
                <c:pt idx="25">
                  <c:v>18</c:v>
                </c:pt>
                <c:pt idx="26">
                  <c:v>65</c:v>
                </c:pt>
                <c:pt idx="27">
                  <c:v>37</c:v>
                </c:pt>
                <c:pt idx="28">
                  <c:v>86.899999999999991</c:v>
                </c:pt>
                <c:pt idx="29">
                  <c:v>86.899999999999991</c:v>
                </c:pt>
                <c:pt idx="30">
                  <c:v>86.899999999999991</c:v>
                </c:pt>
                <c:pt idx="31">
                  <c:v>43</c:v>
                </c:pt>
                <c:pt idx="32">
                  <c:v>76</c:v>
                </c:pt>
                <c:pt idx="33">
                  <c:v>26</c:v>
                </c:pt>
                <c:pt idx="34">
                  <c:v>14</c:v>
                </c:pt>
                <c:pt idx="35">
                  <c:v>24.700000000000003</c:v>
                </c:pt>
                <c:pt idx="36">
                  <c:v>24.700000000000003</c:v>
                </c:pt>
                <c:pt idx="37">
                  <c:v>24.700000000000003</c:v>
                </c:pt>
                <c:pt idx="38">
                  <c:v>33</c:v>
                </c:pt>
                <c:pt idx="39">
                  <c:v>15</c:v>
                </c:pt>
                <c:pt idx="40">
                  <c:v>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16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14</c:v>
                </c:pt>
                <c:pt idx="53">
                  <c:v>13</c:v>
                </c:pt>
                <c:pt idx="54">
                  <c:v>17</c:v>
                </c:pt>
                <c:pt idx="55">
                  <c:v>12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8</c:v>
                </c:pt>
                <c:pt idx="60">
                  <c:v>13</c:v>
                </c:pt>
                <c:pt idx="61">
                  <c:v>4</c:v>
                </c:pt>
                <c:pt idx="62">
                  <c:v>3</c:v>
                </c:pt>
                <c:pt idx="63">
                  <c:v>6.1999999999999993</c:v>
                </c:pt>
                <c:pt idx="64">
                  <c:v>6.1999999999999993</c:v>
                </c:pt>
                <c:pt idx="65">
                  <c:v>6.1999999999999993</c:v>
                </c:pt>
                <c:pt idx="66">
                  <c:v>10</c:v>
                </c:pt>
                <c:pt idx="67">
                  <c:v>0</c:v>
                </c:pt>
                <c:pt idx="68">
                  <c:v>18</c:v>
                </c:pt>
                <c:pt idx="69">
                  <c:v>8</c:v>
                </c:pt>
                <c:pt idx="70">
                  <c:v>3.8999999999999995</c:v>
                </c:pt>
                <c:pt idx="71">
                  <c:v>3.8999999999999995</c:v>
                </c:pt>
                <c:pt idx="72">
                  <c:v>3.8999999999999995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1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16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2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4</c:v>
                </c:pt>
                <c:pt idx="116">
                  <c:v>7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79296"/>
        <c:axId val="417279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2011 City Average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'Trap 8'!$A$9:$A$157</c15:sqref>
                        </c15:formulaRef>
                      </c:ext>
                    </c:extLst>
                    <c:numCache>
                      <c:formatCode>m/d/yy;@</c:formatCode>
                      <c:ptCount val="149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7279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</c:spPr>
        <c:crossAx val="417279688"/>
        <c:crosses val="autoZero"/>
        <c:auto val="1"/>
        <c:lblOffset val="100"/>
        <c:baseTimeUnit val="days"/>
      </c:dateAx>
      <c:valAx>
        <c:axId val="417279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1727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53953688409038"/>
          <c:y val="4.6528477690288617E-2"/>
          <c:w val="0.18662791959580871"/>
          <c:h val="3.013818897637801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Prairiewood Dr. SW Trap (# 9)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9'!$A$9:$A$152</c:f>
              <c:numCache>
                <c:formatCode>m/d/yy;@</c:formatCode>
                <c:ptCount val="14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8</c:v>
                </c:pt>
                <c:pt idx="11">
                  <c:v>29</c:v>
                </c:pt>
                <c:pt idx="12">
                  <c:v>4</c:v>
                </c:pt>
                <c:pt idx="13">
                  <c:v>122</c:v>
                </c:pt>
                <c:pt idx="14">
                  <c:v>74.799999999999983</c:v>
                </c:pt>
                <c:pt idx="15">
                  <c:v>74.799999999999983</c:v>
                </c:pt>
                <c:pt idx="16">
                  <c:v>74.799999999999983</c:v>
                </c:pt>
                <c:pt idx="17">
                  <c:v>194</c:v>
                </c:pt>
                <c:pt idx="18">
                  <c:v>102</c:v>
                </c:pt>
                <c:pt idx="19">
                  <c:v>74</c:v>
                </c:pt>
                <c:pt idx="20">
                  <c:v>182</c:v>
                </c:pt>
                <c:pt idx="21">
                  <c:v>95.499999999999986</c:v>
                </c:pt>
                <c:pt idx="22">
                  <c:v>95.499999999999986</c:v>
                </c:pt>
                <c:pt idx="23">
                  <c:v>95.499999999999986</c:v>
                </c:pt>
                <c:pt idx="24">
                  <c:v>69</c:v>
                </c:pt>
                <c:pt idx="25">
                  <c:v>13</c:v>
                </c:pt>
                <c:pt idx="26">
                  <c:v>140</c:v>
                </c:pt>
                <c:pt idx="27">
                  <c:v>37</c:v>
                </c:pt>
                <c:pt idx="28">
                  <c:v>58.8</c:v>
                </c:pt>
                <c:pt idx="29">
                  <c:v>58.8</c:v>
                </c:pt>
                <c:pt idx="30">
                  <c:v>58.8</c:v>
                </c:pt>
                <c:pt idx="31">
                  <c:v>32</c:v>
                </c:pt>
                <c:pt idx="32">
                  <c:v>178</c:v>
                </c:pt>
                <c:pt idx="33">
                  <c:v>20</c:v>
                </c:pt>
                <c:pt idx="34">
                  <c:v>30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46</c:v>
                </c:pt>
                <c:pt idx="39">
                  <c:v>23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5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7</c:v>
                </c:pt>
                <c:pt idx="60">
                  <c:v>5</c:v>
                </c:pt>
                <c:pt idx="61">
                  <c:v>9</c:v>
                </c:pt>
                <c:pt idx="62">
                  <c:v>9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18</c:v>
                </c:pt>
                <c:pt idx="67">
                  <c:v>0</c:v>
                </c:pt>
                <c:pt idx="68">
                  <c:v>35</c:v>
                </c:pt>
                <c:pt idx="69">
                  <c:v>17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10</c:v>
                </c:pt>
                <c:pt idx="74">
                  <c:v>0</c:v>
                </c:pt>
                <c:pt idx="75">
                  <c:v>11</c:v>
                </c:pt>
                <c:pt idx="76">
                  <c:v>2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11</c:v>
                </c:pt>
                <c:pt idx="116">
                  <c:v>15</c:v>
                </c:pt>
                <c:pt idx="117">
                  <c:v>42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3184"/>
        <c:axId val="418943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9'!$A$9:$A$152</c15:sqref>
                        </c15:formulaRef>
                      </c:ext>
                    </c:extLst>
                    <c:numCache>
                      <c:formatCode>m/d/yy;@</c:formatCode>
                      <c:ptCount val="144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39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4396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31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Traps vs. Rural Traps</a:t>
            </a:r>
          </a:p>
        </c:rich>
      </c:tx>
      <c:layout>
        <c:manualLayout>
          <c:xMode val="edge"/>
          <c:yMode val="edge"/>
          <c:x val="0.3951165371809581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856825749167592E-2"/>
          <c:y val="7.0146818923327914E-2"/>
          <c:w val="0.92341842397336249"/>
          <c:h val="0.85807504078303465"/>
        </c:manualLayout>
      </c:layout>
      <c:lineChart>
        <c:grouping val="standard"/>
        <c:varyColors val="0"/>
        <c:ser>
          <c:idx val="1"/>
          <c:order val="0"/>
          <c:tx>
            <c:strRef>
              <c:f>'Web Graph Info.'!$I$1</c:f>
              <c:strCache>
                <c:ptCount val="1"/>
                <c:pt idx="0">
                  <c:v>2015 Metro Females Average</c:v>
                </c:pt>
              </c:strCache>
            </c:strRef>
          </c:tx>
          <c:marker>
            <c:symbol val="none"/>
          </c:marker>
          <c:cat>
            <c:numRef>
              <c:f>'Web Graph Info.'!$A$2:$A$124</c:f>
              <c:numCache>
                <c:formatCode>m/d;@</c:formatCode>
                <c:ptCount val="123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</c:numCache>
            </c:numRef>
          </c:cat>
          <c:val>
            <c:numRef>
              <c:f>'Web Graph Info.'!$I$2:$I$123</c:f>
              <c:numCache>
                <c:formatCode>0.0</c:formatCode>
                <c:ptCount val="122"/>
                <c:pt idx="10">
                  <c:v>12</c:v>
                </c:pt>
                <c:pt idx="11">
                  <c:v>3.5</c:v>
                </c:pt>
                <c:pt idx="12">
                  <c:v>4.1500000000000004</c:v>
                </c:pt>
                <c:pt idx="13">
                  <c:v>6.15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7.71</c:v>
                </c:pt>
                <c:pt idx="18">
                  <c:v>33.9</c:v>
                </c:pt>
                <c:pt idx="19">
                  <c:v>7.1</c:v>
                </c:pt>
                <c:pt idx="20">
                  <c:v>105.8</c:v>
                </c:pt>
                <c:pt idx="21">
                  <c:v>81.3</c:v>
                </c:pt>
                <c:pt idx="22">
                  <c:v>81.3</c:v>
                </c:pt>
                <c:pt idx="23">
                  <c:v>81.3</c:v>
                </c:pt>
                <c:pt idx="24">
                  <c:v>138.4</c:v>
                </c:pt>
                <c:pt idx="25">
                  <c:v>229.7</c:v>
                </c:pt>
                <c:pt idx="26">
                  <c:v>109.6</c:v>
                </c:pt>
                <c:pt idx="27">
                  <c:v>155.5</c:v>
                </c:pt>
                <c:pt idx="28">
                  <c:v>256.5</c:v>
                </c:pt>
                <c:pt idx="29">
                  <c:v>256.5</c:v>
                </c:pt>
                <c:pt idx="30">
                  <c:v>256.5</c:v>
                </c:pt>
                <c:pt idx="31">
                  <c:v>60.9</c:v>
                </c:pt>
                <c:pt idx="32">
                  <c:v>16.2</c:v>
                </c:pt>
                <c:pt idx="33">
                  <c:v>92.8</c:v>
                </c:pt>
                <c:pt idx="34">
                  <c:v>68.5</c:v>
                </c:pt>
                <c:pt idx="35">
                  <c:v>83.63</c:v>
                </c:pt>
                <c:pt idx="36">
                  <c:v>83.63</c:v>
                </c:pt>
                <c:pt idx="37">
                  <c:v>83.63</c:v>
                </c:pt>
                <c:pt idx="38">
                  <c:v>63.75</c:v>
                </c:pt>
                <c:pt idx="39">
                  <c:v>131.62</c:v>
                </c:pt>
                <c:pt idx="40">
                  <c:v>23.55</c:v>
                </c:pt>
                <c:pt idx="41">
                  <c:v>47.19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51.65</c:v>
                </c:pt>
                <c:pt idx="46">
                  <c:v>23.9</c:v>
                </c:pt>
                <c:pt idx="47">
                  <c:v>10.5</c:v>
                </c:pt>
                <c:pt idx="48" formatCode="0.00">
                  <c:v>20.2</c:v>
                </c:pt>
                <c:pt idx="49" formatCode="0.00">
                  <c:v>20.2</c:v>
                </c:pt>
                <c:pt idx="50" formatCode="0.00">
                  <c:v>20.2</c:v>
                </c:pt>
                <c:pt idx="51" formatCode="0.00">
                  <c:v>20.2</c:v>
                </c:pt>
                <c:pt idx="52" formatCode="0.00">
                  <c:v>5.19</c:v>
                </c:pt>
                <c:pt idx="53">
                  <c:v>8.5</c:v>
                </c:pt>
                <c:pt idx="54">
                  <c:v>9.5</c:v>
                </c:pt>
                <c:pt idx="55">
                  <c:v>14.22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20.5</c:v>
                </c:pt>
                <c:pt idx="60">
                  <c:v>18</c:v>
                </c:pt>
                <c:pt idx="61">
                  <c:v>7.25</c:v>
                </c:pt>
                <c:pt idx="62">
                  <c:v>5.37</c:v>
                </c:pt>
                <c:pt idx="63">
                  <c:v>17.7</c:v>
                </c:pt>
                <c:pt idx="64">
                  <c:v>17.7</c:v>
                </c:pt>
                <c:pt idx="65">
                  <c:v>17.7</c:v>
                </c:pt>
                <c:pt idx="66">
                  <c:v>11.93</c:v>
                </c:pt>
                <c:pt idx="67">
                  <c:v>12.15</c:v>
                </c:pt>
                <c:pt idx="68">
                  <c:v>16.059999999999999</c:v>
                </c:pt>
                <c:pt idx="69">
                  <c:v>24.12</c:v>
                </c:pt>
                <c:pt idx="70">
                  <c:v>18.64</c:v>
                </c:pt>
                <c:pt idx="71">
                  <c:v>18.64</c:v>
                </c:pt>
                <c:pt idx="72">
                  <c:v>18.64</c:v>
                </c:pt>
                <c:pt idx="73">
                  <c:v>28.3</c:v>
                </c:pt>
                <c:pt idx="74">
                  <c:v>7.05</c:v>
                </c:pt>
                <c:pt idx="75">
                  <c:v>117.45</c:v>
                </c:pt>
                <c:pt idx="76">
                  <c:v>37.159999999999997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13.8</c:v>
                </c:pt>
                <c:pt idx="81">
                  <c:v>12.02</c:v>
                </c:pt>
                <c:pt idx="82">
                  <c:v>14.38</c:v>
                </c:pt>
                <c:pt idx="83">
                  <c:v>5.66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5.21</c:v>
                </c:pt>
                <c:pt idx="88">
                  <c:v>6.33</c:v>
                </c:pt>
                <c:pt idx="89">
                  <c:v>8.34</c:v>
                </c:pt>
                <c:pt idx="90">
                  <c:v>3.38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1.86</c:v>
                </c:pt>
                <c:pt idx="95">
                  <c:v>1.02</c:v>
                </c:pt>
                <c:pt idx="96">
                  <c:v>3.54</c:v>
                </c:pt>
                <c:pt idx="97">
                  <c:v>5.41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5.09</c:v>
                </c:pt>
                <c:pt idx="104">
                  <c:v>3.13</c:v>
                </c:pt>
                <c:pt idx="105">
                  <c:v>1.87</c:v>
                </c:pt>
                <c:pt idx="106">
                  <c:v>1.87</c:v>
                </c:pt>
                <c:pt idx="107">
                  <c:v>1.9</c:v>
                </c:pt>
                <c:pt idx="108">
                  <c:v>2.59</c:v>
                </c:pt>
                <c:pt idx="109">
                  <c:v>2.52</c:v>
                </c:pt>
                <c:pt idx="110">
                  <c:v>1</c:v>
                </c:pt>
                <c:pt idx="111">
                  <c:v>1.52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3</c:v>
                </c:pt>
                <c:pt idx="117">
                  <c:v>2.4500000000000002</c:v>
                </c:pt>
                <c:pt idx="118">
                  <c:v>4.55</c:v>
                </c:pt>
                <c:pt idx="119" formatCode="0.00">
                  <c:v>3.49</c:v>
                </c:pt>
                <c:pt idx="120" formatCode="0.00">
                  <c:v>3.49</c:v>
                </c:pt>
                <c:pt idx="121" formatCode="0.00">
                  <c:v>3.49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'Web Graph Info.'!$K$1</c:f>
              <c:strCache>
                <c:ptCount val="1"/>
                <c:pt idx="0">
                  <c:v>2015 County Average</c:v>
                </c:pt>
              </c:strCache>
            </c:strRef>
          </c:tx>
          <c:marker>
            <c:symbol val="none"/>
          </c:marker>
          <c:cat>
            <c:numRef>
              <c:f>'Web Graph Info.'!$A$2:$A$124</c:f>
              <c:numCache>
                <c:formatCode>m/d;@</c:formatCode>
                <c:ptCount val="123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</c:numCache>
            </c:numRef>
          </c:cat>
          <c:val>
            <c:numRef>
              <c:f>'Web Graph Info.'!$K$2:$K$134</c:f>
              <c:numCache>
                <c:formatCode>0.0</c:formatCode>
                <c:ptCount val="133"/>
                <c:pt idx="18">
                  <c:v>35.299999999999997</c:v>
                </c:pt>
                <c:pt idx="20">
                  <c:v>117.9</c:v>
                </c:pt>
                <c:pt idx="22">
                  <c:v>131.4</c:v>
                </c:pt>
                <c:pt idx="26">
                  <c:v>321.10000000000002</c:v>
                </c:pt>
                <c:pt idx="27">
                  <c:v>154.80000000000001</c:v>
                </c:pt>
                <c:pt idx="28">
                  <c:v>133.30000000000001</c:v>
                </c:pt>
                <c:pt idx="29">
                  <c:v>133.30000000000001</c:v>
                </c:pt>
                <c:pt idx="30">
                  <c:v>133.30000000000001</c:v>
                </c:pt>
                <c:pt idx="31">
                  <c:v>27.7</c:v>
                </c:pt>
                <c:pt idx="32">
                  <c:v>27.7</c:v>
                </c:pt>
                <c:pt idx="33">
                  <c:v>78.099999999999994</c:v>
                </c:pt>
                <c:pt idx="34">
                  <c:v>78.099999999999994</c:v>
                </c:pt>
                <c:pt idx="35">
                  <c:v>190.2</c:v>
                </c:pt>
                <c:pt idx="36">
                  <c:v>190.2</c:v>
                </c:pt>
                <c:pt idx="37">
                  <c:v>190.2</c:v>
                </c:pt>
                <c:pt idx="38">
                  <c:v>137.30000000000001</c:v>
                </c:pt>
                <c:pt idx="39">
                  <c:v>137.30000000000001</c:v>
                </c:pt>
                <c:pt idx="40">
                  <c:v>75</c:v>
                </c:pt>
                <c:pt idx="41">
                  <c:v>75</c:v>
                </c:pt>
                <c:pt idx="42">
                  <c:v>83.2</c:v>
                </c:pt>
                <c:pt idx="43">
                  <c:v>83.2</c:v>
                </c:pt>
                <c:pt idx="44">
                  <c:v>83.2</c:v>
                </c:pt>
                <c:pt idx="45">
                  <c:v>35.6</c:v>
                </c:pt>
                <c:pt idx="46">
                  <c:v>35.6</c:v>
                </c:pt>
                <c:pt idx="47">
                  <c:v>31.9</c:v>
                </c:pt>
                <c:pt idx="48">
                  <c:v>54.2</c:v>
                </c:pt>
                <c:pt idx="49">
                  <c:v>54.2</c:v>
                </c:pt>
                <c:pt idx="50">
                  <c:v>54.2</c:v>
                </c:pt>
                <c:pt idx="51">
                  <c:v>54.2</c:v>
                </c:pt>
                <c:pt idx="52">
                  <c:v>14.9</c:v>
                </c:pt>
                <c:pt idx="53">
                  <c:v>14.9</c:v>
                </c:pt>
                <c:pt idx="54">
                  <c:v>37.92</c:v>
                </c:pt>
                <c:pt idx="55">
                  <c:v>37.92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82.7</c:v>
                </c:pt>
                <c:pt idx="60">
                  <c:v>82.7</c:v>
                </c:pt>
                <c:pt idx="61">
                  <c:v>38.25</c:v>
                </c:pt>
                <c:pt idx="62">
                  <c:v>38.25</c:v>
                </c:pt>
                <c:pt idx="63">
                  <c:v>17.39</c:v>
                </c:pt>
                <c:pt idx="64">
                  <c:v>17.39</c:v>
                </c:pt>
                <c:pt idx="65">
                  <c:v>17.39</c:v>
                </c:pt>
                <c:pt idx="66">
                  <c:v>28.09</c:v>
                </c:pt>
                <c:pt idx="67">
                  <c:v>28.1</c:v>
                </c:pt>
                <c:pt idx="68">
                  <c:v>20.63</c:v>
                </c:pt>
                <c:pt idx="69">
                  <c:v>20.63</c:v>
                </c:pt>
                <c:pt idx="70">
                  <c:v>85.91</c:v>
                </c:pt>
                <c:pt idx="71">
                  <c:v>85.91</c:v>
                </c:pt>
                <c:pt idx="72">
                  <c:v>85.91</c:v>
                </c:pt>
                <c:pt idx="73">
                  <c:v>36.549999999999997</c:v>
                </c:pt>
                <c:pt idx="74">
                  <c:v>36.549999999999997</c:v>
                </c:pt>
                <c:pt idx="75">
                  <c:v>122.13</c:v>
                </c:pt>
                <c:pt idx="76">
                  <c:v>122.13</c:v>
                </c:pt>
                <c:pt idx="77">
                  <c:v>31.58</c:v>
                </c:pt>
                <c:pt idx="78">
                  <c:v>31.58</c:v>
                </c:pt>
                <c:pt idx="79">
                  <c:v>31.58</c:v>
                </c:pt>
                <c:pt idx="80">
                  <c:v>19.91</c:v>
                </c:pt>
                <c:pt idx="81">
                  <c:v>19.91</c:v>
                </c:pt>
                <c:pt idx="82">
                  <c:v>14.59</c:v>
                </c:pt>
                <c:pt idx="83">
                  <c:v>14.59</c:v>
                </c:pt>
                <c:pt idx="84">
                  <c:v>3.94</c:v>
                </c:pt>
                <c:pt idx="85">
                  <c:v>3.94</c:v>
                </c:pt>
                <c:pt idx="86">
                  <c:v>3.94</c:v>
                </c:pt>
                <c:pt idx="87">
                  <c:v>4.68</c:v>
                </c:pt>
                <c:pt idx="88">
                  <c:v>4.68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2.38</c:v>
                </c:pt>
                <c:pt idx="95">
                  <c:v>2.4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4.0599999999999996</c:v>
                </c:pt>
                <c:pt idx="99">
                  <c:v>4.0599999999999996</c:v>
                </c:pt>
                <c:pt idx="100">
                  <c:v>4.0599999999999996</c:v>
                </c:pt>
                <c:pt idx="101">
                  <c:v>4.7</c:v>
                </c:pt>
                <c:pt idx="102">
                  <c:v>4.7</c:v>
                </c:pt>
                <c:pt idx="103">
                  <c:v>6.54</c:v>
                </c:pt>
                <c:pt idx="104">
                  <c:v>6.54</c:v>
                </c:pt>
                <c:pt idx="105">
                  <c:v>3.12</c:v>
                </c:pt>
                <c:pt idx="106">
                  <c:v>3.1</c:v>
                </c:pt>
                <c:pt idx="107">
                  <c:v>3.1</c:v>
                </c:pt>
                <c:pt idx="108">
                  <c:v>6.3</c:v>
                </c:pt>
                <c:pt idx="109">
                  <c:v>6.29</c:v>
                </c:pt>
                <c:pt idx="110">
                  <c:v>5.41</c:v>
                </c:pt>
                <c:pt idx="111">
                  <c:v>5.41</c:v>
                </c:pt>
                <c:pt idx="112">
                  <c:v>3.1</c:v>
                </c:pt>
                <c:pt idx="113">
                  <c:v>3.1</c:v>
                </c:pt>
                <c:pt idx="114">
                  <c:v>3.11</c:v>
                </c:pt>
                <c:pt idx="115">
                  <c:v>3.11</c:v>
                </c:pt>
                <c:pt idx="116">
                  <c:v>9</c:v>
                </c:pt>
                <c:pt idx="117">
                  <c:v>4.8</c:v>
                </c:pt>
                <c:pt idx="118">
                  <c:v>4.75</c:v>
                </c:pt>
                <c:pt idx="119">
                  <c:v>10.14</c:v>
                </c:pt>
                <c:pt idx="120">
                  <c:v>10.14</c:v>
                </c:pt>
                <c:pt idx="121">
                  <c:v>10.14</c:v>
                </c:pt>
                <c:pt idx="122">
                  <c:v>38.04</c:v>
                </c:pt>
                <c:pt idx="123">
                  <c:v>38.04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5976"/>
        <c:axId val="383042672"/>
      </c:lineChart>
      <c:dateAx>
        <c:axId val="38257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28079911210142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42672"/>
        <c:crosses val="autoZero"/>
        <c:auto val="1"/>
        <c:lblOffset val="100"/>
        <c:baseTimeUnit val="days"/>
        <c:majorUnit val="7"/>
        <c:minorUnit val="7"/>
      </c:dateAx>
      <c:valAx>
        <c:axId val="383042672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0"/>
              <c:y val="0.42088091354002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575976"/>
        <c:crosses val="autoZero"/>
        <c:crossBetween val="between"/>
        <c:maj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74679635634022"/>
          <c:y val="2.2229472539427173E-2"/>
          <c:w val="0.15824190677610414"/>
          <c:h val="3.7114145397404492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49th Street South Trap (#10)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10'!$A$9:$A$152</c:f>
              <c:numCache>
                <c:formatCode>m/d/yy;@</c:formatCode>
                <c:ptCount val="14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1</c:v>
                </c:pt>
                <c:pt idx="11">
                  <c:v>26</c:v>
                </c:pt>
                <c:pt idx="12">
                  <c:v>1</c:v>
                </c:pt>
                <c:pt idx="13">
                  <c:v>37</c:v>
                </c:pt>
                <c:pt idx="14">
                  <c:v>24.500000000000004</c:v>
                </c:pt>
                <c:pt idx="15">
                  <c:v>24.500000000000004</c:v>
                </c:pt>
                <c:pt idx="16">
                  <c:v>24.500000000000004</c:v>
                </c:pt>
                <c:pt idx="17">
                  <c:v>29</c:v>
                </c:pt>
                <c:pt idx="18">
                  <c:v>8</c:v>
                </c:pt>
                <c:pt idx="19">
                  <c:v>20</c:v>
                </c:pt>
                <c:pt idx="20">
                  <c:v>61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27</c:v>
                </c:pt>
                <c:pt idx="25">
                  <c:v>6</c:v>
                </c:pt>
                <c:pt idx="26">
                  <c:v>0</c:v>
                </c:pt>
                <c:pt idx="27">
                  <c:v>17</c:v>
                </c:pt>
                <c:pt idx="28">
                  <c:v>30.800000000000004</c:v>
                </c:pt>
                <c:pt idx="29">
                  <c:v>30.800000000000004</c:v>
                </c:pt>
                <c:pt idx="30">
                  <c:v>30.800000000000004</c:v>
                </c:pt>
                <c:pt idx="31">
                  <c:v>34</c:v>
                </c:pt>
                <c:pt idx="32">
                  <c:v>28</c:v>
                </c:pt>
                <c:pt idx="33">
                  <c:v>2</c:v>
                </c:pt>
                <c:pt idx="34">
                  <c:v>13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6</c:v>
                </c:pt>
                <c:pt idx="39">
                  <c:v>8</c:v>
                </c:pt>
                <c:pt idx="40">
                  <c:v>1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3</c:v>
                </c:pt>
                <c:pt idx="67">
                  <c:v>1</c:v>
                </c:pt>
                <c:pt idx="68">
                  <c:v>15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9</c:v>
                </c:pt>
                <c:pt idx="116">
                  <c:v>10</c:v>
                </c:pt>
                <c:pt idx="117">
                  <c:v>23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38872"/>
        <c:axId val="418941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10'!$A$9:$A$152</c15:sqref>
                        </c15:formulaRef>
                      </c:ext>
                    </c:extLst>
                    <c:numCache>
                      <c:formatCode>m/d/yy;@</c:formatCode>
                      <c:ptCount val="144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12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412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3887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39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16 1/2 Street South Trap (#11)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11'!$A$9:$A$152</c:f>
              <c:numCache>
                <c:formatCode>m/d/yy;@</c:formatCode>
                <c:ptCount val="14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12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17</c:v>
                </c:pt>
                <c:pt idx="18">
                  <c:v>6</c:v>
                </c:pt>
                <c:pt idx="19">
                  <c:v>7</c:v>
                </c:pt>
                <c:pt idx="20">
                  <c:v>42</c:v>
                </c:pt>
                <c:pt idx="21">
                  <c:v>29.800000000000004</c:v>
                </c:pt>
                <c:pt idx="22">
                  <c:v>29.800000000000004</c:v>
                </c:pt>
                <c:pt idx="23">
                  <c:v>29.800000000000004</c:v>
                </c:pt>
                <c:pt idx="24">
                  <c:v>11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6</c:v>
                </c:pt>
                <c:pt idx="32">
                  <c:v>17</c:v>
                </c:pt>
                <c:pt idx="33">
                  <c:v>2</c:v>
                </c:pt>
                <c:pt idx="34">
                  <c:v>8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</c:v>
                </c:pt>
                <c:pt idx="39">
                  <c:v>1</c:v>
                </c:pt>
                <c:pt idx="40">
                  <c:v>4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3</c:v>
                </c:pt>
                <c:pt idx="60">
                  <c:v>6</c:v>
                </c:pt>
                <c:pt idx="61">
                  <c:v>#N/A</c:v>
                </c:pt>
                <c:pt idx="62">
                  <c:v>1</c:v>
                </c:pt>
                <c:pt idx="63">
                  <c:v>1.9000000000000001</c:v>
                </c:pt>
                <c:pt idx="64">
                  <c:v>1.9000000000000001</c:v>
                </c:pt>
                <c:pt idx="65">
                  <c:v>1.9000000000000001</c:v>
                </c:pt>
                <c:pt idx="66">
                  <c:v>1</c:v>
                </c:pt>
                <c:pt idx="67">
                  <c:v>0</c:v>
                </c:pt>
                <c:pt idx="68">
                  <c:v>10</c:v>
                </c:pt>
                <c:pt idx="69">
                  <c:v>2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#N/A</c:v>
                </c:pt>
                <c:pt idx="111">
                  <c:v>0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3576"/>
        <c:axId val="418944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11'!$A$9:$A$152</c15:sqref>
                        </c15:formulaRef>
                      </c:ext>
                    </c:extLst>
                    <c:numCache>
                      <c:formatCode>m/d/yy;@</c:formatCode>
                      <c:ptCount val="144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4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43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4436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357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39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(#12)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192495921696574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12'!$A$9:$A$151</c:f>
              <c:numCache>
                <c:formatCode>m/d/yy;@</c:formatCode>
                <c:ptCount val="143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7</c:v>
                </c:pt>
                <c:pt idx="13">
                  <c:v>42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25</c:v>
                </c:pt>
                <c:pt idx="18">
                  <c:v>39</c:v>
                </c:pt>
                <c:pt idx="19">
                  <c:v>33</c:v>
                </c:pt>
                <c:pt idx="20">
                  <c:v>61</c:v>
                </c:pt>
                <c:pt idx="21">
                  <c:v>51.9</c:v>
                </c:pt>
                <c:pt idx="22">
                  <c:v>51.9</c:v>
                </c:pt>
                <c:pt idx="23">
                  <c:v>51.9</c:v>
                </c:pt>
                <c:pt idx="24">
                  <c:v>46</c:v>
                </c:pt>
                <c:pt idx="25">
                  <c:v>16</c:v>
                </c:pt>
                <c:pt idx="26">
                  <c:v>23</c:v>
                </c:pt>
                <c:pt idx="27">
                  <c:v>13</c:v>
                </c:pt>
                <c:pt idx="28">
                  <c:v>23.200000000000003</c:v>
                </c:pt>
                <c:pt idx="29">
                  <c:v>23.200000000000003</c:v>
                </c:pt>
                <c:pt idx="30">
                  <c:v>23.200000000000003</c:v>
                </c:pt>
                <c:pt idx="31">
                  <c:v>0</c:v>
                </c:pt>
                <c:pt idx="32">
                  <c:v>43</c:v>
                </c:pt>
                <c:pt idx="33">
                  <c:v>13</c:v>
                </c:pt>
                <c:pt idx="34">
                  <c:v>14</c:v>
                </c:pt>
                <c:pt idx="35">
                  <c:v>9.3999999999999986</c:v>
                </c:pt>
                <c:pt idx="36">
                  <c:v>9.3999999999999986</c:v>
                </c:pt>
                <c:pt idx="37">
                  <c:v>9.3999999999999986</c:v>
                </c:pt>
                <c:pt idx="38">
                  <c:v>7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4</c:v>
                </c:pt>
                <c:pt idx="49">
                  <c:v>5.1999999999999993</c:v>
                </c:pt>
                <c:pt idx="50">
                  <c:v>5.1999999999999993</c:v>
                </c:pt>
                <c:pt idx="51">
                  <c:v>5.1999999999999993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16</c:v>
                </c:pt>
                <c:pt idx="60">
                  <c:v>1</c:v>
                </c:pt>
                <c:pt idx="61">
                  <c:v>#N/A</c:v>
                </c:pt>
                <c:pt idx="62">
                  <c:v>7</c:v>
                </c:pt>
                <c:pt idx="63">
                  <c:v>9.9000000000000021</c:v>
                </c:pt>
                <c:pt idx="64">
                  <c:v>9.9000000000000021</c:v>
                </c:pt>
                <c:pt idx="65">
                  <c:v>9.9000000000000021</c:v>
                </c:pt>
                <c:pt idx="66">
                  <c:v>2</c:v>
                </c:pt>
                <c:pt idx="67">
                  <c:v>1</c:v>
                </c:pt>
                <c:pt idx="68">
                  <c:v>65</c:v>
                </c:pt>
                <c:pt idx="69">
                  <c:v>11</c:v>
                </c:pt>
                <c:pt idx="70">
                  <c:v>7.8999999999999995</c:v>
                </c:pt>
                <c:pt idx="71">
                  <c:v>7.8999999999999995</c:v>
                </c:pt>
                <c:pt idx="72">
                  <c:v>7.8999999999999995</c:v>
                </c:pt>
                <c:pt idx="73">
                  <c:v>8</c:v>
                </c:pt>
                <c:pt idx="74">
                  <c:v>12</c:v>
                </c:pt>
                <c:pt idx="75">
                  <c:v>4</c:v>
                </c:pt>
                <c:pt idx="76">
                  <c:v>5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13</c:v>
                </c:pt>
                <c:pt idx="81">
                  <c:v>7</c:v>
                </c:pt>
                <c:pt idx="82">
                  <c:v>9</c:v>
                </c:pt>
                <c:pt idx="83">
                  <c:v>5</c:v>
                </c:pt>
                <c:pt idx="84">
                  <c:v>6.1999999999999993</c:v>
                </c:pt>
                <c:pt idx="85">
                  <c:v>6.1999999999999993</c:v>
                </c:pt>
                <c:pt idx="86">
                  <c:v>6.1999999999999993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2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5</c:v>
                </c:pt>
                <c:pt idx="95">
                  <c:v>10</c:v>
                </c:pt>
                <c:pt idx="96">
                  <c:v>9</c:v>
                </c:pt>
                <c:pt idx="97">
                  <c:v>4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5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17</c:v>
                </c:pt>
                <c:pt idx="110">
                  <c:v>4</c:v>
                </c:pt>
                <c:pt idx="111">
                  <c:v>19</c:v>
                </c:pt>
                <c:pt idx="112">
                  <c:v>16.899999999999999</c:v>
                </c:pt>
                <c:pt idx="113">
                  <c:v>16.899999999999999</c:v>
                </c:pt>
                <c:pt idx="114">
                  <c:v>16.899999999999999</c:v>
                </c:pt>
                <c:pt idx="115">
                  <c:v>6</c:v>
                </c:pt>
                <c:pt idx="116">
                  <c:v>13</c:v>
                </c:pt>
                <c:pt idx="117">
                  <c:v>52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0832"/>
        <c:axId val="418944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12'!$A$9:$A$151</c15:sqref>
                        </c15:formulaRef>
                      </c:ext>
                    </c:extLst>
                    <c:numCache>
                      <c:formatCode>m/d/yy;@</c:formatCode>
                      <c:ptCount val="143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4752"/>
        <c:crosses val="autoZero"/>
        <c:auto val="1"/>
        <c:lblOffset val="100"/>
        <c:baseTimeUnit val="days"/>
      </c:dateAx>
      <c:valAx>
        <c:axId val="41894475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0832"/>
        <c:crossesAt val="40668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25 1/2 Ave. S Trap (#13) vs. City Trap Average</a:t>
            </a:r>
          </a:p>
        </c:rich>
      </c:tx>
      <c:layout>
        <c:manualLayout>
          <c:xMode val="edge"/>
          <c:yMode val="edge"/>
          <c:x val="0.2841287458379980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13'!$A$9:$A$152</c:f>
              <c:numCache>
                <c:formatCode>m/d/yy;@</c:formatCode>
                <c:ptCount val="14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16</c:v>
                </c:pt>
                <c:pt idx="12">
                  <c:v>9</c:v>
                </c:pt>
                <c:pt idx="13">
                  <c:v>20</c:v>
                </c:pt>
                <c:pt idx="14">
                  <c:v>37.400000000000006</c:v>
                </c:pt>
                <c:pt idx="15">
                  <c:v>37.400000000000006</c:v>
                </c:pt>
                <c:pt idx="16">
                  <c:v>37.400000000000006</c:v>
                </c:pt>
                <c:pt idx="17">
                  <c:v>39</c:v>
                </c:pt>
                <c:pt idx="18">
                  <c:v>39</c:v>
                </c:pt>
                <c:pt idx="19">
                  <c:v>#N/A</c:v>
                </c:pt>
                <c:pt idx="20">
                  <c:v>159</c:v>
                </c:pt>
                <c:pt idx="21">
                  <c:v>67.3</c:v>
                </c:pt>
                <c:pt idx="22">
                  <c:v>67.3</c:v>
                </c:pt>
                <c:pt idx="23">
                  <c:v>67.3</c:v>
                </c:pt>
                <c:pt idx="24">
                  <c:v>32</c:v>
                </c:pt>
                <c:pt idx="25">
                  <c:v>12</c:v>
                </c:pt>
                <c:pt idx="26">
                  <c:v>40</c:v>
                </c:pt>
                <c:pt idx="27">
                  <c:v>18</c:v>
                </c:pt>
                <c:pt idx="28">
                  <c:v>38.099999999999994</c:v>
                </c:pt>
                <c:pt idx="29">
                  <c:v>38.099999999999994</c:v>
                </c:pt>
                <c:pt idx="30">
                  <c:v>38.099999999999994</c:v>
                </c:pt>
                <c:pt idx="31">
                  <c:v>43</c:v>
                </c:pt>
                <c:pt idx="32">
                  <c:v>85</c:v>
                </c:pt>
                <c:pt idx="33">
                  <c:v>16</c:v>
                </c:pt>
                <c:pt idx="34">
                  <c:v>31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21</c:v>
                </c:pt>
                <c:pt idx="39">
                  <c:v>9</c:v>
                </c:pt>
                <c:pt idx="40">
                  <c:v>3</c:v>
                </c:pt>
                <c:pt idx="41">
                  <c:v>6.75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10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36.599999999999994</c:v>
                </c:pt>
                <c:pt idx="57">
                  <c:v>36.599999999999994</c:v>
                </c:pt>
                <c:pt idx="58">
                  <c:v>36.599999999999994</c:v>
                </c:pt>
                <c:pt idx="59">
                  <c:v>11</c:v>
                </c:pt>
                <c:pt idx="60">
                  <c:v>4</c:v>
                </c:pt>
                <c:pt idx="61">
                  <c:v>12</c:v>
                </c:pt>
                <c:pt idx="62">
                  <c:v>19</c:v>
                </c:pt>
                <c:pt idx="63">
                  <c:v>15.600000000000001</c:v>
                </c:pt>
                <c:pt idx="64">
                  <c:v>15.600000000000001</c:v>
                </c:pt>
                <c:pt idx="65">
                  <c:v>15.600000000000001</c:v>
                </c:pt>
                <c:pt idx="66">
                  <c:v>23</c:v>
                </c:pt>
                <c:pt idx="67">
                  <c:v>5</c:v>
                </c:pt>
                <c:pt idx="68">
                  <c:v>64</c:v>
                </c:pt>
                <c:pt idx="69">
                  <c:v>33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0</c:v>
                </c:pt>
                <c:pt idx="77">
                  <c:v>2.8999999999999995</c:v>
                </c:pt>
                <c:pt idx="78">
                  <c:v>2.8999999999999995</c:v>
                </c:pt>
                <c:pt idx="79">
                  <c:v>2.8999999999999995</c:v>
                </c:pt>
                <c:pt idx="80">
                  <c:v>0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0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6</c:v>
                </c:pt>
                <c:pt idx="116">
                  <c:v>0</c:v>
                </c:pt>
                <c:pt idx="117">
                  <c:v>78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5928"/>
        <c:axId val="418940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13'!$A$9:$A$152</c15:sqref>
                        </c15:formulaRef>
                      </c:ext>
                    </c:extLst>
                    <c:numCache>
                      <c:formatCode>m/d/yy;@</c:formatCode>
                      <c:ptCount val="144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00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400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592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304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(#14)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m/d/yy;@</c:formatCode>
                <c:ptCount val="143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#N/A</c:v>
                </c:pt>
                <c:pt idx="1">
                  <c:v>27</c:v>
                </c:pt>
                <c:pt idx="2">
                  <c:v>5</c:v>
                </c:pt>
                <c:pt idx="3">
                  <c:v>12</c:v>
                </c:pt>
                <c:pt idx="4">
                  <c:v>34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20</c:v>
                </c:pt>
                <c:pt idx="9">
                  <c:v>134</c:v>
                </c:pt>
                <c:pt idx="10">
                  <c:v>26</c:v>
                </c:pt>
                <c:pt idx="11">
                  <c:v>174</c:v>
                </c:pt>
                <c:pt idx="12">
                  <c:v>344.50000000000006</c:v>
                </c:pt>
                <c:pt idx="13">
                  <c:v>344.50000000000006</c:v>
                </c:pt>
                <c:pt idx="14">
                  <c:v>344.50000000000006</c:v>
                </c:pt>
                <c:pt idx="15">
                  <c:v>144</c:v>
                </c:pt>
                <c:pt idx="16">
                  <c:v>86</c:v>
                </c:pt>
                <c:pt idx="17">
                  <c:v>132</c:v>
                </c:pt>
                <c:pt idx="18">
                  <c:v>228</c:v>
                </c:pt>
                <c:pt idx="19">
                  <c:v>118.39999999999998</c:v>
                </c:pt>
                <c:pt idx="20">
                  <c:v>118.39999999999998</c:v>
                </c:pt>
                <c:pt idx="21">
                  <c:v>118.39999999999998</c:v>
                </c:pt>
                <c:pt idx="22">
                  <c:v>104</c:v>
                </c:pt>
                <c:pt idx="23">
                  <c:v>9</c:v>
                </c:pt>
                <c:pt idx="24">
                  <c:v>61</c:v>
                </c:pt>
                <c:pt idx="25">
                  <c:v>39</c:v>
                </c:pt>
                <c:pt idx="26">
                  <c:v>144.5</c:v>
                </c:pt>
                <c:pt idx="27">
                  <c:v>144.5</c:v>
                </c:pt>
                <c:pt idx="28">
                  <c:v>144.5</c:v>
                </c:pt>
                <c:pt idx="29">
                  <c:v>53</c:v>
                </c:pt>
                <c:pt idx="30">
                  <c:v>342</c:v>
                </c:pt>
                <c:pt idx="31">
                  <c:v>41</c:v>
                </c:pt>
                <c:pt idx="32">
                  <c:v>83</c:v>
                </c:pt>
                <c:pt idx="33">
                  <c:v>83.799999999999983</c:v>
                </c:pt>
                <c:pt idx="34">
                  <c:v>83.799999999999983</c:v>
                </c:pt>
                <c:pt idx="35">
                  <c:v>83.799999999999983</c:v>
                </c:pt>
                <c:pt idx="36">
                  <c:v>56</c:v>
                </c:pt>
                <c:pt idx="37">
                  <c:v>15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21</c:v>
                </c:pt>
                <c:pt idx="47">
                  <c:v>27.6</c:v>
                </c:pt>
                <c:pt idx="48">
                  <c:v>27.6</c:v>
                </c:pt>
                <c:pt idx="49">
                  <c:v>27.6</c:v>
                </c:pt>
                <c:pt idx="50">
                  <c:v>34</c:v>
                </c:pt>
                <c:pt idx="51">
                  <c:v>23</c:v>
                </c:pt>
                <c:pt idx="52">
                  <c:v>29</c:v>
                </c:pt>
                <c:pt idx="53">
                  <c:v>12</c:v>
                </c:pt>
                <c:pt idx="54">
                  <c:v>23.500000000000004</c:v>
                </c:pt>
                <c:pt idx="55">
                  <c:v>23.500000000000004</c:v>
                </c:pt>
                <c:pt idx="56">
                  <c:v>23.500000000000004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86</c:v>
                </c:pt>
                <c:pt idx="61">
                  <c:v>74.899999999999991</c:v>
                </c:pt>
                <c:pt idx="62">
                  <c:v>74.899999999999991</c:v>
                </c:pt>
                <c:pt idx="63">
                  <c:v>74.899999999999991</c:v>
                </c:pt>
                <c:pt idx="64">
                  <c:v>56</c:v>
                </c:pt>
                <c:pt idx="65">
                  <c:v>24</c:v>
                </c:pt>
                <c:pt idx="66">
                  <c:v>119</c:v>
                </c:pt>
                <c:pt idx="67">
                  <c:v>56</c:v>
                </c:pt>
                <c:pt idx="68">
                  <c:v>39.599999999999994</c:v>
                </c:pt>
                <c:pt idx="69">
                  <c:v>39.599999999999994</c:v>
                </c:pt>
                <c:pt idx="70">
                  <c:v>39.599999999999994</c:v>
                </c:pt>
                <c:pt idx="71">
                  <c:v>26</c:v>
                </c:pt>
                <c:pt idx="72">
                  <c:v>18</c:v>
                </c:pt>
                <c:pt idx="73">
                  <c:v>26</c:v>
                </c:pt>
                <c:pt idx="74">
                  <c:v>18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5</c:v>
                </c:pt>
                <c:pt idx="79">
                  <c:v>8</c:v>
                </c:pt>
                <c:pt idx="80">
                  <c:v>24</c:v>
                </c:pt>
                <c:pt idx="81">
                  <c:v>8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4.333333333333333</c:v>
                </c:pt>
                <c:pt idx="90">
                  <c:v>4.333333333333333</c:v>
                </c:pt>
                <c:pt idx="91">
                  <c:v>4.333333333333333</c:v>
                </c:pt>
                <c:pt idx="92">
                  <c:v>6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7.2666666666666657</c:v>
                </c:pt>
                <c:pt idx="97">
                  <c:v>7.2666666666666657</c:v>
                </c:pt>
                <c:pt idx="98">
                  <c:v>7.2666666666666657</c:v>
                </c:pt>
                <c:pt idx="99">
                  <c:v>5</c:v>
                </c:pt>
                <c:pt idx="100">
                  <c:v>5</c:v>
                </c:pt>
                <c:pt idx="101">
                  <c:v>1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8</c:v>
                </c:pt>
                <c:pt idx="109">
                  <c:v>4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27</c:v>
                </c:pt>
                <c:pt idx="114">
                  <c:v>17</c:v>
                </c:pt>
                <c:pt idx="115">
                  <c:v>27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42792"/>
        <c:axId val="418941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14'!$A$9:$A$151</c15:sqref>
                        </c15:formulaRef>
                      </c:ext>
                    </c:extLst>
                    <c:numCache>
                      <c:formatCode>m/d/yy;@</c:formatCode>
                      <c:ptCount val="143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4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16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416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4279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26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34 1/2 Avenue South Trap (#15)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15'!$A$9:$A$152</c:f>
              <c:numCache>
                <c:formatCode>m/d/yy;@</c:formatCode>
                <c:ptCount val="14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</c:v>
                </c:pt>
                <c:pt idx="11">
                  <c:v>13</c:v>
                </c:pt>
                <c:pt idx="12">
                  <c:v>4</c:v>
                </c:pt>
                <c:pt idx="13">
                  <c:v>18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10</c:v>
                </c:pt>
                <c:pt idx="18">
                  <c:v>8</c:v>
                </c:pt>
                <c:pt idx="19">
                  <c:v>12</c:v>
                </c:pt>
                <c:pt idx="20">
                  <c:v>28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38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12</c:v>
                </c:pt>
                <c:pt idx="32">
                  <c:v>38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2.2999999999999998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</c:v>
                </c:pt>
                <c:pt idx="67">
                  <c:v>2</c:v>
                </c:pt>
                <c:pt idx="68">
                  <c:v>16</c:v>
                </c:pt>
                <c:pt idx="69">
                  <c:v>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7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0.96666666666666656</c:v>
                </c:pt>
                <c:pt idx="92">
                  <c:v>0.96666666666666656</c:v>
                </c:pt>
                <c:pt idx="93">
                  <c:v>0.96666666666666656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9304"/>
        <c:axId val="418925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'Trap 15'!$A$9:$A$152</c15:sqref>
                        </c15:formulaRef>
                      </c:ext>
                    </c:extLst>
                    <c:numCache>
                      <c:formatCode>m/d/yy;@</c:formatCode>
                      <c:ptCount val="144"/>
                      <c:pt idx="0">
                        <c:v>42147</c:v>
                      </c:pt>
                      <c:pt idx="1">
                        <c:v>42148</c:v>
                      </c:pt>
                      <c:pt idx="2">
                        <c:v>42149</c:v>
                      </c:pt>
                      <c:pt idx="3">
                        <c:v>42150</c:v>
                      </c:pt>
                      <c:pt idx="4">
                        <c:v>42151</c:v>
                      </c:pt>
                      <c:pt idx="5">
                        <c:v>42152</c:v>
                      </c:pt>
                      <c:pt idx="6">
                        <c:v>42153</c:v>
                      </c:pt>
                      <c:pt idx="7">
                        <c:v>42154</c:v>
                      </c:pt>
                      <c:pt idx="8">
                        <c:v>42155</c:v>
                      </c:pt>
                      <c:pt idx="9">
                        <c:v>42156</c:v>
                      </c:pt>
                      <c:pt idx="10">
                        <c:v>42157</c:v>
                      </c:pt>
                      <c:pt idx="11">
                        <c:v>42158</c:v>
                      </c:pt>
                      <c:pt idx="12">
                        <c:v>42159</c:v>
                      </c:pt>
                      <c:pt idx="13">
                        <c:v>42160</c:v>
                      </c:pt>
                      <c:pt idx="14">
                        <c:v>42161</c:v>
                      </c:pt>
                      <c:pt idx="15">
                        <c:v>42162</c:v>
                      </c:pt>
                      <c:pt idx="16">
                        <c:v>42163</c:v>
                      </c:pt>
                      <c:pt idx="17">
                        <c:v>42164</c:v>
                      </c:pt>
                      <c:pt idx="18">
                        <c:v>42165</c:v>
                      </c:pt>
                      <c:pt idx="19">
                        <c:v>42166</c:v>
                      </c:pt>
                      <c:pt idx="20">
                        <c:v>42167</c:v>
                      </c:pt>
                      <c:pt idx="21">
                        <c:v>42168</c:v>
                      </c:pt>
                      <c:pt idx="22">
                        <c:v>42169</c:v>
                      </c:pt>
                      <c:pt idx="23">
                        <c:v>42170</c:v>
                      </c:pt>
                      <c:pt idx="24">
                        <c:v>42171</c:v>
                      </c:pt>
                      <c:pt idx="25">
                        <c:v>42172</c:v>
                      </c:pt>
                      <c:pt idx="26">
                        <c:v>42173</c:v>
                      </c:pt>
                      <c:pt idx="27">
                        <c:v>42174</c:v>
                      </c:pt>
                      <c:pt idx="28">
                        <c:v>42175</c:v>
                      </c:pt>
                      <c:pt idx="29">
                        <c:v>42176</c:v>
                      </c:pt>
                      <c:pt idx="30">
                        <c:v>42177</c:v>
                      </c:pt>
                      <c:pt idx="31">
                        <c:v>42178</c:v>
                      </c:pt>
                      <c:pt idx="32">
                        <c:v>42179</c:v>
                      </c:pt>
                      <c:pt idx="33">
                        <c:v>42180</c:v>
                      </c:pt>
                      <c:pt idx="34">
                        <c:v>42181</c:v>
                      </c:pt>
                      <c:pt idx="35">
                        <c:v>42182</c:v>
                      </c:pt>
                      <c:pt idx="36">
                        <c:v>42183</c:v>
                      </c:pt>
                      <c:pt idx="37">
                        <c:v>42184</c:v>
                      </c:pt>
                      <c:pt idx="38">
                        <c:v>42185</c:v>
                      </c:pt>
                      <c:pt idx="39">
                        <c:v>42186</c:v>
                      </c:pt>
                      <c:pt idx="40">
                        <c:v>42187</c:v>
                      </c:pt>
                      <c:pt idx="41">
                        <c:v>42188</c:v>
                      </c:pt>
                      <c:pt idx="42">
                        <c:v>42189</c:v>
                      </c:pt>
                      <c:pt idx="43">
                        <c:v>42190</c:v>
                      </c:pt>
                      <c:pt idx="44">
                        <c:v>42191</c:v>
                      </c:pt>
                      <c:pt idx="45">
                        <c:v>42192</c:v>
                      </c:pt>
                      <c:pt idx="46">
                        <c:v>42193</c:v>
                      </c:pt>
                      <c:pt idx="47">
                        <c:v>42194</c:v>
                      </c:pt>
                      <c:pt idx="48">
                        <c:v>42195</c:v>
                      </c:pt>
                      <c:pt idx="49">
                        <c:v>42196</c:v>
                      </c:pt>
                      <c:pt idx="50">
                        <c:v>42197</c:v>
                      </c:pt>
                      <c:pt idx="51">
                        <c:v>42198</c:v>
                      </c:pt>
                      <c:pt idx="52">
                        <c:v>42199</c:v>
                      </c:pt>
                      <c:pt idx="53">
                        <c:v>42200</c:v>
                      </c:pt>
                      <c:pt idx="54">
                        <c:v>42201</c:v>
                      </c:pt>
                      <c:pt idx="55">
                        <c:v>42202</c:v>
                      </c:pt>
                      <c:pt idx="56">
                        <c:v>42203</c:v>
                      </c:pt>
                      <c:pt idx="57">
                        <c:v>42204</c:v>
                      </c:pt>
                      <c:pt idx="58">
                        <c:v>42205</c:v>
                      </c:pt>
                      <c:pt idx="59">
                        <c:v>42206</c:v>
                      </c:pt>
                      <c:pt idx="60">
                        <c:v>42207</c:v>
                      </c:pt>
                      <c:pt idx="61">
                        <c:v>42208</c:v>
                      </c:pt>
                      <c:pt idx="62">
                        <c:v>42209</c:v>
                      </c:pt>
                      <c:pt idx="63">
                        <c:v>42210</c:v>
                      </c:pt>
                      <c:pt idx="64">
                        <c:v>42211</c:v>
                      </c:pt>
                      <c:pt idx="65">
                        <c:v>42212</c:v>
                      </c:pt>
                      <c:pt idx="66">
                        <c:v>42213</c:v>
                      </c:pt>
                      <c:pt idx="67">
                        <c:v>42214</c:v>
                      </c:pt>
                      <c:pt idx="68">
                        <c:v>42215</c:v>
                      </c:pt>
                      <c:pt idx="69">
                        <c:v>42216</c:v>
                      </c:pt>
                      <c:pt idx="70">
                        <c:v>42217</c:v>
                      </c:pt>
                      <c:pt idx="71">
                        <c:v>42218</c:v>
                      </c:pt>
                      <c:pt idx="72">
                        <c:v>42219</c:v>
                      </c:pt>
                      <c:pt idx="73">
                        <c:v>42220</c:v>
                      </c:pt>
                      <c:pt idx="74">
                        <c:v>42221</c:v>
                      </c:pt>
                      <c:pt idx="75">
                        <c:v>42222</c:v>
                      </c:pt>
                      <c:pt idx="76">
                        <c:v>42223</c:v>
                      </c:pt>
                      <c:pt idx="77">
                        <c:v>42224</c:v>
                      </c:pt>
                      <c:pt idx="78">
                        <c:v>42225</c:v>
                      </c:pt>
                      <c:pt idx="79">
                        <c:v>42226</c:v>
                      </c:pt>
                      <c:pt idx="80">
                        <c:v>42227</c:v>
                      </c:pt>
                      <c:pt idx="81">
                        <c:v>42228</c:v>
                      </c:pt>
                      <c:pt idx="82">
                        <c:v>42229</c:v>
                      </c:pt>
                      <c:pt idx="83">
                        <c:v>42230</c:v>
                      </c:pt>
                      <c:pt idx="84">
                        <c:v>42231</c:v>
                      </c:pt>
                      <c:pt idx="85">
                        <c:v>42232</c:v>
                      </c:pt>
                      <c:pt idx="86">
                        <c:v>42233</c:v>
                      </c:pt>
                      <c:pt idx="87">
                        <c:v>42234</c:v>
                      </c:pt>
                      <c:pt idx="88">
                        <c:v>42235</c:v>
                      </c:pt>
                      <c:pt idx="89">
                        <c:v>42236</c:v>
                      </c:pt>
                      <c:pt idx="90">
                        <c:v>42237</c:v>
                      </c:pt>
                      <c:pt idx="91">
                        <c:v>42238</c:v>
                      </c:pt>
                      <c:pt idx="92">
                        <c:v>42239</c:v>
                      </c:pt>
                      <c:pt idx="93">
                        <c:v>42240</c:v>
                      </c:pt>
                      <c:pt idx="94">
                        <c:v>42241</c:v>
                      </c:pt>
                      <c:pt idx="95">
                        <c:v>42242</c:v>
                      </c:pt>
                      <c:pt idx="96">
                        <c:v>42243</c:v>
                      </c:pt>
                      <c:pt idx="97">
                        <c:v>42244</c:v>
                      </c:pt>
                      <c:pt idx="98">
                        <c:v>42245</c:v>
                      </c:pt>
                      <c:pt idx="99">
                        <c:v>42246</c:v>
                      </c:pt>
                      <c:pt idx="100">
                        <c:v>42247</c:v>
                      </c:pt>
                      <c:pt idx="101">
                        <c:v>42248</c:v>
                      </c:pt>
                      <c:pt idx="102">
                        <c:v>42249</c:v>
                      </c:pt>
                      <c:pt idx="103">
                        <c:v>42250</c:v>
                      </c:pt>
                      <c:pt idx="104">
                        <c:v>42251</c:v>
                      </c:pt>
                      <c:pt idx="105">
                        <c:v>42252</c:v>
                      </c:pt>
                      <c:pt idx="106">
                        <c:v>42253</c:v>
                      </c:pt>
                      <c:pt idx="107">
                        <c:v>42254</c:v>
                      </c:pt>
                      <c:pt idx="108">
                        <c:v>42255</c:v>
                      </c:pt>
                      <c:pt idx="109">
                        <c:v>42256</c:v>
                      </c:pt>
                      <c:pt idx="110">
                        <c:v>42257</c:v>
                      </c:pt>
                      <c:pt idx="111">
                        <c:v>42258</c:v>
                      </c:pt>
                      <c:pt idx="112">
                        <c:v>42259</c:v>
                      </c:pt>
                      <c:pt idx="113">
                        <c:v>42260</c:v>
                      </c:pt>
                      <c:pt idx="114">
                        <c:v>42261</c:v>
                      </c:pt>
                      <c:pt idx="115">
                        <c:v>42262</c:v>
                      </c:pt>
                      <c:pt idx="116">
                        <c:v>42263</c:v>
                      </c:pt>
                      <c:pt idx="117">
                        <c:v>42264</c:v>
                      </c:pt>
                      <c:pt idx="118">
                        <c:v>42265</c:v>
                      </c:pt>
                      <c:pt idx="119">
                        <c:v>42266</c:v>
                      </c:pt>
                      <c:pt idx="120">
                        <c:v>42267</c:v>
                      </c:pt>
                      <c:pt idx="121">
                        <c:v>42268</c:v>
                      </c:pt>
                      <c:pt idx="122">
                        <c:v>42269</c:v>
                      </c:pt>
                      <c:pt idx="123">
                        <c:v>42270</c:v>
                      </c:pt>
                      <c:pt idx="124">
                        <c:v>42271</c:v>
                      </c:pt>
                      <c:pt idx="125">
                        <c:v>42272</c:v>
                      </c:pt>
                      <c:pt idx="126">
                        <c:v>42273</c:v>
                      </c:pt>
                      <c:pt idx="127">
                        <c:v>42274</c:v>
                      </c:pt>
                      <c:pt idx="128">
                        <c:v>42275</c:v>
                      </c:pt>
                      <c:pt idx="129">
                        <c:v>42276</c:v>
                      </c:pt>
                      <c:pt idx="130">
                        <c:v>42277</c:v>
                      </c:pt>
                      <c:pt idx="131">
                        <c:v>42278</c:v>
                      </c:pt>
                      <c:pt idx="132">
                        <c:v>42279</c:v>
                      </c:pt>
                      <c:pt idx="133">
                        <c:v>42280</c:v>
                      </c:pt>
                      <c:pt idx="134">
                        <c:v>42281</c:v>
                      </c:pt>
                      <c:pt idx="135">
                        <c:v>42282</c:v>
                      </c:pt>
                      <c:pt idx="136">
                        <c:v>42283</c:v>
                      </c:pt>
                      <c:pt idx="137">
                        <c:v>42284</c:v>
                      </c:pt>
                      <c:pt idx="138">
                        <c:v>42285</c:v>
                      </c:pt>
                      <c:pt idx="139">
                        <c:v>42286</c:v>
                      </c:pt>
                      <c:pt idx="140">
                        <c:v>42287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53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538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930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(#16) vs. City Trap Average</a:t>
            </a:r>
          </a:p>
        </c:rich>
      </c:tx>
      <c:layout>
        <c:manualLayout>
          <c:xMode val="edge"/>
          <c:yMode val="edge"/>
          <c:x val="0.2730299667036941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45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16'!$T$9:$T$152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27</c:v>
                </c:pt>
                <c:pt idx="12">
                  <c:v>3</c:v>
                </c:pt>
                <c:pt idx="13">
                  <c:v>39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5</c:v>
                </c:pt>
                <c:pt idx="18">
                  <c:v>12</c:v>
                </c:pt>
                <c:pt idx="19">
                  <c:v>19</c:v>
                </c:pt>
                <c:pt idx="20">
                  <c:v>20</c:v>
                </c:pt>
                <c:pt idx="21">
                  <c:v>21.2</c:v>
                </c:pt>
                <c:pt idx="22">
                  <c:v>21.2</c:v>
                </c:pt>
                <c:pt idx="23">
                  <c:v>21.2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10.799999999999999</c:v>
                </c:pt>
                <c:pt idx="29">
                  <c:v>10.799999999999999</c:v>
                </c:pt>
                <c:pt idx="30">
                  <c:v>10.799999999999999</c:v>
                </c:pt>
                <c:pt idx="31">
                  <c:v>8</c:v>
                </c:pt>
                <c:pt idx="32">
                  <c:v>12</c:v>
                </c:pt>
                <c:pt idx="33">
                  <c:v>2</c:v>
                </c:pt>
                <c:pt idx="34">
                  <c:v>7</c:v>
                </c:pt>
                <c:pt idx="35">
                  <c:v>5.4999999999999991</c:v>
                </c:pt>
                <c:pt idx="36">
                  <c:v>5.4999999999999991</c:v>
                </c:pt>
                <c:pt idx="37">
                  <c:v>5.4999999999999991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8</c:v>
                </c:pt>
                <c:pt idx="49">
                  <c:v>3.4999999999999996</c:v>
                </c:pt>
                <c:pt idx="50">
                  <c:v>3.4999999999999996</c:v>
                </c:pt>
                <c:pt idx="51">
                  <c:v>3.4999999999999996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0</c:v>
                </c:pt>
                <c:pt idx="110">
                  <c:v>4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Info.'!#REF!</c:f>
              <c:strCache>
                <c:ptCount val="1"/>
                <c:pt idx="0">
                  <c:v>2013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3032"/>
        <c:axId val="418924208"/>
      </c:lineChart>
      <c:dateAx>
        <c:axId val="41892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42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420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30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6.199021207177817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16th St S Trap (#17)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#N/A</c:v>
                </c:pt>
                <c:pt idx="14">
                  <c:v>50.859999999999992</c:v>
                </c:pt>
                <c:pt idx="15">
                  <c:v>50.859999999999992</c:v>
                </c:pt>
                <c:pt idx="16">
                  <c:v>50.859999999999992</c:v>
                </c:pt>
                <c:pt idx="17">
                  <c:v>21</c:v>
                </c:pt>
                <c:pt idx="18">
                  <c:v>8</c:v>
                </c:pt>
                <c:pt idx="19">
                  <c:v>#N/A</c:v>
                </c:pt>
                <c:pt idx="20">
                  <c:v>66</c:v>
                </c:pt>
                <c:pt idx="21">
                  <c:v>95.899999999999991</c:v>
                </c:pt>
                <c:pt idx="22">
                  <c:v>95.899999999999991</c:v>
                </c:pt>
                <c:pt idx="23">
                  <c:v>95.899999999999991</c:v>
                </c:pt>
                <c:pt idx="24">
                  <c:v>9</c:v>
                </c:pt>
                <c:pt idx="25">
                  <c:v>15</c:v>
                </c:pt>
                <c:pt idx="26">
                  <c:v>2</c:v>
                </c:pt>
                <c:pt idx="27">
                  <c:v>1</c:v>
                </c:pt>
                <c:pt idx="28">
                  <c:v>13.6</c:v>
                </c:pt>
                <c:pt idx="29">
                  <c:v>13.6</c:v>
                </c:pt>
                <c:pt idx="30">
                  <c:v>13.6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9</c:v>
                </c:pt>
                <c:pt idx="35">
                  <c:v>3.8999999999999995</c:v>
                </c:pt>
                <c:pt idx="36">
                  <c:v>3.8999999999999995</c:v>
                </c:pt>
                <c:pt idx="37">
                  <c:v>3.8999999999999995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6560"/>
        <c:axId val="418924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4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46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65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Timberline</a:t>
            </a:r>
            <a:r>
              <a:rPr lang="en-US" baseline="0"/>
              <a:t> </a:t>
            </a:r>
            <a:r>
              <a:rPr lang="en-US"/>
              <a:t>(#18) vs City Average</a:t>
            </a:r>
          </a:p>
        </c:rich>
      </c:tx>
      <c:layout>
        <c:manualLayout>
          <c:xMode val="edge"/>
          <c:yMode val="edge"/>
          <c:x val="0.2896781354051054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625971143178254E-2"/>
          <c:y val="0.15171288743884404"/>
          <c:w val="0.93007769145394004"/>
          <c:h val="0.72430668841761758"/>
        </c:manualLayout>
      </c:layout>
      <c:lineChart>
        <c:grouping val="standard"/>
        <c:varyColors val="0"/>
        <c:ser>
          <c:idx val="0"/>
          <c:order val="0"/>
          <c:tx>
            <c:strRef>
              <c:f>'Trap 18 '!$A$1:$C$1</c:f>
              <c:strCache>
                <c:ptCount val="1"/>
                <c:pt idx="0">
                  <c:v>Trap 18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18 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</c:v>
                </c:pt>
                <c:pt idx="46">
                  <c:v>53</c:v>
                </c:pt>
                <c:pt idx="47">
                  <c:v>49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88</c:v>
                </c:pt>
                <c:pt idx="52">
                  <c:v>58</c:v>
                </c:pt>
                <c:pt idx="53">
                  <c:v>25</c:v>
                </c:pt>
                <c:pt idx="54">
                  <c:v>23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39</c:v>
                </c:pt>
                <c:pt idx="59">
                  <c:v>23</c:v>
                </c:pt>
                <c:pt idx="60">
                  <c:v>52</c:v>
                </c:pt>
                <c:pt idx="61">
                  <c:v>38</c:v>
                </c:pt>
                <c:pt idx="62">
                  <c:v>18.500000000000004</c:v>
                </c:pt>
                <c:pt idx="63">
                  <c:v>18.500000000000004</c:v>
                </c:pt>
                <c:pt idx="64">
                  <c:v>18.500000000000004</c:v>
                </c:pt>
                <c:pt idx="65">
                  <c:v>12</c:v>
                </c:pt>
                <c:pt idx="66">
                  <c:v>27</c:v>
                </c:pt>
                <c:pt idx="67">
                  <c:v>156</c:v>
                </c:pt>
                <c:pt idx="68">
                  <c:v>85</c:v>
                </c:pt>
                <c:pt idx="69">
                  <c:v>22.900000000000002</c:v>
                </c:pt>
                <c:pt idx="70">
                  <c:v>22.900000000000002</c:v>
                </c:pt>
                <c:pt idx="71">
                  <c:v>22.900000000000002</c:v>
                </c:pt>
                <c:pt idx="72">
                  <c:v>33</c:v>
                </c:pt>
                <c:pt idx="73">
                  <c:v>18</c:v>
                </c:pt>
                <c:pt idx="74">
                  <c:v>38</c:v>
                </c:pt>
                <c:pt idx="75">
                  <c:v>11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14</c:v>
                </c:pt>
                <c:pt idx="80">
                  <c:v>22</c:v>
                </c:pt>
                <c:pt idx="81">
                  <c:v>33</c:v>
                </c:pt>
                <c:pt idx="82">
                  <c:v>13</c:v>
                </c:pt>
                <c:pt idx="83">
                  <c:v>12.600000000000001</c:v>
                </c:pt>
                <c:pt idx="84">
                  <c:v>12.600000000000001</c:v>
                </c:pt>
                <c:pt idx="85">
                  <c:v>12.600000000000001</c:v>
                </c:pt>
                <c:pt idx="86">
                  <c:v>11</c:v>
                </c:pt>
                <c:pt idx="87">
                  <c:v>21</c:v>
                </c:pt>
                <c:pt idx="88">
                  <c:v>40</c:v>
                </c:pt>
                <c:pt idx="89">
                  <c:v>28</c:v>
                </c:pt>
                <c:pt idx="90">
                  <c:v>32.333333333333329</c:v>
                </c:pt>
                <c:pt idx="91">
                  <c:v>32.333333333333329</c:v>
                </c:pt>
                <c:pt idx="92">
                  <c:v>32.333333333333329</c:v>
                </c:pt>
                <c:pt idx="93">
                  <c:v>25</c:v>
                </c:pt>
                <c:pt idx="94">
                  <c:v>22</c:v>
                </c:pt>
                <c:pt idx="95">
                  <c:v>8</c:v>
                </c:pt>
                <c:pt idx="96">
                  <c:v>12</c:v>
                </c:pt>
                <c:pt idx="97">
                  <c:v>7.6666666666666661</c:v>
                </c:pt>
                <c:pt idx="98">
                  <c:v>7.6666666666666661</c:v>
                </c:pt>
                <c:pt idx="99">
                  <c:v>7.6666666666666661</c:v>
                </c:pt>
                <c:pt idx="100">
                  <c:v>10</c:v>
                </c:pt>
                <c:pt idx="10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7736"/>
        <c:axId val="418927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 Graph Info.'!$A$2:$A$135</c15:sqref>
                        </c15:formulaRef>
                      </c:ext>
                    </c:extLst>
                    <c:numCache>
                      <c:formatCode>m/d;@</c:formatCode>
                      <c:ptCount val="134"/>
                      <c:pt idx="0">
                        <c:v>42140</c:v>
                      </c:pt>
                      <c:pt idx="1">
                        <c:v>42141</c:v>
                      </c:pt>
                      <c:pt idx="2">
                        <c:v>42142</c:v>
                      </c:pt>
                      <c:pt idx="3">
                        <c:v>42143</c:v>
                      </c:pt>
                      <c:pt idx="4">
                        <c:v>42144</c:v>
                      </c:pt>
                      <c:pt idx="5">
                        <c:v>42145</c:v>
                      </c:pt>
                      <c:pt idx="6">
                        <c:v>42146</c:v>
                      </c:pt>
                      <c:pt idx="7">
                        <c:v>42147</c:v>
                      </c:pt>
                      <c:pt idx="8">
                        <c:v>42148</c:v>
                      </c:pt>
                      <c:pt idx="9">
                        <c:v>42149</c:v>
                      </c:pt>
                      <c:pt idx="10">
                        <c:v>42150</c:v>
                      </c:pt>
                      <c:pt idx="11">
                        <c:v>42151</c:v>
                      </c:pt>
                      <c:pt idx="12">
                        <c:v>42152</c:v>
                      </c:pt>
                      <c:pt idx="13">
                        <c:v>42153</c:v>
                      </c:pt>
                      <c:pt idx="14">
                        <c:v>42154</c:v>
                      </c:pt>
                      <c:pt idx="15">
                        <c:v>42155</c:v>
                      </c:pt>
                      <c:pt idx="16">
                        <c:v>42156</c:v>
                      </c:pt>
                      <c:pt idx="17">
                        <c:v>42157</c:v>
                      </c:pt>
                      <c:pt idx="18">
                        <c:v>42158</c:v>
                      </c:pt>
                      <c:pt idx="19">
                        <c:v>42159</c:v>
                      </c:pt>
                      <c:pt idx="20">
                        <c:v>42160</c:v>
                      </c:pt>
                      <c:pt idx="21">
                        <c:v>42161</c:v>
                      </c:pt>
                      <c:pt idx="22">
                        <c:v>42162</c:v>
                      </c:pt>
                      <c:pt idx="23">
                        <c:v>42163</c:v>
                      </c:pt>
                      <c:pt idx="24">
                        <c:v>42164</c:v>
                      </c:pt>
                      <c:pt idx="25">
                        <c:v>42165</c:v>
                      </c:pt>
                      <c:pt idx="26">
                        <c:v>42166</c:v>
                      </c:pt>
                      <c:pt idx="27">
                        <c:v>42167</c:v>
                      </c:pt>
                      <c:pt idx="28">
                        <c:v>42168</c:v>
                      </c:pt>
                      <c:pt idx="29">
                        <c:v>42169</c:v>
                      </c:pt>
                      <c:pt idx="30">
                        <c:v>42170</c:v>
                      </c:pt>
                      <c:pt idx="31">
                        <c:v>42171</c:v>
                      </c:pt>
                      <c:pt idx="32">
                        <c:v>42172</c:v>
                      </c:pt>
                      <c:pt idx="33">
                        <c:v>42173</c:v>
                      </c:pt>
                      <c:pt idx="34">
                        <c:v>42174</c:v>
                      </c:pt>
                      <c:pt idx="35">
                        <c:v>42175</c:v>
                      </c:pt>
                      <c:pt idx="36">
                        <c:v>42176</c:v>
                      </c:pt>
                      <c:pt idx="37">
                        <c:v>42177</c:v>
                      </c:pt>
                      <c:pt idx="38">
                        <c:v>42178</c:v>
                      </c:pt>
                      <c:pt idx="39">
                        <c:v>42179</c:v>
                      </c:pt>
                      <c:pt idx="40">
                        <c:v>42180</c:v>
                      </c:pt>
                      <c:pt idx="41">
                        <c:v>42181</c:v>
                      </c:pt>
                      <c:pt idx="42">
                        <c:v>42182</c:v>
                      </c:pt>
                      <c:pt idx="43">
                        <c:v>42183</c:v>
                      </c:pt>
                      <c:pt idx="44">
                        <c:v>42184</c:v>
                      </c:pt>
                      <c:pt idx="45">
                        <c:v>42185</c:v>
                      </c:pt>
                      <c:pt idx="46">
                        <c:v>42186</c:v>
                      </c:pt>
                      <c:pt idx="47">
                        <c:v>42187</c:v>
                      </c:pt>
                      <c:pt idx="48">
                        <c:v>42188</c:v>
                      </c:pt>
                      <c:pt idx="49">
                        <c:v>42189</c:v>
                      </c:pt>
                      <c:pt idx="50">
                        <c:v>42190</c:v>
                      </c:pt>
                      <c:pt idx="51">
                        <c:v>42191</c:v>
                      </c:pt>
                      <c:pt idx="52">
                        <c:v>42192</c:v>
                      </c:pt>
                      <c:pt idx="53">
                        <c:v>42193</c:v>
                      </c:pt>
                      <c:pt idx="54">
                        <c:v>42194</c:v>
                      </c:pt>
                      <c:pt idx="55">
                        <c:v>42195</c:v>
                      </c:pt>
                      <c:pt idx="56">
                        <c:v>42196</c:v>
                      </c:pt>
                      <c:pt idx="57">
                        <c:v>42197</c:v>
                      </c:pt>
                      <c:pt idx="58">
                        <c:v>42198</c:v>
                      </c:pt>
                      <c:pt idx="59">
                        <c:v>42199</c:v>
                      </c:pt>
                      <c:pt idx="60">
                        <c:v>42200</c:v>
                      </c:pt>
                      <c:pt idx="61">
                        <c:v>42201</c:v>
                      </c:pt>
                      <c:pt idx="62">
                        <c:v>42202</c:v>
                      </c:pt>
                      <c:pt idx="63">
                        <c:v>42203</c:v>
                      </c:pt>
                      <c:pt idx="64">
                        <c:v>42204</c:v>
                      </c:pt>
                      <c:pt idx="65">
                        <c:v>42205</c:v>
                      </c:pt>
                      <c:pt idx="66">
                        <c:v>42206</c:v>
                      </c:pt>
                      <c:pt idx="67">
                        <c:v>42207</c:v>
                      </c:pt>
                      <c:pt idx="68">
                        <c:v>42208</c:v>
                      </c:pt>
                      <c:pt idx="69">
                        <c:v>42209</c:v>
                      </c:pt>
                      <c:pt idx="70">
                        <c:v>42210</c:v>
                      </c:pt>
                      <c:pt idx="71">
                        <c:v>42211</c:v>
                      </c:pt>
                      <c:pt idx="72">
                        <c:v>42212</c:v>
                      </c:pt>
                      <c:pt idx="73">
                        <c:v>42213</c:v>
                      </c:pt>
                      <c:pt idx="74">
                        <c:v>42214</c:v>
                      </c:pt>
                      <c:pt idx="75">
                        <c:v>42215</c:v>
                      </c:pt>
                      <c:pt idx="76">
                        <c:v>42216</c:v>
                      </c:pt>
                      <c:pt idx="77">
                        <c:v>42217</c:v>
                      </c:pt>
                      <c:pt idx="78">
                        <c:v>42218</c:v>
                      </c:pt>
                      <c:pt idx="79">
                        <c:v>42219</c:v>
                      </c:pt>
                      <c:pt idx="80">
                        <c:v>42220</c:v>
                      </c:pt>
                      <c:pt idx="81">
                        <c:v>42221</c:v>
                      </c:pt>
                      <c:pt idx="82">
                        <c:v>42222</c:v>
                      </c:pt>
                      <c:pt idx="83">
                        <c:v>42223</c:v>
                      </c:pt>
                      <c:pt idx="84">
                        <c:v>42224</c:v>
                      </c:pt>
                      <c:pt idx="85">
                        <c:v>42225</c:v>
                      </c:pt>
                      <c:pt idx="86">
                        <c:v>42226</c:v>
                      </c:pt>
                      <c:pt idx="87">
                        <c:v>42227</c:v>
                      </c:pt>
                      <c:pt idx="88">
                        <c:v>42228</c:v>
                      </c:pt>
                      <c:pt idx="89">
                        <c:v>42229</c:v>
                      </c:pt>
                      <c:pt idx="90">
                        <c:v>42230</c:v>
                      </c:pt>
                      <c:pt idx="91">
                        <c:v>42231</c:v>
                      </c:pt>
                      <c:pt idx="92">
                        <c:v>42232</c:v>
                      </c:pt>
                      <c:pt idx="93">
                        <c:v>42233</c:v>
                      </c:pt>
                      <c:pt idx="94">
                        <c:v>42234</c:v>
                      </c:pt>
                      <c:pt idx="95">
                        <c:v>42235</c:v>
                      </c:pt>
                      <c:pt idx="96">
                        <c:v>42236</c:v>
                      </c:pt>
                      <c:pt idx="97">
                        <c:v>42237</c:v>
                      </c:pt>
                      <c:pt idx="98">
                        <c:v>42238</c:v>
                      </c:pt>
                      <c:pt idx="99">
                        <c:v>42239</c:v>
                      </c:pt>
                      <c:pt idx="100">
                        <c:v>42240</c:v>
                      </c:pt>
                      <c:pt idx="101">
                        <c:v>42241</c:v>
                      </c:pt>
                      <c:pt idx="102">
                        <c:v>42242</c:v>
                      </c:pt>
                      <c:pt idx="103">
                        <c:v>42243</c:v>
                      </c:pt>
                      <c:pt idx="104">
                        <c:v>42244</c:v>
                      </c:pt>
                      <c:pt idx="105">
                        <c:v>42245</c:v>
                      </c:pt>
                      <c:pt idx="106">
                        <c:v>42246</c:v>
                      </c:pt>
                      <c:pt idx="107">
                        <c:v>42247</c:v>
                      </c:pt>
                      <c:pt idx="108">
                        <c:v>42248</c:v>
                      </c:pt>
                      <c:pt idx="109">
                        <c:v>42249</c:v>
                      </c:pt>
                      <c:pt idx="110">
                        <c:v>42250</c:v>
                      </c:pt>
                      <c:pt idx="111">
                        <c:v>42251</c:v>
                      </c:pt>
                      <c:pt idx="112">
                        <c:v>42252</c:v>
                      </c:pt>
                      <c:pt idx="113">
                        <c:v>42253</c:v>
                      </c:pt>
                      <c:pt idx="114">
                        <c:v>42254</c:v>
                      </c:pt>
                      <c:pt idx="115">
                        <c:v>42255</c:v>
                      </c:pt>
                      <c:pt idx="116">
                        <c:v>42256</c:v>
                      </c:pt>
                      <c:pt idx="117">
                        <c:v>42257</c:v>
                      </c:pt>
                      <c:pt idx="118">
                        <c:v>42258</c:v>
                      </c:pt>
                      <c:pt idx="119">
                        <c:v>42259</c:v>
                      </c:pt>
                      <c:pt idx="120">
                        <c:v>42260</c:v>
                      </c:pt>
                      <c:pt idx="121">
                        <c:v>42261</c:v>
                      </c:pt>
                      <c:pt idx="122">
                        <c:v>42262</c:v>
                      </c:pt>
                      <c:pt idx="123">
                        <c:v>42263</c:v>
                      </c:pt>
                      <c:pt idx="124">
                        <c:v>42264</c:v>
                      </c:pt>
                      <c:pt idx="125">
                        <c:v>42265</c:v>
                      </c:pt>
                      <c:pt idx="126">
                        <c:v>42266</c:v>
                      </c:pt>
                      <c:pt idx="127">
                        <c:v>42267</c:v>
                      </c:pt>
                      <c:pt idx="128">
                        <c:v>42268</c:v>
                      </c:pt>
                      <c:pt idx="129">
                        <c:v>42269</c:v>
                      </c:pt>
                      <c:pt idx="130">
                        <c:v>42270</c:v>
                      </c:pt>
                      <c:pt idx="131">
                        <c:v>42271</c:v>
                      </c:pt>
                      <c:pt idx="132">
                        <c:v>42272</c:v>
                      </c:pt>
                      <c:pt idx="133">
                        <c:v>42273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7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73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734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551386623164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77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41176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410654827971956"/>
          <c:y val="7.0146818923327914E-2"/>
          <c:w val="0.43291460931429643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Adams st S </a:t>
            </a:r>
            <a:r>
              <a:rPr lang="en-US"/>
              <a:t>(#19)  vs. City Average</a:t>
            </a:r>
          </a:p>
        </c:rich>
      </c:tx>
      <c:layout>
        <c:manualLayout>
          <c:xMode val="edge"/>
          <c:yMode val="edge"/>
          <c:x val="0.27081021087682638"/>
          <c:y val="1.631321370309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36E-2"/>
          <c:y val="0.12887438825448613"/>
          <c:w val="0.91342952275249722"/>
          <c:h val="0.73409461663963382"/>
        </c:manualLayout>
      </c:layout>
      <c:lineChart>
        <c:grouping val="standard"/>
        <c:varyColors val="0"/>
        <c:ser>
          <c:idx val="0"/>
          <c:order val="0"/>
          <c:tx>
            <c:strRef>
              <c:f>'Trap 19'!$A$1:$C$1</c:f>
              <c:strCache>
                <c:ptCount val="1"/>
                <c:pt idx="0">
                  <c:v>Trap 19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19'!$T$9:$T$110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3</c:v>
                </c:pt>
                <c:pt idx="13">
                  <c:v>#N/A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11</c:v>
                </c:pt>
                <c:pt idx="18">
                  <c:v>2</c:v>
                </c:pt>
                <c:pt idx="19">
                  <c:v>27</c:v>
                </c:pt>
                <c:pt idx="20">
                  <c:v>82</c:v>
                </c:pt>
                <c:pt idx="21">
                  <c:v>24.200000000000003</c:v>
                </c:pt>
                <c:pt idx="22">
                  <c:v>24.200000000000003</c:v>
                </c:pt>
                <c:pt idx="23">
                  <c:v>24.200000000000003</c:v>
                </c:pt>
                <c:pt idx="24">
                  <c:v>17</c:v>
                </c:pt>
                <c:pt idx="25">
                  <c:v>2</c:v>
                </c:pt>
                <c:pt idx="26">
                  <c:v>13</c:v>
                </c:pt>
                <c:pt idx="27">
                  <c:v>4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8128"/>
        <c:axId val="418923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 Graph Info.'!$A$2:$A$135</c15:sqref>
                        </c15:formulaRef>
                      </c:ext>
                    </c:extLst>
                    <c:numCache>
                      <c:formatCode>m/d;@</c:formatCode>
                      <c:ptCount val="134"/>
                      <c:pt idx="0">
                        <c:v>42140</c:v>
                      </c:pt>
                      <c:pt idx="1">
                        <c:v>42141</c:v>
                      </c:pt>
                      <c:pt idx="2">
                        <c:v>42142</c:v>
                      </c:pt>
                      <c:pt idx="3">
                        <c:v>42143</c:v>
                      </c:pt>
                      <c:pt idx="4">
                        <c:v>42144</c:v>
                      </c:pt>
                      <c:pt idx="5">
                        <c:v>42145</c:v>
                      </c:pt>
                      <c:pt idx="6">
                        <c:v>42146</c:v>
                      </c:pt>
                      <c:pt idx="7">
                        <c:v>42147</c:v>
                      </c:pt>
                      <c:pt idx="8">
                        <c:v>42148</c:v>
                      </c:pt>
                      <c:pt idx="9">
                        <c:v>42149</c:v>
                      </c:pt>
                      <c:pt idx="10">
                        <c:v>42150</c:v>
                      </c:pt>
                      <c:pt idx="11">
                        <c:v>42151</c:v>
                      </c:pt>
                      <c:pt idx="12">
                        <c:v>42152</c:v>
                      </c:pt>
                      <c:pt idx="13">
                        <c:v>42153</c:v>
                      </c:pt>
                      <c:pt idx="14">
                        <c:v>42154</c:v>
                      </c:pt>
                      <c:pt idx="15">
                        <c:v>42155</c:v>
                      </c:pt>
                      <c:pt idx="16">
                        <c:v>42156</c:v>
                      </c:pt>
                      <c:pt idx="17">
                        <c:v>42157</c:v>
                      </c:pt>
                      <c:pt idx="18">
                        <c:v>42158</c:v>
                      </c:pt>
                      <c:pt idx="19">
                        <c:v>42159</c:v>
                      </c:pt>
                      <c:pt idx="20">
                        <c:v>42160</c:v>
                      </c:pt>
                      <c:pt idx="21">
                        <c:v>42161</c:v>
                      </c:pt>
                      <c:pt idx="22">
                        <c:v>42162</c:v>
                      </c:pt>
                      <c:pt idx="23">
                        <c:v>42163</c:v>
                      </c:pt>
                      <c:pt idx="24">
                        <c:v>42164</c:v>
                      </c:pt>
                      <c:pt idx="25">
                        <c:v>42165</c:v>
                      </c:pt>
                      <c:pt idx="26">
                        <c:v>42166</c:v>
                      </c:pt>
                      <c:pt idx="27">
                        <c:v>42167</c:v>
                      </c:pt>
                      <c:pt idx="28">
                        <c:v>42168</c:v>
                      </c:pt>
                      <c:pt idx="29">
                        <c:v>42169</c:v>
                      </c:pt>
                      <c:pt idx="30">
                        <c:v>42170</c:v>
                      </c:pt>
                      <c:pt idx="31">
                        <c:v>42171</c:v>
                      </c:pt>
                      <c:pt idx="32">
                        <c:v>42172</c:v>
                      </c:pt>
                      <c:pt idx="33">
                        <c:v>42173</c:v>
                      </c:pt>
                      <c:pt idx="34">
                        <c:v>42174</c:v>
                      </c:pt>
                      <c:pt idx="35">
                        <c:v>42175</c:v>
                      </c:pt>
                      <c:pt idx="36">
                        <c:v>42176</c:v>
                      </c:pt>
                      <c:pt idx="37">
                        <c:v>42177</c:v>
                      </c:pt>
                      <c:pt idx="38">
                        <c:v>42178</c:v>
                      </c:pt>
                      <c:pt idx="39">
                        <c:v>42179</c:v>
                      </c:pt>
                      <c:pt idx="40">
                        <c:v>42180</c:v>
                      </c:pt>
                      <c:pt idx="41">
                        <c:v>42181</c:v>
                      </c:pt>
                      <c:pt idx="42">
                        <c:v>42182</c:v>
                      </c:pt>
                      <c:pt idx="43">
                        <c:v>42183</c:v>
                      </c:pt>
                      <c:pt idx="44">
                        <c:v>42184</c:v>
                      </c:pt>
                      <c:pt idx="45">
                        <c:v>42185</c:v>
                      </c:pt>
                      <c:pt idx="46">
                        <c:v>42186</c:v>
                      </c:pt>
                      <c:pt idx="47">
                        <c:v>42187</c:v>
                      </c:pt>
                      <c:pt idx="48">
                        <c:v>42188</c:v>
                      </c:pt>
                      <c:pt idx="49">
                        <c:v>42189</c:v>
                      </c:pt>
                      <c:pt idx="50">
                        <c:v>42190</c:v>
                      </c:pt>
                      <c:pt idx="51">
                        <c:v>42191</c:v>
                      </c:pt>
                      <c:pt idx="52">
                        <c:v>42192</c:v>
                      </c:pt>
                      <c:pt idx="53">
                        <c:v>42193</c:v>
                      </c:pt>
                      <c:pt idx="54">
                        <c:v>42194</c:v>
                      </c:pt>
                      <c:pt idx="55">
                        <c:v>42195</c:v>
                      </c:pt>
                      <c:pt idx="56">
                        <c:v>42196</c:v>
                      </c:pt>
                      <c:pt idx="57">
                        <c:v>42197</c:v>
                      </c:pt>
                      <c:pt idx="58">
                        <c:v>42198</c:v>
                      </c:pt>
                      <c:pt idx="59">
                        <c:v>42199</c:v>
                      </c:pt>
                      <c:pt idx="60">
                        <c:v>42200</c:v>
                      </c:pt>
                      <c:pt idx="61">
                        <c:v>42201</c:v>
                      </c:pt>
                      <c:pt idx="62">
                        <c:v>42202</c:v>
                      </c:pt>
                      <c:pt idx="63">
                        <c:v>42203</c:v>
                      </c:pt>
                      <c:pt idx="64">
                        <c:v>42204</c:v>
                      </c:pt>
                      <c:pt idx="65">
                        <c:v>42205</c:v>
                      </c:pt>
                      <c:pt idx="66">
                        <c:v>42206</c:v>
                      </c:pt>
                      <c:pt idx="67">
                        <c:v>42207</c:v>
                      </c:pt>
                      <c:pt idx="68">
                        <c:v>42208</c:v>
                      </c:pt>
                      <c:pt idx="69">
                        <c:v>42209</c:v>
                      </c:pt>
                      <c:pt idx="70">
                        <c:v>42210</c:v>
                      </c:pt>
                      <c:pt idx="71">
                        <c:v>42211</c:v>
                      </c:pt>
                      <c:pt idx="72">
                        <c:v>42212</c:v>
                      </c:pt>
                      <c:pt idx="73">
                        <c:v>42213</c:v>
                      </c:pt>
                      <c:pt idx="74">
                        <c:v>42214</c:v>
                      </c:pt>
                      <c:pt idx="75">
                        <c:v>42215</c:v>
                      </c:pt>
                      <c:pt idx="76">
                        <c:v>42216</c:v>
                      </c:pt>
                      <c:pt idx="77">
                        <c:v>42217</c:v>
                      </c:pt>
                      <c:pt idx="78">
                        <c:v>42218</c:v>
                      </c:pt>
                      <c:pt idx="79">
                        <c:v>42219</c:v>
                      </c:pt>
                      <c:pt idx="80">
                        <c:v>42220</c:v>
                      </c:pt>
                      <c:pt idx="81">
                        <c:v>42221</c:v>
                      </c:pt>
                      <c:pt idx="82">
                        <c:v>42222</c:v>
                      </c:pt>
                      <c:pt idx="83">
                        <c:v>42223</c:v>
                      </c:pt>
                      <c:pt idx="84">
                        <c:v>42224</c:v>
                      </c:pt>
                      <c:pt idx="85">
                        <c:v>42225</c:v>
                      </c:pt>
                      <c:pt idx="86">
                        <c:v>42226</c:v>
                      </c:pt>
                      <c:pt idx="87">
                        <c:v>42227</c:v>
                      </c:pt>
                      <c:pt idx="88">
                        <c:v>42228</c:v>
                      </c:pt>
                      <c:pt idx="89">
                        <c:v>42229</c:v>
                      </c:pt>
                      <c:pt idx="90">
                        <c:v>42230</c:v>
                      </c:pt>
                      <c:pt idx="91">
                        <c:v>42231</c:v>
                      </c:pt>
                      <c:pt idx="92">
                        <c:v>42232</c:v>
                      </c:pt>
                      <c:pt idx="93">
                        <c:v>42233</c:v>
                      </c:pt>
                      <c:pt idx="94">
                        <c:v>42234</c:v>
                      </c:pt>
                      <c:pt idx="95">
                        <c:v>42235</c:v>
                      </c:pt>
                      <c:pt idx="96">
                        <c:v>42236</c:v>
                      </c:pt>
                      <c:pt idx="97">
                        <c:v>42237</c:v>
                      </c:pt>
                      <c:pt idx="98">
                        <c:v>42238</c:v>
                      </c:pt>
                      <c:pt idx="99">
                        <c:v>42239</c:v>
                      </c:pt>
                      <c:pt idx="100">
                        <c:v>42240</c:v>
                      </c:pt>
                      <c:pt idx="101">
                        <c:v>42241</c:v>
                      </c:pt>
                      <c:pt idx="102">
                        <c:v>42242</c:v>
                      </c:pt>
                      <c:pt idx="103">
                        <c:v>42243</c:v>
                      </c:pt>
                      <c:pt idx="104">
                        <c:v>42244</c:v>
                      </c:pt>
                      <c:pt idx="105">
                        <c:v>42245</c:v>
                      </c:pt>
                      <c:pt idx="106">
                        <c:v>42246</c:v>
                      </c:pt>
                      <c:pt idx="107">
                        <c:v>42247</c:v>
                      </c:pt>
                      <c:pt idx="108">
                        <c:v>42248</c:v>
                      </c:pt>
                      <c:pt idx="109">
                        <c:v>42249</c:v>
                      </c:pt>
                      <c:pt idx="110">
                        <c:v>42250</c:v>
                      </c:pt>
                      <c:pt idx="111">
                        <c:v>42251</c:v>
                      </c:pt>
                      <c:pt idx="112">
                        <c:v>42252</c:v>
                      </c:pt>
                      <c:pt idx="113">
                        <c:v>42253</c:v>
                      </c:pt>
                      <c:pt idx="114">
                        <c:v>42254</c:v>
                      </c:pt>
                      <c:pt idx="115">
                        <c:v>42255</c:v>
                      </c:pt>
                      <c:pt idx="116">
                        <c:v>42256</c:v>
                      </c:pt>
                      <c:pt idx="117">
                        <c:v>42257</c:v>
                      </c:pt>
                      <c:pt idx="118">
                        <c:v>42258</c:v>
                      </c:pt>
                      <c:pt idx="119">
                        <c:v>42259</c:v>
                      </c:pt>
                      <c:pt idx="120">
                        <c:v>42260</c:v>
                      </c:pt>
                      <c:pt idx="121">
                        <c:v>42261</c:v>
                      </c:pt>
                      <c:pt idx="122">
                        <c:v>42262</c:v>
                      </c:pt>
                      <c:pt idx="123">
                        <c:v>42263</c:v>
                      </c:pt>
                      <c:pt idx="124">
                        <c:v>42264</c:v>
                      </c:pt>
                      <c:pt idx="125">
                        <c:v>42265</c:v>
                      </c:pt>
                      <c:pt idx="126">
                        <c:v>42266</c:v>
                      </c:pt>
                      <c:pt idx="127">
                        <c:v>42267</c:v>
                      </c:pt>
                      <c:pt idx="128">
                        <c:v>42268</c:v>
                      </c:pt>
                      <c:pt idx="129">
                        <c:v>42269</c:v>
                      </c:pt>
                      <c:pt idx="130">
                        <c:v>42270</c:v>
                      </c:pt>
                      <c:pt idx="131">
                        <c:v>42271</c:v>
                      </c:pt>
                      <c:pt idx="132">
                        <c:v>42272</c:v>
                      </c:pt>
                      <c:pt idx="133">
                        <c:v>42273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8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38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38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577487765093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812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190899001109881"/>
          <c:y val="5.8727569331158413E-2"/>
          <c:w val="0.49379814204689454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Culex Percentage 2013</a:t>
            </a:r>
          </a:p>
        </c:rich>
      </c:tx>
      <c:layout>
        <c:manualLayout>
          <c:xMode val="edge"/>
          <c:yMode val="edge"/>
          <c:x val="0.3662597114317425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2234910277324652"/>
          <c:w val="0.75471698113207553"/>
          <c:h val="0.69820554649265953"/>
        </c:manualLayout>
      </c:layout>
      <c:lineChart>
        <c:grouping val="standard"/>
        <c:varyColors val="0"/>
        <c:ser>
          <c:idx val="0"/>
          <c:order val="0"/>
          <c:tx>
            <c:v>County total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'2014 Culex Percentage'!$A$2:$A$107</c:f>
              <c:numCache>
                <c:formatCode>[$-409]d\-mmm;@</c:formatCode>
                <c:ptCount val="106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</c:numCache>
            </c:numRef>
          </c:cat>
          <c:val>
            <c:numRef>
              <c:f>'2014 Culex Percentage'!$G$2:$G$136</c:f>
              <c:numCache>
                <c:formatCode>0.00</c:formatCode>
                <c:ptCount val="135"/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Culex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'2014 Culex Percentage'!$A$2:$A$107</c:f>
              <c:numCache>
                <c:formatCode>[$-409]d\-mmm;@</c:formatCode>
                <c:ptCount val="106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</c:numCache>
            </c:numRef>
          </c:cat>
          <c:val>
            <c:numRef>
              <c:f>'2014 Culex Percentage'!$I$2:$I$136</c:f>
              <c:numCache>
                <c:formatCode>General</c:formatCode>
                <c:ptCount val="135"/>
              </c:numCache>
            </c:numRef>
          </c:val>
          <c:smooth val="0"/>
        </c:ser>
        <c:ser>
          <c:idx val="2"/>
          <c:order val="2"/>
          <c:tx>
            <c:strRef>
              <c:f>'2014 Culex Percentage'!$E$1</c:f>
              <c:strCache>
                <c:ptCount val="1"/>
                <c:pt idx="0">
                  <c:v>Metro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'2014 Culex Percentage'!$E$2:$E$136</c:f>
              <c:numCache>
                <c:formatCode>General</c:formatCode>
                <c:ptCount val="13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41496"/>
        <c:axId val="383037968"/>
      </c:lineChart>
      <c:dateAx>
        <c:axId val="383041496"/>
        <c:scaling>
          <c:orientation val="minMax"/>
          <c:max val="41531"/>
          <c:min val="4141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406215316315202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en-US"/>
            </a:pPr>
            <a:endParaRPr lang="en-US"/>
          </a:p>
        </c:txPr>
        <c:crossAx val="3830379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303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8254486133781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41496"/>
        <c:crosses val="autoZero"/>
        <c:crossBetween val="between"/>
      </c:valAx>
      <c:spPr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100000">
              <a:srgbClr val="CC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78798331904593"/>
          <c:y val="6.0911174213351182E-2"/>
          <c:w val="0.39511653718094486"/>
          <c:h val="4.8939641109298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Round</a:t>
            </a:r>
            <a:r>
              <a:rPr lang="en-US" baseline="0"/>
              <a:t> Hill vs. City Average</a:t>
            </a:r>
            <a:endParaRPr lang="en-US"/>
          </a:p>
        </c:rich>
      </c:tx>
      <c:layout>
        <c:manualLayout>
          <c:xMode val="edge"/>
          <c:yMode val="edge"/>
          <c:x val="0.43746680286008754"/>
          <c:y val="2.36941303177167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656950822924527E-2"/>
          <c:y val="0.15094789241814463"/>
          <c:w val="0.75318915064115965"/>
          <c:h val="0.73341203108900566"/>
        </c:manualLayout>
      </c:layout>
      <c:lineChart>
        <c:grouping val="standard"/>
        <c:varyColors val="0"/>
        <c:ser>
          <c:idx val="0"/>
          <c:order val="0"/>
          <c:tx>
            <c:strRef>
              <c:f>'Trap 20'!$A$1:$C$1</c:f>
              <c:strCache>
                <c:ptCount val="1"/>
                <c:pt idx="0">
                  <c:v>Trap 20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20'!$T$9:$T$152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30</c:v>
                </c:pt>
                <c:pt idx="11">
                  <c:v>133</c:v>
                </c:pt>
                <c:pt idx="12">
                  <c:v>19</c:v>
                </c:pt>
                <c:pt idx="13">
                  <c:v>242</c:v>
                </c:pt>
                <c:pt idx="14">
                  <c:v>329.10000000000008</c:v>
                </c:pt>
                <c:pt idx="15">
                  <c:v>329.10000000000008</c:v>
                </c:pt>
                <c:pt idx="16">
                  <c:v>329.10000000000008</c:v>
                </c:pt>
                <c:pt idx="17">
                  <c:v>368</c:v>
                </c:pt>
                <c:pt idx="18">
                  <c:v>112</c:v>
                </c:pt>
                <c:pt idx="19">
                  <c:v>44</c:v>
                </c:pt>
                <c:pt idx="20">
                  <c:v>117</c:v>
                </c:pt>
                <c:pt idx="21">
                  <c:v>154.80000000000001</c:v>
                </c:pt>
                <c:pt idx="22">
                  <c:v>154.80000000000001</c:v>
                </c:pt>
                <c:pt idx="23">
                  <c:v>154.80000000000001</c:v>
                </c:pt>
                <c:pt idx="24">
                  <c:v>63</c:v>
                </c:pt>
                <c:pt idx="25">
                  <c:v>21</c:v>
                </c:pt>
                <c:pt idx="26">
                  <c:v>0</c:v>
                </c:pt>
                <c:pt idx="27">
                  <c:v>29</c:v>
                </c:pt>
                <c:pt idx="28">
                  <c:v>164.10000000000002</c:v>
                </c:pt>
                <c:pt idx="29">
                  <c:v>164.10000000000002</c:v>
                </c:pt>
                <c:pt idx="30">
                  <c:v>164.10000000000002</c:v>
                </c:pt>
                <c:pt idx="31">
                  <c:v>57</c:v>
                </c:pt>
                <c:pt idx="32">
                  <c:v>160</c:v>
                </c:pt>
                <c:pt idx="33">
                  <c:v>49</c:v>
                </c:pt>
                <c:pt idx="34">
                  <c:v>19</c:v>
                </c:pt>
                <c:pt idx="35">
                  <c:v>56.499999999999993</c:v>
                </c:pt>
                <c:pt idx="36">
                  <c:v>56.499999999999993</c:v>
                </c:pt>
                <c:pt idx="37">
                  <c:v>56.499999999999993</c:v>
                </c:pt>
                <c:pt idx="38">
                  <c:v>60</c:v>
                </c:pt>
                <c:pt idx="39">
                  <c:v>25</c:v>
                </c:pt>
                <c:pt idx="40">
                  <c:v>25</c:v>
                </c:pt>
                <c:pt idx="41">
                  <c:v>19.25</c:v>
                </c:pt>
                <c:pt idx="42">
                  <c:v>19.25</c:v>
                </c:pt>
                <c:pt idx="43">
                  <c:v>19.25</c:v>
                </c:pt>
                <c:pt idx="44">
                  <c:v>19.25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21.5</c:v>
                </c:pt>
                <c:pt idx="50">
                  <c:v>21.5</c:v>
                </c:pt>
                <c:pt idx="51">
                  <c:v>21.5</c:v>
                </c:pt>
                <c:pt idx="52">
                  <c:v>12</c:v>
                </c:pt>
                <c:pt idx="53">
                  <c:v>11</c:v>
                </c:pt>
                <c:pt idx="54">
                  <c:v>3</c:v>
                </c:pt>
                <c:pt idx="55">
                  <c:v>3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22</c:v>
                </c:pt>
                <c:pt idx="63">
                  <c:v>5.8999999999999995</c:v>
                </c:pt>
                <c:pt idx="64">
                  <c:v>5.8999999999999995</c:v>
                </c:pt>
                <c:pt idx="65">
                  <c:v>5.8999999999999995</c:v>
                </c:pt>
                <c:pt idx="66">
                  <c:v>11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2.8000000000000003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3</c:v>
                </c:pt>
                <c:pt idx="74">
                  <c:v>1</c:v>
                </c:pt>
                <c:pt idx="75">
                  <c:v>23</c:v>
                </c:pt>
                <c:pt idx="76">
                  <c:v>1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</c:v>
                </c:pt>
                <c:pt idx="116">
                  <c:v>2</c:v>
                </c:pt>
                <c:pt idx="117">
                  <c:v>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tx1"/>
              </a:solidFill>
            </a:ln>
          </c:spPr>
        </c:hiLowLines>
        <c:smooth val="0"/>
        <c:axId val="418924992"/>
        <c:axId val="418922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 Graph Info.'!$A$2:$A$135</c15:sqref>
                        </c15:formulaRef>
                      </c:ext>
                    </c:extLst>
                    <c:numCache>
                      <c:formatCode>m/d;@</c:formatCode>
                      <c:ptCount val="134"/>
                      <c:pt idx="0">
                        <c:v>42140</c:v>
                      </c:pt>
                      <c:pt idx="1">
                        <c:v>42141</c:v>
                      </c:pt>
                      <c:pt idx="2">
                        <c:v>42142</c:v>
                      </c:pt>
                      <c:pt idx="3">
                        <c:v>42143</c:v>
                      </c:pt>
                      <c:pt idx="4">
                        <c:v>42144</c:v>
                      </c:pt>
                      <c:pt idx="5">
                        <c:v>42145</c:v>
                      </c:pt>
                      <c:pt idx="6">
                        <c:v>42146</c:v>
                      </c:pt>
                      <c:pt idx="7">
                        <c:v>42147</c:v>
                      </c:pt>
                      <c:pt idx="8">
                        <c:v>42148</c:v>
                      </c:pt>
                      <c:pt idx="9">
                        <c:v>42149</c:v>
                      </c:pt>
                      <c:pt idx="10">
                        <c:v>42150</c:v>
                      </c:pt>
                      <c:pt idx="11">
                        <c:v>42151</c:v>
                      </c:pt>
                      <c:pt idx="12">
                        <c:v>42152</c:v>
                      </c:pt>
                      <c:pt idx="13">
                        <c:v>42153</c:v>
                      </c:pt>
                      <c:pt idx="14">
                        <c:v>42154</c:v>
                      </c:pt>
                      <c:pt idx="15">
                        <c:v>42155</c:v>
                      </c:pt>
                      <c:pt idx="16">
                        <c:v>42156</c:v>
                      </c:pt>
                      <c:pt idx="17">
                        <c:v>42157</c:v>
                      </c:pt>
                      <c:pt idx="18">
                        <c:v>42158</c:v>
                      </c:pt>
                      <c:pt idx="19">
                        <c:v>42159</c:v>
                      </c:pt>
                      <c:pt idx="20">
                        <c:v>42160</c:v>
                      </c:pt>
                      <c:pt idx="21">
                        <c:v>42161</c:v>
                      </c:pt>
                      <c:pt idx="22">
                        <c:v>42162</c:v>
                      </c:pt>
                      <c:pt idx="23">
                        <c:v>42163</c:v>
                      </c:pt>
                      <c:pt idx="24">
                        <c:v>42164</c:v>
                      </c:pt>
                      <c:pt idx="25">
                        <c:v>42165</c:v>
                      </c:pt>
                      <c:pt idx="26">
                        <c:v>42166</c:v>
                      </c:pt>
                      <c:pt idx="27">
                        <c:v>42167</c:v>
                      </c:pt>
                      <c:pt idx="28">
                        <c:v>42168</c:v>
                      </c:pt>
                      <c:pt idx="29">
                        <c:v>42169</c:v>
                      </c:pt>
                      <c:pt idx="30">
                        <c:v>42170</c:v>
                      </c:pt>
                      <c:pt idx="31">
                        <c:v>42171</c:v>
                      </c:pt>
                      <c:pt idx="32">
                        <c:v>42172</c:v>
                      </c:pt>
                      <c:pt idx="33">
                        <c:v>42173</c:v>
                      </c:pt>
                      <c:pt idx="34">
                        <c:v>42174</c:v>
                      </c:pt>
                      <c:pt idx="35">
                        <c:v>42175</c:v>
                      </c:pt>
                      <c:pt idx="36">
                        <c:v>42176</c:v>
                      </c:pt>
                      <c:pt idx="37">
                        <c:v>42177</c:v>
                      </c:pt>
                      <c:pt idx="38">
                        <c:v>42178</c:v>
                      </c:pt>
                      <c:pt idx="39">
                        <c:v>42179</c:v>
                      </c:pt>
                      <c:pt idx="40">
                        <c:v>42180</c:v>
                      </c:pt>
                      <c:pt idx="41">
                        <c:v>42181</c:v>
                      </c:pt>
                      <c:pt idx="42">
                        <c:v>42182</c:v>
                      </c:pt>
                      <c:pt idx="43">
                        <c:v>42183</c:v>
                      </c:pt>
                      <c:pt idx="44">
                        <c:v>42184</c:v>
                      </c:pt>
                      <c:pt idx="45">
                        <c:v>42185</c:v>
                      </c:pt>
                      <c:pt idx="46">
                        <c:v>42186</c:v>
                      </c:pt>
                      <c:pt idx="47">
                        <c:v>42187</c:v>
                      </c:pt>
                      <c:pt idx="48">
                        <c:v>42188</c:v>
                      </c:pt>
                      <c:pt idx="49">
                        <c:v>42189</c:v>
                      </c:pt>
                      <c:pt idx="50">
                        <c:v>42190</c:v>
                      </c:pt>
                      <c:pt idx="51">
                        <c:v>42191</c:v>
                      </c:pt>
                      <c:pt idx="52">
                        <c:v>42192</c:v>
                      </c:pt>
                      <c:pt idx="53">
                        <c:v>42193</c:v>
                      </c:pt>
                      <c:pt idx="54">
                        <c:v>42194</c:v>
                      </c:pt>
                      <c:pt idx="55">
                        <c:v>42195</c:v>
                      </c:pt>
                      <c:pt idx="56">
                        <c:v>42196</c:v>
                      </c:pt>
                      <c:pt idx="57">
                        <c:v>42197</c:v>
                      </c:pt>
                      <c:pt idx="58">
                        <c:v>42198</c:v>
                      </c:pt>
                      <c:pt idx="59">
                        <c:v>42199</c:v>
                      </c:pt>
                      <c:pt idx="60">
                        <c:v>42200</c:v>
                      </c:pt>
                      <c:pt idx="61">
                        <c:v>42201</c:v>
                      </c:pt>
                      <c:pt idx="62">
                        <c:v>42202</c:v>
                      </c:pt>
                      <c:pt idx="63">
                        <c:v>42203</c:v>
                      </c:pt>
                      <c:pt idx="64">
                        <c:v>42204</c:v>
                      </c:pt>
                      <c:pt idx="65">
                        <c:v>42205</c:v>
                      </c:pt>
                      <c:pt idx="66">
                        <c:v>42206</c:v>
                      </c:pt>
                      <c:pt idx="67">
                        <c:v>42207</c:v>
                      </c:pt>
                      <c:pt idx="68">
                        <c:v>42208</c:v>
                      </c:pt>
                      <c:pt idx="69">
                        <c:v>42209</c:v>
                      </c:pt>
                      <c:pt idx="70">
                        <c:v>42210</c:v>
                      </c:pt>
                      <c:pt idx="71">
                        <c:v>42211</c:v>
                      </c:pt>
                      <c:pt idx="72">
                        <c:v>42212</c:v>
                      </c:pt>
                      <c:pt idx="73">
                        <c:v>42213</c:v>
                      </c:pt>
                      <c:pt idx="74">
                        <c:v>42214</c:v>
                      </c:pt>
                      <c:pt idx="75">
                        <c:v>42215</c:v>
                      </c:pt>
                      <c:pt idx="76">
                        <c:v>42216</c:v>
                      </c:pt>
                      <c:pt idx="77">
                        <c:v>42217</c:v>
                      </c:pt>
                      <c:pt idx="78">
                        <c:v>42218</c:v>
                      </c:pt>
                      <c:pt idx="79">
                        <c:v>42219</c:v>
                      </c:pt>
                      <c:pt idx="80">
                        <c:v>42220</c:v>
                      </c:pt>
                      <c:pt idx="81">
                        <c:v>42221</c:v>
                      </c:pt>
                      <c:pt idx="82">
                        <c:v>42222</c:v>
                      </c:pt>
                      <c:pt idx="83">
                        <c:v>42223</c:v>
                      </c:pt>
                      <c:pt idx="84">
                        <c:v>42224</c:v>
                      </c:pt>
                      <c:pt idx="85">
                        <c:v>42225</c:v>
                      </c:pt>
                      <c:pt idx="86">
                        <c:v>42226</c:v>
                      </c:pt>
                      <c:pt idx="87">
                        <c:v>42227</c:v>
                      </c:pt>
                      <c:pt idx="88">
                        <c:v>42228</c:v>
                      </c:pt>
                      <c:pt idx="89">
                        <c:v>42229</c:v>
                      </c:pt>
                      <c:pt idx="90">
                        <c:v>42230</c:v>
                      </c:pt>
                      <c:pt idx="91">
                        <c:v>42231</c:v>
                      </c:pt>
                      <c:pt idx="92">
                        <c:v>42232</c:v>
                      </c:pt>
                      <c:pt idx="93">
                        <c:v>42233</c:v>
                      </c:pt>
                      <c:pt idx="94">
                        <c:v>42234</c:v>
                      </c:pt>
                      <c:pt idx="95">
                        <c:v>42235</c:v>
                      </c:pt>
                      <c:pt idx="96">
                        <c:v>42236</c:v>
                      </c:pt>
                      <c:pt idx="97">
                        <c:v>42237</c:v>
                      </c:pt>
                      <c:pt idx="98">
                        <c:v>42238</c:v>
                      </c:pt>
                      <c:pt idx="99">
                        <c:v>42239</c:v>
                      </c:pt>
                      <c:pt idx="100">
                        <c:v>42240</c:v>
                      </c:pt>
                      <c:pt idx="101">
                        <c:v>42241</c:v>
                      </c:pt>
                      <c:pt idx="102">
                        <c:v>42242</c:v>
                      </c:pt>
                      <c:pt idx="103">
                        <c:v>42243</c:v>
                      </c:pt>
                      <c:pt idx="104">
                        <c:v>42244</c:v>
                      </c:pt>
                      <c:pt idx="105">
                        <c:v>42245</c:v>
                      </c:pt>
                      <c:pt idx="106">
                        <c:v>42246</c:v>
                      </c:pt>
                      <c:pt idx="107">
                        <c:v>42247</c:v>
                      </c:pt>
                      <c:pt idx="108">
                        <c:v>42248</c:v>
                      </c:pt>
                      <c:pt idx="109">
                        <c:v>42249</c:v>
                      </c:pt>
                      <c:pt idx="110">
                        <c:v>42250</c:v>
                      </c:pt>
                      <c:pt idx="111">
                        <c:v>42251</c:v>
                      </c:pt>
                      <c:pt idx="112">
                        <c:v>42252</c:v>
                      </c:pt>
                      <c:pt idx="113">
                        <c:v>42253</c:v>
                      </c:pt>
                      <c:pt idx="114">
                        <c:v>42254</c:v>
                      </c:pt>
                      <c:pt idx="115">
                        <c:v>42255</c:v>
                      </c:pt>
                      <c:pt idx="116">
                        <c:v>42256</c:v>
                      </c:pt>
                      <c:pt idx="117">
                        <c:v>42257</c:v>
                      </c:pt>
                      <c:pt idx="118">
                        <c:v>42258</c:v>
                      </c:pt>
                      <c:pt idx="119">
                        <c:v>42259</c:v>
                      </c:pt>
                      <c:pt idx="120">
                        <c:v>42260</c:v>
                      </c:pt>
                      <c:pt idx="121">
                        <c:v>42261</c:v>
                      </c:pt>
                      <c:pt idx="122">
                        <c:v>42262</c:v>
                      </c:pt>
                      <c:pt idx="123">
                        <c:v>42263</c:v>
                      </c:pt>
                      <c:pt idx="124">
                        <c:v>42264</c:v>
                      </c:pt>
                      <c:pt idx="125">
                        <c:v>42265</c:v>
                      </c:pt>
                      <c:pt idx="126">
                        <c:v>42266</c:v>
                      </c:pt>
                      <c:pt idx="127">
                        <c:v>42267</c:v>
                      </c:pt>
                      <c:pt idx="128">
                        <c:v>42268</c:v>
                      </c:pt>
                      <c:pt idx="129">
                        <c:v>42269</c:v>
                      </c:pt>
                      <c:pt idx="130">
                        <c:v>42270</c:v>
                      </c:pt>
                      <c:pt idx="131">
                        <c:v>42271</c:v>
                      </c:pt>
                      <c:pt idx="132">
                        <c:v>42272</c:v>
                      </c:pt>
                      <c:pt idx="133">
                        <c:v>42273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4992"/>
        <c:scaling>
          <c:orientation val="minMax"/>
        </c:scaling>
        <c:delete val="0"/>
        <c:axPos val="b"/>
        <c:title>
          <c:overlay val="0"/>
        </c:title>
        <c:numFmt formatCode="m/d/yy;@" sourceLinked="0"/>
        <c:majorTickMark val="none"/>
        <c:minorTickMark val="none"/>
        <c:tickLblPos val="nextTo"/>
        <c:crossAx val="418922248"/>
        <c:crosses val="autoZero"/>
        <c:auto val="1"/>
        <c:lblOffset val="100"/>
        <c:baseTimeUnit val="days"/>
      </c:dateAx>
      <c:valAx>
        <c:axId val="4189222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418924992"/>
        <c:crosses val="autoZero"/>
        <c:crossBetween val="between"/>
      </c:valAx>
      <c:spPr>
        <a:gradFill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</c:spPr>
    </c:plotArea>
    <c:legend>
      <c:legendPos val="r"/>
      <c:layout>
        <c:manualLayout>
          <c:xMode val="edge"/>
          <c:yMode val="edge"/>
          <c:x val="0.29652025876746735"/>
          <c:y val="7.4377181043004878E-2"/>
          <c:w val="0.42155941436840338"/>
          <c:h val="3.6975394230810296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effectLst>
      <a:outerShdw blurRad="50800" dist="50800" dir="5400000" algn="ctr" rotWithShape="0">
        <a:schemeClr val="accent6">
          <a:lumMod val="75000"/>
        </a:schemeClr>
      </a:outerShdw>
    </a:effectLst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4th Avenue South Trap (#21)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30</c:v>
                </c:pt>
                <c:pt idx="11">
                  <c:v>1</c:v>
                </c:pt>
                <c:pt idx="12">
                  <c:v>18</c:v>
                </c:pt>
                <c:pt idx="13">
                  <c:v>320</c:v>
                </c:pt>
                <c:pt idx="14">
                  <c:v>23.100000000000005</c:v>
                </c:pt>
                <c:pt idx="15">
                  <c:v>23.100000000000005</c:v>
                </c:pt>
                <c:pt idx="16">
                  <c:v>23.100000000000005</c:v>
                </c:pt>
                <c:pt idx="17">
                  <c:v>1</c:v>
                </c:pt>
                <c:pt idx="18">
                  <c:v>1</c:v>
                </c:pt>
                <c:pt idx="19">
                  <c:v>20</c:v>
                </c:pt>
                <c:pt idx="20">
                  <c:v>60</c:v>
                </c:pt>
                <c:pt idx="21">
                  <c:v>21.200000000000003</c:v>
                </c:pt>
                <c:pt idx="22">
                  <c:v>21.200000000000003</c:v>
                </c:pt>
                <c:pt idx="23">
                  <c:v>21.200000000000003</c:v>
                </c:pt>
                <c:pt idx="24">
                  <c:v>5</c:v>
                </c:pt>
                <c:pt idx="25">
                  <c:v>14</c:v>
                </c:pt>
                <c:pt idx="26">
                  <c:v>30</c:v>
                </c:pt>
                <c:pt idx="27">
                  <c:v>0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16.600000000000001</c:v>
                </c:pt>
                <c:pt idx="31">
                  <c:v>115</c:v>
                </c:pt>
                <c:pt idx="32">
                  <c:v>21</c:v>
                </c:pt>
                <c:pt idx="33">
                  <c:v>11</c:v>
                </c:pt>
                <c:pt idx="34">
                  <c:v>34</c:v>
                </c:pt>
                <c:pt idx="35">
                  <c:v>12.500000000000002</c:v>
                </c:pt>
                <c:pt idx="36">
                  <c:v>12.500000000000002</c:v>
                </c:pt>
                <c:pt idx="37">
                  <c:v>12.500000000000002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</c:v>
                </c:pt>
                <c:pt idx="67">
                  <c:v>0</c:v>
                </c:pt>
                <c:pt idx="68">
                  <c:v>14</c:v>
                </c:pt>
                <c:pt idx="69">
                  <c:v>14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8</c:v>
                </c:pt>
                <c:pt idx="77">
                  <c:v>4.8999999999999995</c:v>
                </c:pt>
                <c:pt idx="78">
                  <c:v>4.8999999999999995</c:v>
                </c:pt>
                <c:pt idx="79">
                  <c:v>4.8999999999999995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7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12</c:v>
                </c:pt>
                <c:pt idx="110">
                  <c:v>2</c:v>
                </c:pt>
                <c:pt idx="111">
                  <c:v>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7</c:v>
                </c:pt>
                <c:pt idx="116">
                  <c:v>8</c:v>
                </c:pt>
                <c:pt idx="117">
                  <c:v>19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29696"/>
        <c:axId val="418922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89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26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1892264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9296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20th Avenue E Trap (#22)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19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22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19</c:v>
                </c:pt>
                <c:pt idx="11">
                  <c:v>84</c:v>
                </c:pt>
                <c:pt idx="12">
                  <c:v>16</c:v>
                </c:pt>
                <c:pt idx="13">
                  <c:v>99</c:v>
                </c:pt>
                <c:pt idx="14">
                  <c:v>84.799999999999983</c:v>
                </c:pt>
                <c:pt idx="15">
                  <c:v>84.799999999999983</c:v>
                </c:pt>
                <c:pt idx="16">
                  <c:v>84.799999999999983</c:v>
                </c:pt>
                <c:pt idx="17">
                  <c:v>460</c:v>
                </c:pt>
                <c:pt idx="18">
                  <c:v>888</c:v>
                </c:pt>
                <c:pt idx="19">
                  <c:v>473</c:v>
                </c:pt>
                <c:pt idx="20">
                  <c:v>404</c:v>
                </c:pt>
                <c:pt idx="21">
                  <c:v>1102.4999999999998</c:v>
                </c:pt>
                <c:pt idx="22">
                  <c:v>1102.4999999999998</c:v>
                </c:pt>
                <c:pt idx="23">
                  <c:v>1102.4999999999998</c:v>
                </c:pt>
                <c:pt idx="24">
                  <c:v>148</c:v>
                </c:pt>
                <c:pt idx="25">
                  <c:v>40</c:v>
                </c:pt>
                <c:pt idx="26">
                  <c:v>335</c:v>
                </c:pt>
                <c:pt idx="27">
                  <c:v>262</c:v>
                </c:pt>
                <c:pt idx="28">
                  <c:v>375.7000000000001</c:v>
                </c:pt>
                <c:pt idx="29">
                  <c:v>375.7000000000001</c:v>
                </c:pt>
                <c:pt idx="30">
                  <c:v>375.7000000000001</c:v>
                </c:pt>
                <c:pt idx="31">
                  <c:v>200</c:v>
                </c:pt>
                <c:pt idx="32">
                  <c:v>551</c:v>
                </c:pt>
                <c:pt idx="33">
                  <c:v>#N/A</c:v>
                </c:pt>
                <c:pt idx="34">
                  <c:v>219</c:v>
                </c:pt>
                <c:pt idx="35">
                  <c:v>106.6</c:v>
                </c:pt>
                <c:pt idx="36">
                  <c:v>106.6</c:v>
                </c:pt>
                <c:pt idx="37">
                  <c:v>106.6</c:v>
                </c:pt>
                <c:pt idx="38">
                  <c:v>129</c:v>
                </c:pt>
                <c:pt idx="39">
                  <c:v>53</c:v>
                </c:pt>
                <c:pt idx="40">
                  <c:v>22</c:v>
                </c:pt>
                <c:pt idx="41">
                  <c:v>59.75</c:v>
                </c:pt>
                <c:pt idx="42">
                  <c:v>59.75</c:v>
                </c:pt>
                <c:pt idx="43">
                  <c:v>59.75</c:v>
                </c:pt>
                <c:pt idx="44">
                  <c:v>59.75</c:v>
                </c:pt>
                <c:pt idx="45">
                  <c:v>27</c:v>
                </c:pt>
                <c:pt idx="46">
                  <c:v>45</c:v>
                </c:pt>
                <c:pt idx="47">
                  <c:v>31</c:v>
                </c:pt>
                <c:pt idx="48">
                  <c:v>49</c:v>
                </c:pt>
                <c:pt idx="49">
                  <c:v>53.499999999999993</c:v>
                </c:pt>
                <c:pt idx="50">
                  <c:v>53.499999999999993</c:v>
                </c:pt>
                <c:pt idx="51">
                  <c:v>53.499999999999993</c:v>
                </c:pt>
                <c:pt idx="52">
                  <c:v>53</c:v>
                </c:pt>
                <c:pt idx="53">
                  <c:v>55</c:v>
                </c:pt>
                <c:pt idx="54">
                  <c:v>23</c:v>
                </c:pt>
                <c:pt idx="55">
                  <c:v>10</c:v>
                </c:pt>
                <c:pt idx="56">
                  <c:v>39.099999999999994</c:v>
                </c:pt>
                <c:pt idx="57">
                  <c:v>39.099999999999994</c:v>
                </c:pt>
                <c:pt idx="58">
                  <c:v>39.099999999999994</c:v>
                </c:pt>
                <c:pt idx="59">
                  <c:v>20</c:v>
                </c:pt>
                <c:pt idx="60">
                  <c:v>24</c:v>
                </c:pt>
                <c:pt idx="61">
                  <c:v>50</c:v>
                </c:pt>
                <c:pt idx="62">
                  <c:v>47</c:v>
                </c:pt>
                <c:pt idx="63">
                  <c:v>48.099999999999994</c:v>
                </c:pt>
                <c:pt idx="64">
                  <c:v>48.099999999999994</c:v>
                </c:pt>
                <c:pt idx="65">
                  <c:v>48.099999999999994</c:v>
                </c:pt>
                <c:pt idx="66">
                  <c:v>114</c:v>
                </c:pt>
                <c:pt idx="67">
                  <c:v>29</c:v>
                </c:pt>
                <c:pt idx="68">
                  <c:v>394</c:v>
                </c:pt>
                <c:pt idx="69">
                  <c:v>146</c:v>
                </c:pt>
                <c:pt idx="70">
                  <c:v>89.199999999999989</c:v>
                </c:pt>
                <c:pt idx="71">
                  <c:v>89.199999999999989</c:v>
                </c:pt>
                <c:pt idx="72">
                  <c:v>89.199999999999989</c:v>
                </c:pt>
                <c:pt idx="73">
                  <c:v>60</c:v>
                </c:pt>
                <c:pt idx="74">
                  <c:v>43</c:v>
                </c:pt>
                <c:pt idx="75">
                  <c:v>51</c:v>
                </c:pt>
                <c:pt idx="76">
                  <c:v>12</c:v>
                </c:pt>
                <c:pt idx="77">
                  <c:v>8.6000000000000014</c:v>
                </c:pt>
                <c:pt idx="78">
                  <c:v>8.6000000000000014</c:v>
                </c:pt>
                <c:pt idx="79">
                  <c:v>8.6000000000000014</c:v>
                </c:pt>
                <c:pt idx="80">
                  <c:v>7</c:v>
                </c:pt>
                <c:pt idx="81">
                  <c:v>19</c:v>
                </c:pt>
                <c:pt idx="82">
                  <c:v>20</c:v>
                </c:pt>
                <c:pt idx="83">
                  <c:v>15</c:v>
                </c:pt>
                <c:pt idx="84">
                  <c:v>11.799999999999999</c:v>
                </c:pt>
                <c:pt idx="85">
                  <c:v>11.799999999999999</c:v>
                </c:pt>
                <c:pt idx="86">
                  <c:v>11.799999999999999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26</c:v>
                </c:pt>
                <c:pt idx="91">
                  <c:v>9.6666666666666679</c:v>
                </c:pt>
                <c:pt idx="92">
                  <c:v>9.6666666666666679</c:v>
                </c:pt>
                <c:pt idx="93">
                  <c:v>9.6666666666666679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10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5</c:v>
                </c:pt>
                <c:pt idx="102">
                  <c:v>10</c:v>
                </c:pt>
                <c:pt idx="103">
                  <c:v>3</c:v>
                </c:pt>
                <c:pt idx="104">
                  <c:v>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19</c:v>
                </c:pt>
                <c:pt idx="116">
                  <c:v>28</c:v>
                </c:pt>
                <c:pt idx="117">
                  <c:v>30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2560"/>
        <c:axId val="420809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098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09816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25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32"/>
          <c:y val="6.0358890701468187E-2"/>
          <c:w val="0.29633740288568688"/>
          <c:h val="3.9151712887443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38 1/2 Avenue West Trap (#23)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11</c:v>
                </c:pt>
                <c:pt idx="12">
                  <c:v>1</c:v>
                </c:pt>
                <c:pt idx="13">
                  <c:v>26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13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30.900000000000002</c:v>
                </c:pt>
                <c:pt idx="22">
                  <c:v>30.900000000000002</c:v>
                </c:pt>
                <c:pt idx="23">
                  <c:v>30.900000000000002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5</c:v>
                </c:pt>
                <c:pt idx="28">
                  <c:v>5.4999999999999991</c:v>
                </c:pt>
                <c:pt idx="29">
                  <c:v>5.4999999999999991</c:v>
                </c:pt>
                <c:pt idx="30">
                  <c:v>5.4999999999999991</c:v>
                </c:pt>
                <c:pt idx="31">
                  <c:v>6</c:v>
                </c:pt>
                <c:pt idx="32">
                  <c:v>14</c:v>
                </c:pt>
                <c:pt idx="33">
                  <c:v>3</c:v>
                </c:pt>
                <c:pt idx="34">
                  <c:v>6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#N/A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2952"/>
        <c:axId val="420810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0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06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295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889"/>
          <c:y val="6.8515497553027063E-2"/>
          <c:w val="0.2963374028856883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Park Drive Trap (#24) vs. City Trap Average</a:t>
            </a:r>
          </a:p>
        </c:rich>
      </c:tx>
      <c:layout>
        <c:manualLayout>
          <c:xMode val="edge"/>
          <c:yMode val="edge"/>
          <c:x val="0.3041065482797195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24'!$A$10:$A$133</c:f>
              <c:numCache>
                <c:formatCode>m/d/yy;@</c:formatCode>
                <c:ptCount val="124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</c:numCache>
            </c:numRef>
          </c:cat>
          <c:val>
            <c:numRef>
              <c:f>'Trap 24'!$T$10:$T$133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64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117</c:v>
                </c:pt>
                <c:pt idx="13">
                  <c:v>103.79999999999998</c:v>
                </c:pt>
                <c:pt idx="14">
                  <c:v>103.79999999999998</c:v>
                </c:pt>
                <c:pt idx="15">
                  <c:v>103.79999999999998</c:v>
                </c:pt>
                <c:pt idx="16">
                  <c:v>182</c:v>
                </c:pt>
                <c:pt idx="17">
                  <c:v>140</c:v>
                </c:pt>
                <c:pt idx="18">
                  <c:v>108</c:v>
                </c:pt>
                <c:pt idx="19">
                  <c:v>232</c:v>
                </c:pt>
                <c:pt idx="20">
                  <c:v>175.20000000000002</c:v>
                </c:pt>
                <c:pt idx="21">
                  <c:v>175.20000000000002</c:v>
                </c:pt>
                <c:pt idx="22">
                  <c:v>175.20000000000002</c:v>
                </c:pt>
                <c:pt idx="23">
                  <c:v>99</c:v>
                </c:pt>
                <c:pt idx="24">
                  <c:v>25</c:v>
                </c:pt>
                <c:pt idx="25">
                  <c:v>192</c:v>
                </c:pt>
                <c:pt idx="26">
                  <c:v>95</c:v>
                </c:pt>
                <c:pt idx="27">
                  <c:v>108.09999999999998</c:v>
                </c:pt>
                <c:pt idx="28">
                  <c:v>108.09999999999998</c:v>
                </c:pt>
                <c:pt idx="29">
                  <c:v>108.09999999999998</c:v>
                </c:pt>
                <c:pt idx="30">
                  <c:v>82</c:v>
                </c:pt>
                <c:pt idx="31">
                  <c:v>151</c:v>
                </c:pt>
                <c:pt idx="32">
                  <c:v>45</c:v>
                </c:pt>
                <c:pt idx="33">
                  <c:v>53</c:v>
                </c:pt>
                <c:pt idx="34">
                  <c:v>23.200000000000003</c:v>
                </c:pt>
                <c:pt idx="35">
                  <c:v>23.200000000000003</c:v>
                </c:pt>
                <c:pt idx="36">
                  <c:v>23.200000000000003</c:v>
                </c:pt>
                <c:pt idx="37">
                  <c:v>22</c:v>
                </c:pt>
                <c:pt idx="38">
                  <c:v>32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5</c:v>
                </c:pt>
                <c:pt idx="48">
                  <c:v>7.6</c:v>
                </c:pt>
                <c:pt idx="49">
                  <c:v>7.6</c:v>
                </c:pt>
                <c:pt idx="50">
                  <c:v>7.6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  <c:pt idx="55">
                  <c:v>6.4999999999999991</c:v>
                </c:pt>
                <c:pt idx="56">
                  <c:v>6.4999999999999991</c:v>
                </c:pt>
                <c:pt idx="57">
                  <c:v>6.4999999999999991</c:v>
                </c:pt>
                <c:pt idx="58">
                  <c:v>3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6</c:v>
                </c:pt>
                <c:pt idx="66">
                  <c:v>6</c:v>
                </c:pt>
                <c:pt idx="67">
                  <c:v>43</c:v>
                </c:pt>
                <c:pt idx="68">
                  <c:v>24</c:v>
                </c:pt>
                <c:pt idx="69">
                  <c:v>7.4999999999999991</c:v>
                </c:pt>
                <c:pt idx="70">
                  <c:v>7.4999999999999991</c:v>
                </c:pt>
                <c:pt idx="71">
                  <c:v>7.4999999999999991</c:v>
                </c:pt>
                <c:pt idx="72">
                  <c:v>5</c:v>
                </c:pt>
                <c:pt idx="73">
                  <c:v>7</c:v>
                </c:pt>
                <c:pt idx="74">
                  <c:v>22</c:v>
                </c:pt>
                <c:pt idx="75">
                  <c:v>2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4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2</c:v>
                </c:pt>
                <c:pt idx="94">
                  <c:v>2</c:v>
                </c:pt>
                <c:pt idx="95">
                  <c:v>8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15</c:v>
                </c:pt>
                <c:pt idx="115">
                  <c:v>10</c:v>
                </c:pt>
                <c:pt idx="116">
                  <c:v>4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4912"/>
        <c:axId val="420810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Info.'!$I$1</c15:sqref>
                        </c15:formulaRef>
                      </c:ext>
                    </c:extLst>
                    <c:strCache>
                      <c:ptCount val="1"/>
                      <c:pt idx="0">
                        <c:v>2015 Metro Females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Info.'!$I$2:$I$123</c15:sqref>
                        </c15:formulaRef>
                      </c:ext>
                    </c:extLst>
                    <c:numCache>
                      <c:formatCode>0.0</c:formatCode>
                      <c:ptCount val="122"/>
                      <c:pt idx="10">
                        <c:v>12</c:v>
                      </c:pt>
                      <c:pt idx="11">
                        <c:v>3.5</c:v>
                      </c:pt>
                      <c:pt idx="12">
                        <c:v>4.1500000000000004</c:v>
                      </c:pt>
                      <c:pt idx="13">
                        <c:v>6.15</c:v>
                      </c:pt>
                      <c:pt idx="14">
                        <c:v>3.25</c:v>
                      </c:pt>
                      <c:pt idx="15">
                        <c:v>3.25</c:v>
                      </c:pt>
                      <c:pt idx="16">
                        <c:v>3.25</c:v>
                      </c:pt>
                      <c:pt idx="17">
                        <c:v>7.71</c:v>
                      </c:pt>
                      <c:pt idx="18">
                        <c:v>33.9</c:v>
                      </c:pt>
                      <c:pt idx="19">
                        <c:v>7.1</c:v>
                      </c:pt>
                      <c:pt idx="20">
                        <c:v>105.8</c:v>
                      </c:pt>
                      <c:pt idx="21">
                        <c:v>81.3</c:v>
                      </c:pt>
                      <c:pt idx="22">
                        <c:v>81.3</c:v>
                      </c:pt>
                      <c:pt idx="23">
                        <c:v>81.3</c:v>
                      </c:pt>
                      <c:pt idx="24">
                        <c:v>138.4</c:v>
                      </c:pt>
                      <c:pt idx="25">
                        <c:v>229.7</c:v>
                      </c:pt>
                      <c:pt idx="26">
                        <c:v>109.6</c:v>
                      </c:pt>
                      <c:pt idx="27">
                        <c:v>155.5</c:v>
                      </c:pt>
                      <c:pt idx="28">
                        <c:v>256.5</c:v>
                      </c:pt>
                      <c:pt idx="29">
                        <c:v>256.5</c:v>
                      </c:pt>
                      <c:pt idx="30">
                        <c:v>256.5</c:v>
                      </c:pt>
                      <c:pt idx="31">
                        <c:v>60.9</c:v>
                      </c:pt>
                      <c:pt idx="32">
                        <c:v>16.2</c:v>
                      </c:pt>
                      <c:pt idx="33">
                        <c:v>92.8</c:v>
                      </c:pt>
                      <c:pt idx="34">
                        <c:v>68.5</c:v>
                      </c:pt>
                      <c:pt idx="35">
                        <c:v>83.63</c:v>
                      </c:pt>
                      <c:pt idx="36">
                        <c:v>83.63</c:v>
                      </c:pt>
                      <c:pt idx="37">
                        <c:v>83.63</c:v>
                      </c:pt>
                      <c:pt idx="38">
                        <c:v>63.75</c:v>
                      </c:pt>
                      <c:pt idx="39">
                        <c:v>131.62</c:v>
                      </c:pt>
                      <c:pt idx="40">
                        <c:v>23.55</c:v>
                      </c:pt>
                      <c:pt idx="41">
                        <c:v>47.19</c:v>
                      </c:pt>
                      <c:pt idx="42">
                        <c:v>53.8</c:v>
                      </c:pt>
                      <c:pt idx="43">
                        <c:v>53.8</c:v>
                      </c:pt>
                      <c:pt idx="44">
                        <c:v>53.8</c:v>
                      </c:pt>
                      <c:pt idx="45">
                        <c:v>51.65</c:v>
                      </c:pt>
                      <c:pt idx="46">
                        <c:v>23.9</c:v>
                      </c:pt>
                      <c:pt idx="47">
                        <c:v>10.5</c:v>
                      </c:pt>
                      <c:pt idx="48" formatCode="0.00">
                        <c:v>20.2</c:v>
                      </c:pt>
                      <c:pt idx="49" formatCode="0.00">
                        <c:v>20.2</c:v>
                      </c:pt>
                      <c:pt idx="50" formatCode="0.00">
                        <c:v>20.2</c:v>
                      </c:pt>
                      <c:pt idx="51" formatCode="0.00">
                        <c:v>20.2</c:v>
                      </c:pt>
                      <c:pt idx="52" formatCode="0.00">
                        <c:v>5.19</c:v>
                      </c:pt>
                      <c:pt idx="53">
                        <c:v>8.5</c:v>
                      </c:pt>
                      <c:pt idx="54">
                        <c:v>9.5</c:v>
                      </c:pt>
                      <c:pt idx="55">
                        <c:v>14.22</c:v>
                      </c:pt>
                      <c:pt idx="56">
                        <c:v>20.100000000000001</c:v>
                      </c:pt>
                      <c:pt idx="57">
                        <c:v>20.100000000000001</c:v>
                      </c:pt>
                      <c:pt idx="58">
                        <c:v>20.100000000000001</c:v>
                      </c:pt>
                      <c:pt idx="59">
                        <c:v>20.5</c:v>
                      </c:pt>
                      <c:pt idx="60">
                        <c:v>18</c:v>
                      </c:pt>
                      <c:pt idx="61">
                        <c:v>7.25</c:v>
                      </c:pt>
                      <c:pt idx="62">
                        <c:v>5.37</c:v>
                      </c:pt>
                      <c:pt idx="63">
                        <c:v>17.7</c:v>
                      </c:pt>
                      <c:pt idx="64">
                        <c:v>17.7</c:v>
                      </c:pt>
                      <c:pt idx="65">
                        <c:v>17.7</c:v>
                      </c:pt>
                      <c:pt idx="66">
                        <c:v>11.93</c:v>
                      </c:pt>
                      <c:pt idx="67">
                        <c:v>12.15</c:v>
                      </c:pt>
                      <c:pt idx="68">
                        <c:v>16.059999999999999</c:v>
                      </c:pt>
                      <c:pt idx="69">
                        <c:v>24.12</c:v>
                      </c:pt>
                      <c:pt idx="70">
                        <c:v>18.64</c:v>
                      </c:pt>
                      <c:pt idx="71">
                        <c:v>18.64</c:v>
                      </c:pt>
                      <c:pt idx="72">
                        <c:v>18.64</c:v>
                      </c:pt>
                      <c:pt idx="73">
                        <c:v>28.3</c:v>
                      </c:pt>
                      <c:pt idx="74">
                        <c:v>7.05</c:v>
                      </c:pt>
                      <c:pt idx="75">
                        <c:v>117.45</c:v>
                      </c:pt>
                      <c:pt idx="76">
                        <c:v>37.159999999999997</c:v>
                      </c:pt>
                      <c:pt idx="77">
                        <c:v>21.37</c:v>
                      </c:pt>
                      <c:pt idx="78">
                        <c:v>21.37</c:v>
                      </c:pt>
                      <c:pt idx="79">
                        <c:v>21.37</c:v>
                      </c:pt>
                      <c:pt idx="80">
                        <c:v>13.8</c:v>
                      </c:pt>
                      <c:pt idx="81">
                        <c:v>12.02</c:v>
                      </c:pt>
                      <c:pt idx="82">
                        <c:v>14.38</c:v>
                      </c:pt>
                      <c:pt idx="83">
                        <c:v>5.66</c:v>
                      </c:pt>
                      <c:pt idx="84">
                        <c:v>4.75</c:v>
                      </c:pt>
                      <c:pt idx="85">
                        <c:v>4.75</c:v>
                      </c:pt>
                      <c:pt idx="86">
                        <c:v>4.75</c:v>
                      </c:pt>
                      <c:pt idx="87">
                        <c:v>5.21</c:v>
                      </c:pt>
                      <c:pt idx="88">
                        <c:v>6.33</c:v>
                      </c:pt>
                      <c:pt idx="89">
                        <c:v>8.34</c:v>
                      </c:pt>
                      <c:pt idx="90">
                        <c:v>3.38</c:v>
                      </c:pt>
                      <c:pt idx="91">
                        <c:v>3.48</c:v>
                      </c:pt>
                      <c:pt idx="92">
                        <c:v>3.48</c:v>
                      </c:pt>
                      <c:pt idx="93">
                        <c:v>3.48</c:v>
                      </c:pt>
                      <c:pt idx="94">
                        <c:v>1.86</c:v>
                      </c:pt>
                      <c:pt idx="95">
                        <c:v>1.02</c:v>
                      </c:pt>
                      <c:pt idx="96">
                        <c:v>3.54</c:v>
                      </c:pt>
                      <c:pt idx="97">
                        <c:v>5.41</c:v>
                      </c:pt>
                      <c:pt idx="98">
                        <c:v>4.2300000000000004</c:v>
                      </c:pt>
                      <c:pt idx="99">
                        <c:v>4.2300000000000004</c:v>
                      </c:pt>
                      <c:pt idx="100">
                        <c:v>4.2300000000000004</c:v>
                      </c:pt>
                      <c:pt idx="101">
                        <c:v>4.0999999999999996</c:v>
                      </c:pt>
                      <c:pt idx="102">
                        <c:v>3.4</c:v>
                      </c:pt>
                      <c:pt idx="103">
                        <c:v>5.09</c:v>
                      </c:pt>
                      <c:pt idx="104">
                        <c:v>3.13</c:v>
                      </c:pt>
                      <c:pt idx="105">
                        <c:v>1.87</c:v>
                      </c:pt>
                      <c:pt idx="106">
                        <c:v>1.87</c:v>
                      </c:pt>
                      <c:pt idx="107">
                        <c:v>1.9</c:v>
                      </c:pt>
                      <c:pt idx="108">
                        <c:v>2.59</c:v>
                      </c:pt>
                      <c:pt idx="109">
                        <c:v>2.52</c:v>
                      </c:pt>
                      <c:pt idx="110">
                        <c:v>1</c:v>
                      </c:pt>
                      <c:pt idx="111">
                        <c:v>1.52</c:v>
                      </c:pt>
                      <c:pt idx="112">
                        <c:v>2.5</c:v>
                      </c:pt>
                      <c:pt idx="113">
                        <c:v>2.5</c:v>
                      </c:pt>
                      <c:pt idx="114">
                        <c:v>2.5</c:v>
                      </c:pt>
                      <c:pt idx="115">
                        <c:v>2.5</c:v>
                      </c:pt>
                      <c:pt idx="116">
                        <c:v>3</c:v>
                      </c:pt>
                      <c:pt idx="117">
                        <c:v>2.4500000000000002</c:v>
                      </c:pt>
                      <c:pt idx="118">
                        <c:v>4.55</c:v>
                      </c:pt>
                      <c:pt idx="119" formatCode="0.00">
                        <c:v>3.49</c:v>
                      </c:pt>
                      <c:pt idx="120" formatCode="0.00">
                        <c:v>3.49</c:v>
                      </c:pt>
                      <c:pt idx="121" formatCode="0.00">
                        <c:v>3.49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09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09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491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107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Gress </a:t>
            </a:r>
            <a:r>
              <a:rPr lang="en-US"/>
              <a:t>Avenue NW Trap (#25)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66"/>
        </c:manualLayout>
      </c:layout>
      <c:lineChart>
        <c:grouping val="standard"/>
        <c:varyColors val="0"/>
        <c:ser>
          <c:idx val="0"/>
          <c:order val="0"/>
          <c:tx>
            <c:v>Trap 25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19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22</c:v>
                </c:pt>
                <c:pt idx="11">
                  <c:v>169</c:v>
                </c:pt>
                <c:pt idx="12">
                  <c:v>0</c:v>
                </c:pt>
                <c:pt idx="13">
                  <c:v>156</c:v>
                </c:pt>
                <c:pt idx="14">
                  <c:v>185.19000000000003</c:v>
                </c:pt>
                <c:pt idx="15">
                  <c:v>185.19000000000003</c:v>
                </c:pt>
                <c:pt idx="16">
                  <c:v>185.19000000000003</c:v>
                </c:pt>
                <c:pt idx="17">
                  <c:v>312</c:v>
                </c:pt>
                <c:pt idx="18">
                  <c:v>94</c:v>
                </c:pt>
                <c:pt idx="19">
                  <c:v>100</c:v>
                </c:pt>
                <c:pt idx="20">
                  <c:v>178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28</c:v>
                </c:pt>
                <c:pt idx="25">
                  <c:v>11</c:v>
                </c:pt>
                <c:pt idx="26">
                  <c:v>50</c:v>
                </c:pt>
                <c:pt idx="27">
                  <c:v>29</c:v>
                </c:pt>
                <c:pt idx="28">
                  <c:v>237.6</c:v>
                </c:pt>
                <c:pt idx="29">
                  <c:v>237.6</c:v>
                </c:pt>
                <c:pt idx="30">
                  <c:v>237.6</c:v>
                </c:pt>
                <c:pt idx="31">
                  <c:v>0</c:v>
                </c:pt>
                <c:pt idx="32">
                  <c:v>140</c:v>
                </c:pt>
                <c:pt idx="33">
                  <c:v>39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17.75</c:v>
                </c:pt>
                <c:pt idx="42">
                  <c:v>17.75</c:v>
                </c:pt>
                <c:pt idx="43">
                  <c:v>17.75</c:v>
                </c:pt>
                <c:pt idx="44">
                  <c:v>17.75</c:v>
                </c:pt>
                <c:pt idx="45">
                  <c:v>5</c:v>
                </c:pt>
                <c:pt idx="46">
                  <c:v>5</c:v>
                </c:pt>
                <c:pt idx="47">
                  <c:v>9</c:v>
                </c:pt>
                <c:pt idx="48">
                  <c:v>13</c:v>
                </c:pt>
                <c:pt idx="49">
                  <c:v>49.099999999999994</c:v>
                </c:pt>
                <c:pt idx="50">
                  <c:v>49.099999999999994</c:v>
                </c:pt>
                <c:pt idx="51">
                  <c:v>49.099999999999994</c:v>
                </c:pt>
                <c:pt idx="52">
                  <c:v>12</c:v>
                </c:pt>
                <c:pt idx="53">
                  <c:v>9</c:v>
                </c:pt>
                <c:pt idx="54">
                  <c:v>13</c:v>
                </c:pt>
                <c:pt idx="55">
                  <c:v>18</c:v>
                </c:pt>
                <c:pt idx="56">
                  <c:v>6.0999999999999988</c:v>
                </c:pt>
                <c:pt idx="57">
                  <c:v>6.0999999999999988</c:v>
                </c:pt>
                <c:pt idx="58">
                  <c:v>6.0999999999999988</c:v>
                </c:pt>
                <c:pt idx="59">
                  <c:v>7</c:v>
                </c:pt>
                <c:pt idx="60">
                  <c:v>15</c:v>
                </c:pt>
                <c:pt idx="61">
                  <c:v>#N/A</c:v>
                </c:pt>
                <c:pt idx="62">
                  <c:v>7</c:v>
                </c:pt>
                <c:pt idx="63">
                  <c:v>8.8999999999999986</c:v>
                </c:pt>
                <c:pt idx="64">
                  <c:v>8.8999999999999986</c:v>
                </c:pt>
                <c:pt idx="65">
                  <c:v>8.8999999999999986</c:v>
                </c:pt>
                <c:pt idx="66">
                  <c:v>5</c:v>
                </c:pt>
                <c:pt idx="67">
                  <c:v>1</c:v>
                </c:pt>
                <c:pt idx="68">
                  <c:v>13</c:v>
                </c:pt>
                <c:pt idx="69">
                  <c:v>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5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10</c:v>
                </c:pt>
                <c:pt idx="116">
                  <c:v>11</c:v>
                </c:pt>
                <c:pt idx="117">
                  <c:v>15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0208"/>
        <c:axId val="4208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dash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64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0208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Harwood Trap (#26) vs. County Average</a:t>
            </a:r>
          </a:p>
        </c:rich>
      </c:tx>
      <c:layout>
        <c:manualLayout>
          <c:xMode val="edge"/>
          <c:yMode val="edge"/>
          <c:x val="0.2763596004439513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813"/>
        </c:manualLayout>
      </c:layout>
      <c:lineChart>
        <c:grouping val="standard"/>
        <c:varyColors val="0"/>
        <c:ser>
          <c:idx val="0"/>
          <c:order val="0"/>
          <c:tx>
            <c:v>Trap 26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26'!$A$11:$A$112</c:f>
              <c:numCache>
                <c:formatCode>m/d/yy;@</c:formatCode>
                <c:ptCount val="102"/>
                <c:pt idx="0">
                  <c:v>42149</c:v>
                </c:pt>
                <c:pt idx="1">
                  <c:v>42150</c:v>
                </c:pt>
                <c:pt idx="2">
                  <c:v>42151</c:v>
                </c:pt>
                <c:pt idx="3">
                  <c:v>42152</c:v>
                </c:pt>
                <c:pt idx="4">
                  <c:v>42153</c:v>
                </c:pt>
                <c:pt idx="5">
                  <c:v>42154</c:v>
                </c:pt>
                <c:pt idx="6">
                  <c:v>42155</c:v>
                </c:pt>
                <c:pt idx="7">
                  <c:v>42156</c:v>
                </c:pt>
                <c:pt idx="8">
                  <c:v>42157</c:v>
                </c:pt>
                <c:pt idx="9">
                  <c:v>42158</c:v>
                </c:pt>
                <c:pt idx="10">
                  <c:v>42159</c:v>
                </c:pt>
                <c:pt idx="11">
                  <c:v>42160</c:v>
                </c:pt>
                <c:pt idx="12">
                  <c:v>42161</c:v>
                </c:pt>
                <c:pt idx="13">
                  <c:v>42162</c:v>
                </c:pt>
                <c:pt idx="14">
                  <c:v>42163</c:v>
                </c:pt>
                <c:pt idx="15">
                  <c:v>42164</c:v>
                </c:pt>
                <c:pt idx="16">
                  <c:v>42165</c:v>
                </c:pt>
                <c:pt idx="17">
                  <c:v>42166</c:v>
                </c:pt>
                <c:pt idx="18">
                  <c:v>42167</c:v>
                </c:pt>
                <c:pt idx="19">
                  <c:v>42168</c:v>
                </c:pt>
                <c:pt idx="20">
                  <c:v>42169</c:v>
                </c:pt>
                <c:pt idx="21">
                  <c:v>42170</c:v>
                </c:pt>
                <c:pt idx="22">
                  <c:v>42171</c:v>
                </c:pt>
                <c:pt idx="23">
                  <c:v>42172</c:v>
                </c:pt>
                <c:pt idx="24">
                  <c:v>42173</c:v>
                </c:pt>
                <c:pt idx="25">
                  <c:v>42174</c:v>
                </c:pt>
                <c:pt idx="26">
                  <c:v>42175</c:v>
                </c:pt>
                <c:pt idx="27">
                  <c:v>42176</c:v>
                </c:pt>
                <c:pt idx="28">
                  <c:v>42177</c:v>
                </c:pt>
                <c:pt idx="29">
                  <c:v>42178</c:v>
                </c:pt>
                <c:pt idx="30">
                  <c:v>42179</c:v>
                </c:pt>
                <c:pt idx="31">
                  <c:v>42180</c:v>
                </c:pt>
                <c:pt idx="32">
                  <c:v>42181</c:v>
                </c:pt>
                <c:pt idx="33">
                  <c:v>42182</c:v>
                </c:pt>
                <c:pt idx="34">
                  <c:v>42183</c:v>
                </c:pt>
                <c:pt idx="35">
                  <c:v>42184</c:v>
                </c:pt>
                <c:pt idx="36">
                  <c:v>42185</c:v>
                </c:pt>
                <c:pt idx="37">
                  <c:v>42186</c:v>
                </c:pt>
                <c:pt idx="38">
                  <c:v>42187</c:v>
                </c:pt>
                <c:pt idx="39">
                  <c:v>42188</c:v>
                </c:pt>
                <c:pt idx="40">
                  <c:v>42189</c:v>
                </c:pt>
                <c:pt idx="41">
                  <c:v>42190</c:v>
                </c:pt>
                <c:pt idx="42">
                  <c:v>42191</c:v>
                </c:pt>
                <c:pt idx="43">
                  <c:v>42192</c:v>
                </c:pt>
                <c:pt idx="44">
                  <c:v>42193</c:v>
                </c:pt>
                <c:pt idx="45">
                  <c:v>42194</c:v>
                </c:pt>
                <c:pt idx="46">
                  <c:v>42195</c:v>
                </c:pt>
                <c:pt idx="47">
                  <c:v>42196</c:v>
                </c:pt>
                <c:pt idx="48">
                  <c:v>42197</c:v>
                </c:pt>
                <c:pt idx="49">
                  <c:v>42198</c:v>
                </c:pt>
                <c:pt idx="50">
                  <c:v>42199</c:v>
                </c:pt>
                <c:pt idx="51">
                  <c:v>42200</c:v>
                </c:pt>
                <c:pt idx="52">
                  <c:v>42201</c:v>
                </c:pt>
                <c:pt idx="53">
                  <c:v>42202</c:v>
                </c:pt>
                <c:pt idx="54">
                  <c:v>42203</c:v>
                </c:pt>
                <c:pt idx="55">
                  <c:v>42204</c:v>
                </c:pt>
                <c:pt idx="56">
                  <c:v>42205</c:v>
                </c:pt>
                <c:pt idx="57">
                  <c:v>42206</c:v>
                </c:pt>
                <c:pt idx="58">
                  <c:v>42207</c:v>
                </c:pt>
                <c:pt idx="59">
                  <c:v>42208</c:v>
                </c:pt>
                <c:pt idx="60">
                  <c:v>42209</c:v>
                </c:pt>
                <c:pt idx="61">
                  <c:v>42210</c:v>
                </c:pt>
                <c:pt idx="62">
                  <c:v>42211</c:v>
                </c:pt>
                <c:pt idx="63">
                  <c:v>42212</c:v>
                </c:pt>
                <c:pt idx="64">
                  <c:v>42213</c:v>
                </c:pt>
                <c:pt idx="65">
                  <c:v>42214</c:v>
                </c:pt>
                <c:pt idx="66">
                  <c:v>42215</c:v>
                </c:pt>
                <c:pt idx="67">
                  <c:v>42216</c:v>
                </c:pt>
                <c:pt idx="68">
                  <c:v>42217</c:v>
                </c:pt>
                <c:pt idx="69">
                  <c:v>42218</c:v>
                </c:pt>
                <c:pt idx="70">
                  <c:v>42219</c:v>
                </c:pt>
                <c:pt idx="71">
                  <c:v>42220</c:v>
                </c:pt>
                <c:pt idx="72">
                  <c:v>42221</c:v>
                </c:pt>
                <c:pt idx="73">
                  <c:v>42222</c:v>
                </c:pt>
                <c:pt idx="74">
                  <c:v>42223</c:v>
                </c:pt>
                <c:pt idx="75">
                  <c:v>42224</c:v>
                </c:pt>
                <c:pt idx="76">
                  <c:v>42225</c:v>
                </c:pt>
                <c:pt idx="77">
                  <c:v>42226</c:v>
                </c:pt>
                <c:pt idx="78">
                  <c:v>42227</c:v>
                </c:pt>
                <c:pt idx="79">
                  <c:v>42228</c:v>
                </c:pt>
                <c:pt idx="80">
                  <c:v>42229</c:v>
                </c:pt>
                <c:pt idx="81">
                  <c:v>42230</c:v>
                </c:pt>
                <c:pt idx="82">
                  <c:v>42231</c:v>
                </c:pt>
                <c:pt idx="83">
                  <c:v>42232</c:v>
                </c:pt>
                <c:pt idx="84">
                  <c:v>42233</c:v>
                </c:pt>
                <c:pt idx="85">
                  <c:v>42234</c:v>
                </c:pt>
                <c:pt idx="86">
                  <c:v>42235</c:v>
                </c:pt>
                <c:pt idx="87">
                  <c:v>42236</c:v>
                </c:pt>
                <c:pt idx="88">
                  <c:v>42237</c:v>
                </c:pt>
                <c:pt idx="89">
                  <c:v>42238</c:v>
                </c:pt>
                <c:pt idx="90">
                  <c:v>42239</c:v>
                </c:pt>
                <c:pt idx="91">
                  <c:v>42240</c:v>
                </c:pt>
                <c:pt idx="92">
                  <c:v>42241</c:v>
                </c:pt>
                <c:pt idx="93">
                  <c:v>42242</c:v>
                </c:pt>
                <c:pt idx="94">
                  <c:v>42243</c:v>
                </c:pt>
                <c:pt idx="95">
                  <c:v>42244</c:v>
                </c:pt>
                <c:pt idx="96">
                  <c:v>42245</c:v>
                </c:pt>
                <c:pt idx="97">
                  <c:v>42246</c:v>
                </c:pt>
                <c:pt idx="98">
                  <c:v>42247</c:v>
                </c:pt>
                <c:pt idx="99">
                  <c:v>42248</c:v>
                </c:pt>
                <c:pt idx="100">
                  <c:v>42249</c:v>
                </c:pt>
                <c:pt idx="101">
                  <c:v>42250</c:v>
                </c:pt>
              </c:numCache>
            </c:numRef>
          </c:cat>
          <c:val>
            <c:numRef>
              <c:f>'Trap 26'!$T$11:$T$112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58</c:v>
                </c:pt>
                <c:pt idx="9">
                  <c:v>58</c:v>
                </c:pt>
                <c:pt idx="10">
                  <c:v>154</c:v>
                </c:pt>
                <c:pt idx="11">
                  <c:v>154</c:v>
                </c:pt>
                <c:pt idx="12">
                  <c:v>77.45999999999998</c:v>
                </c:pt>
                <c:pt idx="13">
                  <c:v>77.45999999999998</c:v>
                </c:pt>
                <c:pt idx="14">
                  <c:v>77.45999999999998</c:v>
                </c:pt>
                <c:pt idx="15">
                  <c:v>74</c:v>
                </c:pt>
                <c:pt idx="16">
                  <c:v>74</c:v>
                </c:pt>
                <c:pt idx="17">
                  <c:v>121</c:v>
                </c:pt>
                <c:pt idx="18">
                  <c:v>121</c:v>
                </c:pt>
                <c:pt idx="19">
                  <c:v>2.8999999999999995</c:v>
                </c:pt>
                <c:pt idx="20">
                  <c:v>2.8999999999999995</c:v>
                </c:pt>
                <c:pt idx="21">
                  <c:v>2.8999999999999995</c:v>
                </c:pt>
                <c:pt idx="22">
                  <c:v>18</c:v>
                </c:pt>
                <c:pt idx="23">
                  <c:v>18</c:v>
                </c:pt>
                <c:pt idx="24">
                  <c:v>71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46</c:v>
                </c:pt>
                <c:pt idx="30">
                  <c:v>46</c:v>
                </c:pt>
                <c:pt idx="31">
                  <c:v>11</c:v>
                </c:pt>
                <c:pt idx="32">
                  <c:v>11</c:v>
                </c:pt>
                <c:pt idx="33">
                  <c:v>54.499999999999993</c:v>
                </c:pt>
                <c:pt idx="34">
                  <c:v>54.499999999999993</c:v>
                </c:pt>
                <c:pt idx="35">
                  <c:v>54.499999999999993</c:v>
                </c:pt>
                <c:pt idx="36">
                  <c:v>35.5</c:v>
                </c:pt>
                <c:pt idx="37">
                  <c:v>35.5</c:v>
                </c:pt>
                <c:pt idx="38">
                  <c:v>10</c:v>
                </c:pt>
                <c:pt idx="39">
                  <c:v>18.75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7</c:v>
                </c:pt>
                <c:pt idx="44">
                  <c:v>7</c:v>
                </c:pt>
                <c:pt idx="45">
                  <c:v>24</c:v>
                </c:pt>
                <c:pt idx="46">
                  <c:v>24</c:v>
                </c:pt>
                <c:pt idx="47">
                  <c:v>30.400000000000002</c:v>
                </c:pt>
                <c:pt idx="48">
                  <c:v>30.400000000000002</c:v>
                </c:pt>
                <c:pt idx="49">
                  <c:v>30.400000000000002</c:v>
                </c:pt>
                <c:pt idx="50">
                  <c:v>60.5</c:v>
                </c:pt>
                <c:pt idx="51">
                  <c:v>60.5</c:v>
                </c:pt>
                <c:pt idx="52">
                  <c:v>20</c:v>
                </c:pt>
                <c:pt idx="53">
                  <c:v>20</c:v>
                </c:pt>
                <c:pt idx="54">
                  <c:v>23.100000000000005</c:v>
                </c:pt>
                <c:pt idx="55">
                  <c:v>23.100000000000005</c:v>
                </c:pt>
                <c:pt idx="56">
                  <c:v>23.100000000000005</c:v>
                </c:pt>
                <c:pt idx="57">
                  <c:v>21</c:v>
                </c:pt>
                <c:pt idx="58">
                  <c:v>21</c:v>
                </c:pt>
                <c:pt idx="59">
                  <c:v>16</c:v>
                </c:pt>
                <c:pt idx="60">
                  <c:v>16</c:v>
                </c:pt>
                <c:pt idx="61">
                  <c:v>41.5</c:v>
                </c:pt>
                <c:pt idx="62">
                  <c:v>41.5</c:v>
                </c:pt>
                <c:pt idx="63">
                  <c:v>41.5</c:v>
                </c:pt>
                <c:pt idx="64">
                  <c:v>6.5</c:v>
                </c:pt>
                <c:pt idx="65">
                  <c:v>6.5</c:v>
                </c:pt>
                <c:pt idx="66">
                  <c:v>22.5</c:v>
                </c:pt>
                <c:pt idx="67">
                  <c:v>22.5</c:v>
                </c:pt>
                <c:pt idx="68">
                  <c:v>18.200000000000003</c:v>
                </c:pt>
                <c:pt idx="69">
                  <c:v>18.200000000000003</c:v>
                </c:pt>
                <c:pt idx="70">
                  <c:v>18.200000000000003</c:v>
                </c:pt>
                <c:pt idx="71">
                  <c:v>13</c:v>
                </c:pt>
                <c:pt idx="72">
                  <c:v>13</c:v>
                </c:pt>
                <c:pt idx="73">
                  <c:v>20.5</c:v>
                </c:pt>
                <c:pt idx="74">
                  <c:v>20.5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5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3.5</c:v>
                </c:pt>
                <c:pt idx="86">
                  <c:v>3.5</c:v>
                </c:pt>
                <c:pt idx="87">
                  <c:v>6.5</c:v>
                </c:pt>
                <c:pt idx="88">
                  <c:v>6.5</c:v>
                </c:pt>
                <c:pt idx="89">
                  <c:v>3.2333333333333334</c:v>
                </c:pt>
                <c:pt idx="90">
                  <c:v>3.2333333333333334</c:v>
                </c:pt>
                <c:pt idx="91">
                  <c:v>3.2333333333333334</c:v>
                </c:pt>
                <c:pt idx="92">
                  <c:v>4.5</c:v>
                </c:pt>
                <c:pt idx="93">
                  <c:v>4.5</c:v>
                </c:pt>
                <c:pt idx="94">
                  <c:v>3</c:v>
                </c:pt>
                <c:pt idx="95">
                  <c:v>3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1384"/>
        <c:axId val="420815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2013 Metro Males Average</c:v>
                      </c:pt>
                    </c:strCache>
                  </c:strRef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1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56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 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1384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22353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409544950055496"/>
          <c:y val="4.730831973898859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Arthur Trap (#27)  vs.</a:t>
            </a:r>
            <a:r>
              <a:rPr lang="en-US" baseline="0"/>
              <a:t> </a:t>
            </a:r>
            <a:r>
              <a:rPr lang="en-US"/>
              <a:t>County Average  </a:t>
            </a:r>
          </a:p>
        </c:rich>
      </c:tx>
      <c:layout>
        <c:manualLayout>
          <c:xMode val="edge"/>
          <c:yMode val="edge"/>
          <c:x val="0.31631520532747998"/>
          <c:y val="1.63132137030994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071778140293662"/>
          <c:w val="0.91231964483906758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strRef>
              <c:f>'Trap 27'!$A$1:$C$1</c:f>
              <c:strCache>
                <c:ptCount val="1"/>
                <c:pt idx="0">
                  <c:v>Trap 27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27'!$T$10:$T$111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243.20000000000002</c:v>
                </c:pt>
                <c:pt idx="14">
                  <c:v>243.20000000000002</c:v>
                </c:pt>
                <c:pt idx="15">
                  <c:v>243.20000000000002</c:v>
                </c:pt>
                <c:pt idx="16">
                  <c:v>129</c:v>
                </c:pt>
                <c:pt idx="17">
                  <c:v>129</c:v>
                </c:pt>
                <c:pt idx="18">
                  <c:v>171</c:v>
                </c:pt>
                <c:pt idx="19">
                  <c:v>171</c:v>
                </c:pt>
                <c:pt idx="20">
                  <c:v>233.9</c:v>
                </c:pt>
                <c:pt idx="21">
                  <c:v>233.9</c:v>
                </c:pt>
                <c:pt idx="22">
                  <c:v>233.9</c:v>
                </c:pt>
                <c:pt idx="23">
                  <c:v>60.5</c:v>
                </c:pt>
                <c:pt idx="24">
                  <c:v>60.5</c:v>
                </c:pt>
                <c:pt idx="25">
                  <c:v>103.5</c:v>
                </c:pt>
                <c:pt idx="26">
                  <c:v>103.5</c:v>
                </c:pt>
                <c:pt idx="27">
                  <c:v>124.6</c:v>
                </c:pt>
                <c:pt idx="28">
                  <c:v>124.6</c:v>
                </c:pt>
                <c:pt idx="29">
                  <c:v>124.6</c:v>
                </c:pt>
                <c:pt idx="30">
                  <c:v>228</c:v>
                </c:pt>
                <c:pt idx="31">
                  <c:v>228</c:v>
                </c:pt>
                <c:pt idx="32">
                  <c:v>90</c:v>
                </c:pt>
                <c:pt idx="33">
                  <c:v>90</c:v>
                </c:pt>
                <c:pt idx="34">
                  <c:v>49.800000000000004</c:v>
                </c:pt>
                <c:pt idx="35">
                  <c:v>49.800000000000004</c:v>
                </c:pt>
                <c:pt idx="36">
                  <c:v>49.800000000000004</c:v>
                </c:pt>
                <c:pt idx="37">
                  <c:v>51.5</c:v>
                </c:pt>
                <c:pt idx="38">
                  <c:v>51.5</c:v>
                </c:pt>
                <c:pt idx="39">
                  <c:v>33</c:v>
                </c:pt>
                <c:pt idx="40">
                  <c:v>93.75</c:v>
                </c:pt>
                <c:pt idx="41">
                  <c:v>93.75</c:v>
                </c:pt>
                <c:pt idx="42">
                  <c:v>93.75</c:v>
                </c:pt>
                <c:pt idx="43">
                  <c:v>93.75</c:v>
                </c:pt>
                <c:pt idx="44">
                  <c:v>24</c:v>
                </c:pt>
                <c:pt idx="45">
                  <c:v>24</c:v>
                </c:pt>
                <c:pt idx="46">
                  <c:v>30.5</c:v>
                </c:pt>
                <c:pt idx="47">
                  <c:v>30.5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297</c:v>
                </c:pt>
                <c:pt idx="52">
                  <c:v>297</c:v>
                </c:pt>
                <c:pt idx="53">
                  <c:v>63.5</c:v>
                </c:pt>
                <c:pt idx="54">
                  <c:v>63.5</c:v>
                </c:pt>
                <c:pt idx="55">
                  <c:v>31.100000000000005</c:v>
                </c:pt>
                <c:pt idx="56">
                  <c:v>31.100000000000005</c:v>
                </c:pt>
                <c:pt idx="57">
                  <c:v>31.100000000000005</c:v>
                </c:pt>
                <c:pt idx="58">
                  <c:v>35</c:v>
                </c:pt>
                <c:pt idx="59">
                  <c:v>35</c:v>
                </c:pt>
                <c:pt idx="60">
                  <c:v>22</c:v>
                </c:pt>
                <c:pt idx="61">
                  <c:v>22</c:v>
                </c:pt>
                <c:pt idx="62">
                  <c:v>34.199999999999996</c:v>
                </c:pt>
                <c:pt idx="63">
                  <c:v>34.199999999999996</c:v>
                </c:pt>
                <c:pt idx="64">
                  <c:v>34.199999999999996</c:v>
                </c:pt>
                <c:pt idx="65">
                  <c:v>16.5</c:v>
                </c:pt>
                <c:pt idx="66">
                  <c:v>16.5</c:v>
                </c:pt>
                <c:pt idx="67">
                  <c:v>8.5</c:v>
                </c:pt>
                <c:pt idx="68">
                  <c:v>8.5</c:v>
                </c:pt>
                <c:pt idx="69">
                  <c:v>5.1999999999999993</c:v>
                </c:pt>
                <c:pt idx="70">
                  <c:v>5.1999999999999993</c:v>
                </c:pt>
                <c:pt idx="71">
                  <c:v>5.1999999999999993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14.5</c:v>
                </c:pt>
                <c:pt idx="80">
                  <c:v>14.5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2.2000000000000002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3.5</c:v>
                </c:pt>
                <c:pt idx="94">
                  <c:v>3.5</c:v>
                </c:pt>
                <c:pt idx="95">
                  <c:v>3</c:v>
                </c:pt>
                <c:pt idx="96">
                  <c:v>3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5.5</c:v>
                </c:pt>
                <c:pt idx="101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2168"/>
        <c:axId val="420816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2011 City Average</c:v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 Graph Info.'!$A$2:$A$135</c15:sqref>
                        </c15:formulaRef>
                      </c:ext>
                    </c:extLst>
                    <c:numCache>
                      <c:formatCode>m/d;@</c:formatCode>
                      <c:ptCount val="134"/>
                      <c:pt idx="0">
                        <c:v>42140</c:v>
                      </c:pt>
                      <c:pt idx="1">
                        <c:v>42141</c:v>
                      </c:pt>
                      <c:pt idx="2">
                        <c:v>42142</c:v>
                      </c:pt>
                      <c:pt idx="3">
                        <c:v>42143</c:v>
                      </c:pt>
                      <c:pt idx="4">
                        <c:v>42144</c:v>
                      </c:pt>
                      <c:pt idx="5">
                        <c:v>42145</c:v>
                      </c:pt>
                      <c:pt idx="6">
                        <c:v>42146</c:v>
                      </c:pt>
                      <c:pt idx="7">
                        <c:v>42147</c:v>
                      </c:pt>
                      <c:pt idx="8">
                        <c:v>42148</c:v>
                      </c:pt>
                      <c:pt idx="9">
                        <c:v>42149</c:v>
                      </c:pt>
                      <c:pt idx="10">
                        <c:v>42150</c:v>
                      </c:pt>
                      <c:pt idx="11">
                        <c:v>42151</c:v>
                      </c:pt>
                      <c:pt idx="12">
                        <c:v>42152</c:v>
                      </c:pt>
                      <c:pt idx="13">
                        <c:v>42153</c:v>
                      </c:pt>
                      <c:pt idx="14">
                        <c:v>42154</c:v>
                      </c:pt>
                      <c:pt idx="15">
                        <c:v>42155</c:v>
                      </c:pt>
                      <c:pt idx="16">
                        <c:v>42156</c:v>
                      </c:pt>
                      <c:pt idx="17">
                        <c:v>42157</c:v>
                      </c:pt>
                      <c:pt idx="18">
                        <c:v>42158</c:v>
                      </c:pt>
                      <c:pt idx="19">
                        <c:v>42159</c:v>
                      </c:pt>
                      <c:pt idx="20">
                        <c:v>42160</c:v>
                      </c:pt>
                      <c:pt idx="21">
                        <c:v>42161</c:v>
                      </c:pt>
                      <c:pt idx="22">
                        <c:v>42162</c:v>
                      </c:pt>
                      <c:pt idx="23">
                        <c:v>42163</c:v>
                      </c:pt>
                      <c:pt idx="24">
                        <c:v>42164</c:v>
                      </c:pt>
                      <c:pt idx="25">
                        <c:v>42165</c:v>
                      </c:pt>
                      <c:pt idx="26">
                        <c:v>42166</c:v>
                      </c:pt>
                      <c:pt idx="27">
                        <c:v>42167</c:v>
                      </c:pt>
                      <c:pt idx="28">
                        <c:v>42168</c:v>
                      </c:pt>
                      <c:pt idx="29">
                        <c:v>42169</c:v>
                      </c:pt>
                      <c:pt idx="30">
                        <c:v>42170</c:v>
                      </c:pt>
                      <c:pt idx="31">
                        <c:v>42171</c:v>
                      </c:pt>
                      <c:pt idx="32">
                        <c:v>42172</c:v>
                      </c:pt>
                      <c:pt idx="33">
                        <c:v>42173</c:v>
                      </c:pt>
                      <c:pt idx="34">
                        <c:v>42174</c:v>
                      </c:pt>
                      <c:pt idx="35">
                        <c:v>42175</c:v>
                      </c:pt>
                      <c:pt idx="36">
                        <c:v>42176</c:v>
                      </c:pt>
                      <c:pt idx="37">
                        <c:v>42177</c:v>
                      </c:pt>
                      <c:pt idx="38">
                        <c:v>42178</c:v>
                      </c:pt>
                      <c:pt idx="39">
                        <c:v>42179</c:v>
                      </c:pt>
                      <c:pt idx="40">
                        <c:v>42180</c:v>
                      </c:pt>
                      <c:pt idx="41">
                        <c:v>42181</c:v>
                      </c:pt>
                      <c:pt idx="42">
                        <c:v>42182</c:v>
                      </c:pt>
                      <c:pt idx="43">
                        <c:v>42183</c:v>
                      </c:pt>
                      <c:pt idx="44">
                        <c:v>42184</c:v>
                      </c:pt>
                      <c:pt idx="45">
                        <c:v>42185</c:v>
                      </c:pt>
                      <c:pt idx="46">
                        <c:v>42186</c:v>
                      </c:pt>
                      <c:pt idx="47">
                        <c:v>42187</c:v>
                      </c:pt>
                      <c:pt idx="48">
                        <c:v>42188</c:v>
                      </c:pt>
                      <c:pt idx="49">
                        <c:v>42189</c:v>
                      </c:pt>
                      <c:pt idx="50">
                        <c:v>42190</c:v>
                      </c:pt>
                      <c:pt idx="51">
                        <c:v>42191</c:v>
                      </c:pt>
                      <c:pt idx="52">
                        <c:v>42192</c:v>
                      </c:pt>
                      <c:pt idx="53">
                        <c:v>42193</c:v>
                      </c:pt>
                      <c:pt idx="54">
                        <c:v>42194</c:v>
                      </c:pt>
                      <c:pt idx="55">
                        <c:v>42195</c:v>
                      </c:pt>
                      <c:pt idx="56">
                        <c:v>42196</c:v>
                      </c:pt>
                      <c:pt idx="57">
                        <c:v>42197</c:v>
                      </c:pt>
                      <c:pt idx="58">
                        <c:v>42198</c:v>
                      </c:pt>
                      <c:pt idx="59">
                        <c:v>42199</c:v>
                      </c:pt>
                      <c:pt idx="60">
                        <c:v>42200</c:v>
                      </c:pt>
                      <c:pt idx="61">
                        <c:v>42201</c:v>
                      </c:pt>
                      <c:pt idx="62">
                        <c:v>42202</c:v>
                      </c:pt>
                      <c:pt idx="63">
                        <c:v>42203</c:v>
                      </c:pt>
                      <c:pt idx="64">
                        <c:v>42204</c:v>
                      </c:pt>
                      <c:pt idx="65">
                        <c:v>42205</c:v>
                      </c:pt>
                      <c:pt idx="66">
                        <c:v>42206</c:v>
                      </c:pt>
                      <c:pt idx="67">
                        <c:v>42207</c:v>
                      </c:pt>
                      <c:pt idx="68">
                        <c:v>42208</c:v>
                      </c:pt>
                      <c:pt idx="69">
                        <c:v>42209</c:v>
                      </c:pt>
                      <c:pt idx="70">
                        <c:v>42210</c:v>
                      </c:pt>
                      <c:pt idx="71">
                        <c:v>42211</c:v>
                      </c:pt>
                      <c:pt idx="72">
                        <c:v>42212</c:v>
                      </c:pt>
                      <c:pt idx="73">
                        <c:v>42213</c:v>
                      </c:pt>
                      <c:pt idx="74">
                        <c:v>42214</c:v>
                      </c:pt>
                      <c:pt idx="75">
                        <c:v>42215</c:v>
                      </c:pt>
                      <c:pt idx="76">
                        <c:v>42216</c:v>
                      </c:pt>
                      <c:pt idx="77">
                        <c:v>42217</c:v>
                      </c:pt>
                      <c:pt idx="78">
                        <c:v>42218</c:v>
                      </c:pt>
                      <c:pt idx="79">
                        <c:v>42219</c:v>
                      </c:pt>
                      <c:pt idx="80">
                        <c:v>42220</c:v>
                      </c:pt>
                      <c:pt idx="81">
                        <c:v>42221</c:v>
                      </c:pt>
                      <c:pt idx="82">
                        <c:v>42222</c:v>
                      </c:pt>
                      <c:pt idx="83">
                        <c:v>42223</c:v>
                      </c:pt>
                      <c:pt idx="84">
                        <c:v>42224</c:v>
                      </c:pt>
                      <c:pt idx="85">
                        <c:v>42225</c:v>
                      </c:pt>
                      <c:pt idx="86">
                        <c:v>42226</c:v>
                      </c:pt>
                      <c:pt idx="87">
                        <c:v>42227</c:v>
                      </c:pt>
                      <c:pt idx="88">
                        <c:v>42228</c:v>
                      </c:pt>
                      <c:pt idx="89">
                        <c:v>42229</c:v>
                      </c:pt>
                      <c:pt idx="90">
                        <c:v>42230</c:v>
                      </c:pt>
                      <c:pt idx="91">
                        <c:v>42231</c:v>
                      </c:pt>
                      <c:pt idx="92">
                        <c:v>42232</c:v>
                      </c:pt>
                      <c:pt idx="93">
                        <c:v>42233</c:v>
                      </c:pt>
                      <c:pt idx="94">
                        <c:v>42234</c:v>
                      </c:pt>
                      <c:pt idx="95">
                        <c:v>42235</c:v>
                      </c:pt>
                      <c:pt idx="96">
                        <c:v>42236</c:v>
                      </c:pt>
                      <c:pt idx="97">
                        <c:v>42237</c:v>
                      </c:pt>
                      <c:pt idx="98">
                        <c:v>42238</c:v>
                      </c:pt>
                      <c:pt idx="99">
                        <c:v>42239</c:v>
                      </c:pt>
                      <c:pt idx="100">
                        <c:v>42240</c:v>
                      </c:pt>
                      <c:pt idx="101">
                        <c:v>42241</c:v>
                      </c:pt>
                      <c:pt idx="102">
                        <c:v>42242</c:v>
                      </c:pt>
                      <c:pt idx="103">
                        <c:v>42243</c:v>
                      </c:pt>
                      <c:pt idx="104">
                        <c:v>42244</c:v>
                      </c:pt>
                      <c:pt idx="105">
                        <c:v>42245</c:v>
                      </c:pt>
                      <c:pt idx="106">
                        <c:v>42246</c:v>
                      </c:pt>
                      <c:pt idx="107">
                        <c:v>42247</c:v>
                      </c:pt>
                      <c:pt idx="108">
                        <c:v>42248</c:v>
                      </c:pt>
                      <c:pt idx="109">
                        <c:v>42249</c:v>
                      </c:pt>
                      <c:pt idx="110">
                        <c:v>42250</c:v>
                      </c:pt>
                      <c:pt idx="111">
                        <c:v>42251</c:v>
                      </c:pt>
                      <c:pt idx="112">
                        <c:v>42252</c:v>
                      </c:pt>
                      <c:pt idx="113">
                        <c:v>42253</c:v>
                      </c:pt>
                      <c:pt idx="114">
                        <c:v>42254</c:v>
                      </c:pt>
                      <c:pt idx="115">
                        <c:v>42255</c:v>
                      </c:pt>
                      <c:pt idx="116">
                        <c:v>42256</c:v>
                      </c:pt>
                      <c:pt idx="117">
                        <c:v>42257</c:v>
                      </c:pt>
                      <c:pt idx="118">
                        <c:v>42258</c:v>
                      </c:pt>
                      <c:pt idx="119">
                        <c:v>42259</c:v>
                      </c:pt>
                      <c:pt idx="120">
                        <c:v>42260</c:v>
                      </c:pt>
                      <c:pt idx="121">
                        <c:v>42261</c:v>
                      </c:pt>
                      <c:pt idx="122">
                        <c:v>42262</c:v>
                      </c:pt>
                      <c:pt idx="123">
                        <c:v>42263</c:v>
                      </c:pt>
                      <c:pt idx="124">
                        <c:v>42264</c:v>
                      </c:pt>
                      <c:pt idx="125">
                        <c:v>42265</c:v>
                      </c:pt>
                      <c:pt idx="126">
                        <c:v>42266</c:v>
                      </c:pt>
                      <c:pt idx="127">
                        <c:v>42267</c:v>
                      </c:pt>
                      <c:pt idx="128">
                        <c:v>42268</c:v>
                      </c:pt>
                      <c:pt idx="129">
                        <c:v>42269</c:v>
                      </c:pt>
                      <c:pt idx="130">
                        <c:v>42270</c:v>
                      </c:pt>
                      <c:pt idx="131">
                        <c:v>42271</c:v>
                      </c:pt>
                      <c:pt idx="132">
                        <c:v>42272</c:v>
                      </c:pt>
                      <c:pt idx="133">
                        <c:v>42273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0812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60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2168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742508324091007"/>
          <c:y val="5.0570962479608475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HunterTrap (#28) vs. County Average</a:t>
            </a:r>
          </a:p>
        </c:rich>
      </c:tx>
      <c:layout>
        <c:manualLayout>
          <c:xMode val="edge"/>
          <c:yMode val="edge"/>
          <c:x val="0.32630410654830388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813"/>
        </c:manualLayout>
      </c:layout>
      <c:lineChart>
        <c:grouping val="standard"/>
        <c:varyColors val="0"/>
        <c:ser>
          <c:idx val="0"/>
          <c:order val="0"/>
          <c:tx>
            <c:v>Trap 28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28'!$T$10:$T$111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72.399999999999991</c:v>
                </c:pt>
                <c:pt idx="14">
                  <c:v>72.399999999999991</c:v>
                </c:pt>
                <c:pt idx="15">
                  <c:v>72.399999999999991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6.5</c:v>
                </c:pt>
                <c:pt idx="24">
                  <c:v>6.5</c:v>
                </c:pt>
                <c:pt idx="25">
                  <c:v>50</c:v>
                </c:pt>
                <c:pt idx="26">
                  <c:v>50</c:v>
                </c:pt>
                <c:pt idx="27">
                  <c:v>121.69999999999999</c:v>
                </c:pt>
                <c:pt idx="28">
                  <c:v>121.69999999999999</c:v>
                </c:pt>
                <c:pt idx="29">
                  <c:v>121.69999999999999</c:v>
                </c:pt>
                <c:pt idx="30">
                  <c:v>243</c:v>
                </c:pt>
                <c:pt idx="31">
                  <c:v>243</c:v>
                </c:pt>
                <c:pt idx="32">
                  <c:v>49.5</c:v>
                </c:pt>
                <c:pt idx="33">
                  <c:v>49.5</c:v>
                </c:pt>
                <c:pt idx="34">
                  <c:v>97.399999999999977</c:v>
                </c:pt>
                <c:pt idx="35">
                  <c:v>97.399999999999977</c:v>
                </c:pt>
                <c:pt idx="36">
                  <c:v>97.399999999999977</c:v>
                </c:pt>
                <c:pt idx="37">
                  <c:v>30.5</c:v>
                </c:pt>
                <c:pt idx="38">
                  <c:v>30.5</c:v>
                </c:pt>
                <c:pt idx="39">
                  <c:v>17</c:v>
                </c:pt>
                <c:pt idx="40">
                  <c:v>81.5</c:v>
                </c:pt>
                <c:pt idx="41">
                  <c:v>81.5</c:v>
                </c:pt>
                <c:pt idx="42">
                  <c:v>81.5</c:v>
                </c:pt>
                <c:pt idx="43">
                  <c:v>81.5</c:v>
                </c:pt>
                <c:pt idx="44">
                  <c:v>14</c:v>
                </c:pt>
                <c:pt idx="45">
                  <c:v>14</c:v>
                </c:pt>
                <c:pt idx="46">
                  <c:v>112</c:v>
                </c:pt>
                <c:pt idx="47">
                  <c:v>112</c:v>
                </c:pt>
                <c:pt idx="48">
                  <c:v>136.53000000000006</c:v>
                </c:pt>
                <c:pt idx="49">
                  <c:v>136.53000000000006</c:v>
                </c:pt>
                <c:pt idx="50">
                  <c:v>136.53000000000006</c:v>
                </c:pt>
                <c:pt idx="51">
                  <c:v>187.5</c:v>
                </c:pt>
                <c:pt idx="52">
                  <c:v>187.5</c:v>
                </c:pt>
                <c:pt idx="53">
                  <c:v>130</c:v>
                </c:pt>
                <c:pt idx="54">
                  <c:v>130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48.5</c:v>
                </c:pt>
                <c:pt idx="59">
                  <c:v>48.5</c:v>
                </c:pt>
                <c:pt idx="60">
                  <c:v>5.5</c:v>
                </c:pt>
                <c:pt idx="61">
                  <c:v>5.5</c:v>
                </c:pt>
                <c:pt idx="62">
                  <c:v>12.100000000000001</c:v>
                </c:pt>
                <c:pt idx="63">
                  <c:v>12.100000000000001</c:v>
                </c:pt>
                <c:pt idx="64">
                  <c:v>12.100000000000001</c:v>
                </c:pt>
                <c:pt idx="65">
                  <c:v>18</c:v>
                </c:pt>
                <c:pt idx="66">
                  <c:v>18</c:v>
                </c:pt>
                <c:pt idx="67">
                  <c:v>10.5</c:v>
                </c:pt>
                <c:pt idx="68">
                  <c:v>10.5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</c:v>
                </c:pt>
                <c:pt idx="73">
                  <c:v>0</c:v>
                </c:pt>
                <c:pt idx="74">
                  <c:v>6.5</c:v>
                </c:pt>
                <c:pt idx="75">
                  <c:v>6.5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6</c:v>
                </c:pt>
                <c:pt idx="80">
                  <c:v>6</c:v>
                </c:pt>
                <c:pt idx="81">
                  <c:v>2.5</c:v>
                </c:pt>
                <c:pt idx="82">
                  <c:v>2.5</c:v>
                </c:pt>
                <c:pt idx="83">
                  <c:v>2.5999999999999996</c:v>
                </c:pt>
                <c:pt idx="84">
                  <c:v>2.5999999999999996</c:v>
                </c:pt>
                <c:pt idx="85">
                  <c:v>2.5999999999999996</c:v>
                </c:pt>
                <c:pt idx="86">
                  <c:v>2</c:v>
                </c:pt>
                <c:pt idx="87">
                  <c:v>2</c:v>
                </c:pt>
                <c:pt idx="88">
                  <c:v>8</c:v>
                </c:pt>
                <c:pt idx="89">
                  <c:v>8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10.5</c:v>
                </c:pt>
                <c:pt idx="94">
                  <c:v>10.5</c:v>
                </c:pt>
                <c:pt idx="95">
                  <c:v>8</c:v>
                </c:pt>
                <c:pt idx="96">
                  <c:v>8</c:v>
                </c:pt>
                <c:pt idx="97">
                  <c:v>3.2333333333333334</c:v>
                </c:pt>
                <c:pt idx="98">
                  <c:v>3.2333333333333334</c:v>
                </c:pt>
                <c:pt idx="99">
                  <c:v>3.2333333333333334</c:v>
                </c:pt>
                <c:pt idx="100">
                  <c:v>23.5</c:v>
                </c:pt>
                <c:pt idx="101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13344"/>
        <c:axId val="420813736"/>
      </c:lineChart>
      <c:dateAx>
        <c:axId val="420813344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37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081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813344"/>
        <c:crossesAt val="39221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5.709624796085452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Gardner Trap (#29) vs. County Average</a:t>
            </a:r>
          </a:p>
        </c:rich>
      </c:tx>
      <c:layout>
        <c:manualLayout>
          <c:xMode val="edge"/>
          <c:yMode val="edge"/>
          <c:x val="0.2807991120976692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563817980022156"/>
          <c:h val="0.7536704730832966"/>
        </c:manualLayout>
      </c:layout>
      <c:lineChart>
        <c:grouping val="standard"/>
        <c:varyColors val="0"/>
        <c:ser>
          <c:idx val="0"/>
          <c:order val="0"/>
          <c:tx>
            <c:v>Trap 29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29 '!$A$10:$A$138</c:f>
              <c:numCache>
                <c:formatCode>m/d/yy;@</c:formatCode>
                <c:ptCount val="129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  <c:pt idx="124">
                  <c:v>42272</c:v>
                </c:pt>
                <c:pt idx="125">
                  <c:v>42273</c:v>
                </c:pt>
                <c:pt idx="126">
                  <c:v>42274</c:v>
                </c:pt>
                <c:pt idx="127">
                  <c:v>42275</c:v>
                </c:pt>
                <c:pt idx="128">
                  <c:v>42276</c:v>
                </c:pt>
              </c:numCache>
            </c:numRef>
          </c:cat>
          <c:val>
            <c:numRef>
              <c:f>'Trap 29 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15.5</c:v>
                </c:pt>
                <c:pt idx="10">
                  <c:v>15.5</c:v>
                </c:pt>
                <c:pt idx="11">
                  <c:v>32</c:v>
                </c:pt>
                <c:pt idx="12">
                  <c:v>32</c:v>
                </c:pt>
                <c:pt idx="13">
                  <c:v>36.499999999999993</c:v>
                </c:pt>
                <c:pt idx="14">
                  <c:v>36.499999999999993</c:v>
                </c:pt>
                <c:pt idx="15">
                  <c:v>36.499999999999993</c:v>
                </c:pt>
                <c:pt idx="16">
                  <c:v>103</c:v>
                </c:pt>
                <c:pt idx="17">
                  <c:v>103</c:v>
                </c:pt>
                <c:pt idx="18">
                  <c:v>64.5</c:v>
                </c:pt>
                <c:pt idx="19">
                  <c:v>64.5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6</c:v>
                </c:pt>
                <c:pt idx="24">
                  <c:v>6</c:v>
                </c:pt>
                <c:pt idx="25">
                  <c:v>34</c:v>
                </c:pt>
                <c:pt idx="26">
                  <c:v>34</c:v>
                </c:pt>
                <c:pt idx="27">
                  <c:v>60.8</c:v>
                </c:pt>
                <c:pt idx="28">
                  <c:v>60.8</c:v>
                </c:pt>
                <c:pt idx="29">
                  <c:v>60.8</c:v>
                </c:pt>
                <c:pt idx="30">
                  <c:v>47.5</c:v>
                </c:pt>
                <c:pt idx="31">
                  <c:v>47.5</c:v>
                </c:pt>
                <c:pt idx="32">
                  <c:v>65.5</c:v>
                </c:pt>
                <c:pt idx="33">
                  <c:v>65.5</c:v>
                </c:pt>
                <c:pt idx="34">
                  <c:v>15.800000000000002</c:v>
                </c:pt>
                <c:pt idx="35">
                  <c:v>15.800000000000002</c:v>
                </c:pt>
                <c:pt idx="36">
                  <c:v>15.800000000000002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6</c:v>
                </c:pt>
                <c:pt idx="48">
                  <c:v>6.1999999999999993</c:v>
                </c:pt>
                <c:pt idx="49">
                  <c:v>6.1999999999999993</c:v>
                </c:pt>
                <c:pt idx="50">
                  <c:v>6.1999999999999993</c:v>
                </c:pt>
                <c:pt idx="51">
                  <c:v>8</c:v>
                </c:pt>
                <c:pt idx="52">
                  <c:v>8</c:v>
                </c:pt>
                <c:pt idx="53">
                  <c:v>10.5</c:v>
                </c:pt>
                <c:pt idx="54">
                  <c:v>10.5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</c:v>
                </c:pt>
                <c:pt idx="59">
                  <c:v>4.5</c:v>
                </c:pt>
                <c:pt idx="60">
                  <c:v>1.5</c:v>
                </c:pt>
                <c:pt idx="61">
                  <c:v>1.5</c:v>
                </c:pt>
                <c:pt idx="62">
                  <c:v>3.1999999999999997</c:v>
                </c:pt>
                <c:pt idx="63">
                  <c:v>3.1999999999999997</c:v>
                </c:pt>
                <c:pt idx="64">
                  <c:v>3.1999999999999997</c:v>
                </c:pt>
                <c:pt idx="65">
                  <c:v>0.5</c:v>
                </c:pt>
                <c:pt idx="66">
                  <c:v>0.5</c:v>
                </c:pt>
                <c:pt idx="67">
                  <c:v>5.5</c:v>
                </c:pt>
                <c:pt idx="68">
                  <c:v>5.5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0.5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29 '!$A$10:$A$138</c:f>
              <c:numCache>
                <c:formatCode>m/d/yy;@</c:formatCode>
                <c:ptCount val="129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  <c:pt idx="124">
                  <c:v>42272</c:v>
                </c:pt>
                <c:pt idx="125">
                  <c:v>42273</c:v>
                </c:pt>
                <c:pt idx="126">
                  <c:v>42274</c:v>
                </c:pt>
                <c:pt idx="127">
                  <c:v>42275</c:v>
                </c:pt>
                <c:pt idx="128">
                  <c:v>42276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cat>
            <c:numRef>
              <c:f>'Trap 29 '!$A$10:$A$138</c:f>
              <c:numCache>
                <c:formatCode>m/d/yy;@</c:formatCode>
                <c:ptCount val="129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  <c:pt idx="124">
                  <c:v>42272</c:v>
                </c:pt>
                <c:pt idx="125">
                  <c:v>42273</c:v>
                </c:pt>
                <c:pt idx="126">
                  <c:v>42274</c:v>
                </c:pt>
                <c:pt idx="127">
                  <c:v>42275</c:v>
                </c:pt>
                <c:pt idx="128">
                  <c:v>42276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1528"/>
        <c:axId val="421960744"/>
      </c:lineChart>
      <c:dateAx>
        <c:axId val="421961528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607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6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61528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51"/>
          <c:y val="6.1990212071778177E-2"/>
          <c:w val="0.43291460931429776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Culex</a:t>
            </a:r>
          </a:p>
        </c:rich>
      </c:tx>
      <c:layout>
        <c:manualLayout>
          <c:xMode val="edge"/>
          <c:yMode val="edge"/>
          <c:x val="0.38772247168622226"/>
          <c:y val="3.861003861003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326197375568"/>
          <c:y val="0.19691156813987892"/>
          <c:w val="0.83683426269874184"/>
          <c:h val="0.44787729223973882"/>
        </c:manualLayout>
      </c:layout>
      <c:lineChart>
        <c:grouping val="standard"/>
        <c:varyColors val="0"/>
        <c:ser>
          <c:idx val="0"/>
          <c:order val="0"/>
          <c:tx>
            <c:strRef>
              <c:f>'2014 Culex Percentage'!$K$1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'2014 Culex Percentage'!$A$2:$A$116</c:f>
              <c:numCache>
                <c:formatCode>[$-409]d\-mmm;@</c:formatCode>
                <c:ptCount val="115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  <c:pt idx="106">
                  <c:v>41514</c:v>
                </c:pt>
                <c:pt idx="107">
                  <c:v>41515</c:v>
                </c:pt>
                <c:pt idx="108">
                  <c:v>41516</c:v>
                </c:pt>
                <c:pt idx="109">
                  <c:v>41517</c:v>
                </c:pt>
                <c:pt idx="110">
                  <c:v>41518</c:v>
                </c:pt>
                <c:pt idx="111">
                  <c:v>41519</c:v>
                </c:pt>
                <c:pt idx="112">
                  <c:v>41520</c:v>
                </c:pt>
                <c:pt idx="113">
                  <c:v>41521</c:v>
                </c:pt>
                <c:pt idx="114">
                  <c:v>41522</c:v>
                </c:pt>
              </c:numCache>
            </c:numRef>
          </c:cat>
          <c:val>
            <c:numRef>
              <c:f>'2014 Culex Percentage'!$K$2:$K$115</c:f>
              <c:numCache>
                <c:formatCode>0.00%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36792"/>
        <c:axId val="383037576"/>
      </c:lineChart>
      <c:dateAx>
        <c:axId val="383036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75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30375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6792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Village of Erie Trap (#30) vs. County Average</a:t>
            </a:r>
          </a:p>
        </c:rich>
      </c:tx>
      <c:layout>
        <c:manualLayout>
          <c:xMode val="edge"/>
          <c:yMode val="edge"/>
          <c:x val="0.3029966703662976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223085460599334"/>
          <c:h val="0.76508972267545383"/>
        </c:manualLayout>
      </c:layout>
      <c:lineChart>
        <c:grouping val="standard"/>
        <c:varyColors val="0"/>
        <c:ser>
          <c:idx val="0"/>
          <c:order val="0"/>
          <c:tx>
            <c:v>Trap # 30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30'!$T$10:$T$110</c:f>
              <c:numCache>
                <c:formatCode>General</c:formatCode>
                <c:ptCount val="1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1.9000000000000001</c:v>
                </c:pt>
                <c:pt idx="7">
                  <c:v>1.9000000000000001</c:v>
                </c:pt>
                <c:pt idx="8">
                  <c:v>1.9000000000000001</c:v>
                </c:pt>
                <c:pt idx="9">
                  <c:v>24.5</c:v>
                </c:pt>
                <c:pt idx="10">
                  <c:v>24.5</c:v>
                </c:pt>
                <c:pt idx="11">
                  <c:v>137.5</c:v>
                </c:pt>
                <c:pt idx="12">
                  <c:v>137.5</c:v>
                </c:pt>
                <c:pt idx="13">
                  <c:v>241.50000000000003</c:v>
                </c:pt>
                <c:pt idx="14">
                  <c:v>241.50000000000003</c:v>
                </c:pt>
                <c:pt idx="15">
                  <c:v>241.50000000000003</c:v>
                </c:pt>
                <c:pt idx="16">
                  <c:v>490</c:v>
                </c:pt>
                <c:pt idx="17">
                  <c:v>490</c:v>
                </c:pt>
                <c:pt idx="18">
                  <c:v>118.5</c:v>
                </c:pt>
                <c:pt idx="19">
                  <c:v>118.5</c:v>
                </c:pt>
                <c:pt idx="20">
                  <c:v>136.63</c:v>
                </c:pt>
                <c:pt idx="21">
                  <c:v>136.63</c:v>
                </c:pt>
                <c:pt idx="22">
                  <c:v>136.63</c:v>
                </c:pt>
                <c:pt idx="23">
                  <c:v>34</c:v>
                </c:pt>
                <c:pt idx="24">
                  <c:v>34</c:v>
                </c:pt>
                <c:pt idx="25">
                  <c:v>53</c:v>
                </c:pt>
                <c:pt idx="26">
                  <c:v>53</c:v>
                </c:pt>
                <c:pt idx="27">
                  <c:v>138.29999999999998</c:v>
                </c:pt>
                <c:pt idx="28">
                  <c:v>138.29999999999998</c:v>
                </c:pt>
                <c:pt idx="29">
                  <c:v>138.29999999999998</c:v>
                </c:pt>
                <c:pt idx="30">
                  <c:v>66</c:v>
                </c:pt>
                <c:pt idx="31">
                  <c:v>66</c:v>
                </c:pt>
                <c:pt idx="32">
                  <c:v>42</c:v>
                </c:pt>
                <c:pt idx="33">
                  <c:v>42</c:v>
                </c:pt>
                <c:pt idx="34">
                  <c:v>33.800000000000004</c:v>
                </c:pt>
                <c:pt idx="35">
                  <c:v>33.800000000000004</c:v>
                </c:pt>
                <c:pt idx="36">
                  <c:v>33.800000000000004</c:v>
                </c:pt>
                <c:pt idx="37">
                  <c:v>18.5</c:v>
                </c:pt>
                <c:pt idx="38">
                  <c:v>18.5</c:v>
                </c:pt>
                <c:pt idx="39">
                  <c:v>9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12</c:v>
                </c:pt>
                <c:pt idx="45">
                  <c:v>12</c:v>
                </c:pt>
                <c:pt idx="46">
                  <c:v>11.5</c:v>
                </c:pt>
                <c:pt idx="47">
                  <c:v>11.5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19</c:v>
                </c:pt>
                <c:pt idx="54">
                  <c:v>19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30.5</c:v>
                </c:pt>
                <c:pt idx="59">
                  <c:v>30.5</c:v>
                </c:pt>
                <c:pt idx="60">
                  <c:v>17.5</c:v>
                </c:pt>
                <c:pt idx="61">
                  <c:v>17.5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15</c:v>
                </c:pt>
                <c:pt idx="66">
                  <c:v>15</c:v>
                </c:pt>
                <c:pt idx="67">
                  <c:v>16.5</c:v>
                </c:pt>
                <c:pt idx="68">
                  <c:v>16.5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9.5</c:v>
                </c:pt>
                <c:pt idx="73">
                  <c:v>9.5</c:v>
                </c:pt>
                <c:pt idx="74">
                  <c:v>7.5</c:v>
                </c:pt>
                <c:pt idx="75">
                  <c:v>7.5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1.7999999999999998</c:v>
                </c:pt>
                <c:pt idx="79">
                  <c:v>3.5</c:v>
                </c:pt>
                <c:pt idx="80">
                  <c:v>3.5</c:v>
                </c:pt>
                <c:pt idx="81">
                  <c:v>0.5</c:v>
                </c:pt>
                <c:pt idx="82">
                  <c:v>0.5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2.5</c:v>
                </c:pt>
                <c:pt idx="87">
                  <c:v>2.5</c:v>
                </c:pt>
                <c:pt idx="88">
                  <c:v>0</c:v>
                </c:pt>
                <c:pt idx="89">
                  <c:v>0</c:v>
                </c:pt>
                <c:pt idx="90">
                  <c:v>2.333333333333333</c:v>
                </c:pt>
                <c:pt idx="91">
                  <c:v>2.333333333333333</c:v>
                </c:pt>
                <c:pt idx="92">
                  <c:v>2.333333333333333</c:v>
                </c:pt>
                <c:pt idx="93">
                  <c:v>2.333333333333333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3.666666666666667</c:v>
                </c:pt>
                <c:pt idx="98">
                  <c:v>3.666666666666667</c:v>
                </c:pt>
                <c:pt idx="99">
                  <c:v>3.666666666666667</c:v>
                </c:pt>
                <c:pt idx="10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3096"/>
        <c:axId val="421958000"/>
      </c:lineChart>
      <c:dateAx>
        <c:axId val="421963096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80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580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066884176186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630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008139104698486"/>
          <c:y val="4.1870581837955424E-2"/>
          <c:w val="0.49403631427314648"/>
          <c:h val="5.37253642642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Mapleton Trap (#31) vs. County Average</a:t>
            </a:r>
          </a:p>
        </c:rich>
      </c:tx>
      <c:layout>
        <c:manualLayout>
          <c:xMode val="edge"/>
          <c:yMode val="edge"/>
          <c:x val="0.288568257491675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178690344062157"/>
          <c:h val="0.78140293637846669"/>
        </c:manualLayout>
      </c:layout>
      <c:lineChart>
        <c:grouping val="standard"/>
        <c:varyColors val="0"/>
        <c:ser>
          <c:idx val="0"/>
          <c:order val="0"/>
          <c:tx>
            <c:v>Trap 31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31'!$A$10:$A$127</c:f>
              <c:numCache>
                <c:formatCode>m/d;@</c:formatCode>
                <c:ptCount val="118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</c:numCache>
            </c:numRef>
          </c:cat>
          <c:val>
            <c:numRef>
              <c:f>'Trap 31'!$T$10:$T$127</c:f>
              <c:numCache>
                <c:formatCode>General</c:formatCode>
                <c:ptCount val="1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112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70.5</c:v>
                </c:pt>
                <c:pt idx="10">
                  <c:v>70.5</c:v>
                </c:pt>
                <c:pt idx="11">
                  <c:v>159</c:v>
                </c:pt>
                <c:pt idx="12">
                  <c:v>159</c:v>
                </c:pt>
                <c:pt idx="13">
                  <c:v>131.79999999999998</c:v>
                </c:pt>
                <c:pt idx="14">
                  <c:v>131.79999999999998</c:v>
                </c:pt>
                <c:pt idx="15">
                  <c:v>131.79999999999998</c:v>
                </c:pt>
                <c:pt idx="16">
                  <c:v>356</c:v>
                </c:pt>
                <c:pt idx="17">
                  <c:v>356</c:v>
                </c:pt>
                <c:pt idx="18">
                  <c:v>189</c:v>
                </c:pt>
                <c:pt idx="19">
                  <c:v>189</c:v>
                </c:pt>
                <c:pt idx="20">
                  <c:v>95.829999999999984</c:v>
                </c:pt>
                <c:pt idx="21">
                  <c:v>95.829999999999984</c:v>
                </c:pt>
                <c:pt idx="22">
                  <c:v>95.829999999999984</c:v>
                </c:pt>
                <c:pt idx="23">
                  <c:v>31</c:v>
                </c:pt>
                <c:pt idx="24">
                  <c:v>31</c:v>
                </c:pt>
                <c:pt idx="25">
                  <c:v>78</c:v>
                </c:pt>
                <c:pt idx="26">
                  <c:v>78</c:v>
                </c:pt>
                <c:pt idx="27">
                  <c:v>192.6</c:v>
                </c:pt>
                <c:pt idx="28">
                  <c:v>192.6</c:v>
                </c:pt>
                <c:pt idx="29">
                  <c:v>192.6</c:v>
                </c:pt>
                <c:pt idx="30">
                  <c:v>265</c:v>
                </c:pt>
                <c:pt idx="31">
                  <c:v>265</c:v>
                </c:pt>
                <c:pt idx="32">
                  <c:v>58.5</c:v>
                </c:pt>
                <c:pt idx="33">
                  <c:v>58.5</c:v>
                </c:pt>
                <c:pt idx="34">
                  <c:v>116.69999999999997</c:v>
                </c:pt>
                <c:pt idx="35">
                  <c:v>116.69999999999997</c:v>
                </c:pt>
                <c:pt idx="36">
                  <c:v>116.69999999999997</c:v>
                </c:pt>
                <c:pt idx="37">
                  <c:v>28.5</c:v>
                </c:pt>
                <c:pt idx="38">
                  <c:v>28.5</c:v>
                </c:pt>
                <c:pt idx="39">
                  <c:v>15</c:v>
                </c:pt>
                <c:pt idx="40">
                  <c:v>43.25</c:v>
                </c:pt>
                <c:pt idx="41">
                  <c:v>43.25</c:v>
                </c:pt>
                <c:pt idx="42">
                  <c:v>43.25</c:v>
                </c:pt>
                <c:pt idx="43">
                  <c:v>43.25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39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112</c:v>
                </c:pt>
                <c:pt idx="52">
                  <c:v>112</c:v>
                </c:pt>
                <c:pt idx="53">
                  <c:v>91.5</c:v>
                </c:pt>
                <c:pt idx="54">
                  <c:v>91.5</c:v>
                </c:pt>
                <c:pt idx="55">
                  <c:v>76.299999999999983</c:v>
                </c:pt>
                <c:pt idx="56">
                  <c:v>76.299999999999983</c:v>
                </c:pt>
                <c:pt idx="57">
                  <c:v>76.299999999999983</c:v>
                </c:pt>
                <c:pt idx="58">
                  <c:v>41.5</c:v>
                </c:pt>
                <c:pt idx="59">
                  <c:v>41.5</c:v>
                </c:pt>
                <c:pt idx="60">
                  <c:v>17</c:v>
                </c:pt>
                <c:pt idx="61">
                  <c:v>17</c:v>
                </c:pt>
                <c:pt idx="62">
                  <c:v>31.700000000000003</c:v>
                </c:pt>
                <c:pt idx="63">
                  <c:v>31.700000000000003</c:v>
                </c:pt>
                <c:pt idx="64">
                  <c:v>31.700000000000003</c:v>
                </c:pt>
                <c:pt idx="65">
                  <c:v>3.5</c:v>
                </c:pt>
                <c:pt idx="66">
                  <c:v>3.5</c:v>
                </c:pt>
                <c:pt idx="67">
                  <c:v>12</c:v>
                </c:pt>
                <c:pt idx="68">
                  <c:v>12</c:v>
                </c:pt>
                <c:pt idx="69">
                  <c:v>11.3</c:v>
                </c:pt>
                <c:pt idx="70">
                  <c:v>11.3</c:v>
                </c:pt>
                <c:pt idx="71">
                  <c:v>11.3</c:v>
                </c:pt>
                <c:pt idx="72">
                  <c:v>16</c:v>
                </c:pt>
                <c:pt idx="73">
                  <c:v>16</c:v>
                </c:pt>
                <c:pt idx="74">
                  <c:v>5</c:v>
                </c:pt>
                <c:pt idx="75">
                  <c:v>5</c:v>
                </c:pt>
                <c:pt idx="76">
                  <c:v>3.4999999999999996</c:v>
                </c:pt>
                <c:pt idx="77">
                  <c:v>3.4999999999999996</c:v>
                </c:pt>
                <c:pt idx="78">
                  <c:v>3.4999999999999996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3.5</c:v>
                </c:pt>
                <c:pt idx="87">
                  <c:v>3.5</c:v>
                </c:pt>
                <c:pt idx="88">
                  <c:v>2</c:v>
                </c:pt>
                <c:pt idx="89">
                  <c:v>2</c:v>
                </c:pt>
                <c:pt idx="90">
                  <c:v>8.9666666666666668</c:v>
                </c:pt>
                <c:pt idx="91">
                  <c:v>8.9666666666666668</c:v>
                </c:pt>
                <c:pt idx="92">
                  <c:v>8.9666666666666668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6</c:v>
                </c:pt>
                <c:pt idx="101">
                  <c:v>6</c:v>
                </c:pt>
                <c:pt idx="102">
                  <c:v>13</c:v>
                </c:pt>
                <c:pt idx="103">
                  <c:v>13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5</c:v>
                </c:pt>
                <c:pt idx="109">
                  <c:v>6.5</c:v>
                </c:pt>
                <c:pt idx="110">
                  <c:v>6.5</c:v>
                </c:pt>
                <c:pt idx="111">
                  <c:v>20.799999999999997</c:v>
                </c:pt>
                <c:pt idx="112">
                  <c:v>20.799999999999997</c:v>
                </c:pt>
                <c:pt idx="113">
                  <c:v>20.799999999999997</c:v>
                </c:pt>
                <c:pt idx="114">
                  <c:v>23</c:v>
                </c:pt>
                <c:pt idx="115">
                  <c:v>23</c:v>
                </c:pt>
                <c:pt idx="116">
                  <c:v>#N/A</c:v>
                </c:pt>
                <c:pt idx="11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31'!$A$10:$A$127</c:f>
              <c:numCache>
                <c:formatCode>m/d;@</c:formatCode>
                <c:ptCount val="118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9960"/>
        <c:axId val="421959568"/>
      </c:lineChart>
      <c:dateAx>
        <c:axId val="421959960"/>
        <c:scaling>
          <c:orientation val="minMax"/>
          <c:max val="40801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95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59568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9960"/>
        <c:crosses val="autoZero"/>
        <c:crossBetween val="between"/>
        <c:majorUnit val="100"/>
        <c:minorUnit val="100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339992600813873"/>
          <c:y val="3.9695486677542142E-2"/>
          <c:w val="0.48515729096571031"/>
          <c:h val="4.9375173943387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Alice Trap (#27) vs. 2009 City Average</a:t>
            </a:r>
          </a:p>
        </c:rich>
      </c:tx>
      <c:layout>
        <c:manualLayout>
          <c:xMode val="edge"/>
          <c:yMode val="edge"/>
          <c:x val="0.3096559378468368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866231647634591"/>
          <c:w val="0.92341842397336249"/>
          <c:h val="0.73735725938010765"/>
        </c:manualLayout>
      </c:layout>
      <c:lineChart>
        <c:grouping val="standard"/>
        <c:varyColors val="0"/>
        <c:ser>
          <c:idx val="0"/>
          <c:order val="0"/>
          <c:tx>
            <c:v>Trap 32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32'!$T$10:$T$111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41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96</c:v>
                </c:pt>
                <c:pt idx="17">
                  <c:v>96</c:v>
                </c:pt>
                <c:pt idx="18">
                  <c:v>105.5</c:v>
                </c:pt>
                <c:pt idx="19">
                  <c:v>105.5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1.5</c:v>
                </c:pt>
                <c:pt idx="25">
                  <c:v>109.5</c:v>
                </c:pt>
                <c:pt idx="26">
                  <c:v>109.5</c:v>
                </c:pt>
                <c:pt idx="27">
                  <c:v>193.1</c:v>
                </c:pt>
                <c:pt idx="28">
                  <c:v>193.1</c:v>
                </c:pt>
                <c:pt idx="29">
                  <c:v>193.1</c:v>
                </c:pt>
                <c:pt idx="30">
                  <c:v>104.05</c:v>
                </c:pt>
                <c:pt idx="31">
                  <c:v>104.05</c:v>
                </c:pt>
                <c:pt idx="32">
                  <c:v>66</c:v>
                </c:pt>
                <c:pt idx="33">
                  <c:v>66</c:v>
                </c:pt>
                <c:pt idx="34">
                  <c:v>64.199999999999989</c:v>
                </c:pt>
                <c:pt idx="35">
                  <c:v>64.199999999999989</c:v>
                </c:pt>
                <c:pt idx="36">
                  <c:v>64.199999999999989</c:v>
                </c:pt>
                <c:pt idx="37">
                  <c:v>36.5</c:v>
                </c:pt>
                <c:pt idx="38">
                  <c:v>36.5</c:v>
                </c:pt>
                <c:pt idx="39">
                  <c:v>94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37</c:v>
                </c:pt>
                <c:pt idx="45">
                  <c:v>37</c:v>
                </c:pt>
                <c:pt idx="46">
                  <c:v>73.5</c:v>
                </c:pt>
                <c:pt idx="47">
                  <c:v>73.5</c:v>
                </c:pt>
                <c:pt idx="48">
                  <c:v>117.89999999999999</c:v>
                </c:pt>
                <c:pt idx="49">
                  <c:v>117.89999999999999</c:v>
                </c:pt>
                <c:pt idx="50">
                  <c:v>117.89999999999999</c:v>
                </c:pt>
                <c:pt idx="51">
                  <c:v>132.5</c:v>
                </c:pt>
                <c:pt idx="52">
                  <c:v>132.5</c:v>
                </c:pt>
                <c:pt idx="53">
                  <c:v>62</c:v>
                </c:pt>
                <c:pt idx="54">
                  <c:v>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83</c:v>
                </c:pt>
                <c:pt idx="59">
                  <c:v>83</c:v>
                </c:pt>
                <c:pt idx="60">
                  <c:v>53</c:v>
                </c:pt>
                <c:pt idx="61">
                  <c:v>53</c:v>
                </c:pt>
                <c:pt idx="62">
                  <c:v>189.3</c:v>
                </c:pt>
                <c:pt idx="63">
                  <c:v>189.3</c:v>
                </c:pt>
                <c:pt idx="64">
                  <c:v>189.3</c:v>
                </c:pt>
                <c:pt idx="65">
                  <c:v>69</c:v>
                </c:pt>
                <c:pt idx="66">
                  <c:v>69</c:v>
                </c:pt>
                <c:pt idx="67">
                  <c:v>330</c:v>
                </c:pt>
                <c:pt idx="68">
                  <c:v>330</c:v>
                </c:pt>
                <c:pt idx="69">
                  <c:v>79.199999999999989</c:v>
                </c:pt>
                <c:pt idx="70">
                  <c:v>79.199999999999989</c:v>
                </c:pt>
                <c:pt idx="71">
                  <c:v>79.199999999999989</c:v>
                </c:pt>
                <c:pt idx="72">
                  <c:v>76.5</c:v>
                </c:pt>
                <c:pt idx="73">
                  <c:v>76.5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4.5</c:v>
                </c:pt>
                <c:pt idx="80">
                  <c:v>4.5</c:v>
                </c:pt>
                <c:pt idx="81">
                  <c:v>2.5</c:v>
                </c:pt>
                <c:pt idx="82">
                  <c:v>2.5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2.5</c:v>
                </c:pt>
                <c:pt idx="87">
                  <c:v>2.5</c:v>
                </c:pt>
                <c:pt idx="88">
                  <c:v>0</c:v>
                </c:pt>
                <c:pt idx="89">
                  <c:v>0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9.5</c:v>
                </c:pt>
                <c:pt idx="101">
                  <c:v>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6040"/>
        <c:axId val="421958392"/>
      </c:lineChart>
      <c:dateAx>
        <c:axId val="421956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83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6040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44314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629300776915338"/>
          <c:y val="6.5252854812398134E-2"/>
          <c:w val="0.48016872474736438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Casselton Trap (#32) vs. County Average</a:t>
            </a:r>
          </a:p>
        </c:rich>
      </c:tx>
      <c:layout>
        <c:manualLayout>
          <c:xMode val="edge"/>
          <c:yMode val="edge"/>
          <c:x val="0.2730299667036941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52424E-2"/>
          <c:y val="0.13213703099510604"/>
          <c:w val="0.92341842397336249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Casselton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Info.'!$A$2:$A$110</c:f>
              <c:numCache>
                <c:formatCode>m/d;@</c:formatCode>
                <c:ptCount val="109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</c:numCache>
            </c:numRef>
          </c:cat>
          <c:val>
            <c:numRef>
              <c:f>'Trap 33'!$T$15:$T$110</c:f>
              <c:numCache>
                <c:formatCode>0.00</c:formatCode>
                <c:ptCount val="96"/>
                <c:pt idx="0">
                  <c:v>83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52.5</c:v>
                </c:pt>
                <c:pt idx="5">
                  <c:v>52.5</c:v>
                </c:pt>
                <c:pt idx="6">
                  <c:v>79</c:v>
                </c:pt>
                <c:pt idx="7">
                  <c:v>79</c:v>
                </c:pt>
                <c:pt idx="8">
                  <c:v>71.399999999999977</c:v>
                </c:pt>
                <c:pt idx="9">
                  <c:v>71.399999999999977</c:v>
                </c:pt>
                <c:pt idx="10">
                  <c:v>71.399999999999977</c:v>
                </c:pt>
                <c:pt idx="11">
                  <c:v>155</c:v>
                </c:pt>
                <c:pt idx="12">
                  <c:v>155</c:v>
                </c:pt>
                <c:pt idx="13">
                  <c:v>94.5</c:v>
                </c:pt>
                <c:pt idx="14">
                  <c:v>94.5</c:v>
                </c:pt>
                <c:pt idx="15">
                  <c:v>151.20000000000005</c:v>
                </c:pt>
                <c:pt idx="16">
                  <c:v>151.20000000000005</c:v>
                </c:pt>
                <c:pt idx="17">
                  <c:v>151.20000000000005</c:v>
                </c:pt>
                <c:pt idx="18">
                  <c:v>15</c:v>
                </c:pt>
                <c:pt idx="19">
                  <c:v>15</c:v>
                </c:pt>
                <c:pt idx="20">
                  <c:v>54</c:v>
                </c:pt>
                <c:pt idx="21">
                  <c:v>54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21</c:v>
                </c:pt>
                <c:pt idx="26">
                  <c:v>21</c:v>
                </c:pt>
                <c:pt idx="27">
                  <c:v>54.5</c:v>
                </c:pt>
                <c:pt idx="28">
                  <c:v>54.5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18</c:v>
                </c:pt>
                <c:pt idx="33">
                  <c:v>18</c:v>
                </c:pt>
                <c:pt idx="34">
                  <c:v>66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7</c:v>
                </c:pt>
                <c:pt idx="40">
                  <c:v>7</c:v>
                </c:pt>
                <c:pt idx="41">
                  <c:v>6.5</c:v>
                </c:pt>
                <c:pt idx="42">
                  <c:v>6.5</c:v>
                </c:pt>
                <c:pt idx="43">
                  <c:v>21.800000000000004</c:v>
                </c:pt>
                <c:pt idx="44">
                  <c:v>21.800000000000004</c:v>
                </c:pt>
                <c:pt idx="45">
                  <c:v>21.800000000000004</c:v>
                </c:pt>
                <c:pt idx="46">
                  <c:v>25.5</c:v>
                </c:pt>
                <c:pt idx="47">
                  <c:v>25.5</c:v>
                </c:pt>
                <c:pt idx="48">
                  <c:v>16</c:v>
                </c:pt>
                <c:pt idx="49">
                  <c:v>16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15.5</c:v>
                </c:pt>
                <c:pt idx="54">
                  <c:v>15.5</c:v>
                </c:pt>
                <c:pt idx="55">
                  <c:v>40</c:v>
                </c:pt>
                <c:pt idx="56">
                  <c:v>40</c:v>
                </c:pt>
                <c:pt idx="57">
                  <c:v>11.6</c:v>
                </c:pt>
                <c:pt idx="58">
                  <c:v>11.6</c:v>
                </c:pt>
                <c:pt idx="59">
                  <c:v>11.6</c:v>
                </c:pt>
                <c:pt idx="60">
                  <c:v>70</c:v>
                </c:pt>
                <c:pt idx="61">
                  <c:v>70</c:v>
                </c:pt>
                <c:pt idx="62">
                  <c:v>4.5</c:v>
                </c:pt>
                <c:pt idx="63">
                  <c:v>4.5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4.5</c:v>
                </c:pt>
                <c:pt idx="68">
                  <c:v>4.5</c:v>
                </c:pt>
                <c:pt idx="69">
                  <c:v>1.5</c:v>
                </c:pt>
                <c:pt idx="70">
                  <c:v>1.5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 formatCode="General">
                  <c:v>0</c:v>
                </c:pt>
                <c:pt idx="82" formatCode="General">
                  <c:v>0</c:v>
                </c:pt>
                <c:pt idx="83">
                  <c:v>0.5</c:v>
                </c:pt>
                <c:pt idx="84">
                  <c:v>0.5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1.5</c:v>
                </c:pt>
                <c:pt idx="89">
                  <c:v>1.5</c:v>
                </c:pt>
                <c:pt idx="90">
                  <c:v>2.5</c:v>
                </c:pt>
                <c:pt idx="91">
                  <c:v>2.5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Rural Cities Average</c:v>
          </c:tx>
          <c:marker>
            <c:symbol val="none"/>
          </c:marker>
          <c:cat>
            <c:numRef>
              <c:f>'Web Graph Info.'!$A$2:$A$110</c:f>
              <c:numCache>
                <c:formatCode>m/d;@</c:formatCode>
                <c:ptCount val="109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</c:numCache>
            </c:numRef>
          </c:cat>
          <c:val>
            <c:numRef>
              <c:f>'Web Graph Info.'!$K$12:$K$53</c:f>
              <c:numCache>
                <c:formatCode>0.0</c:formatCode>
                <c:ptCount val="42"/>
                <c:pt idx="8">
                  <c:v>35.299999999999997</c:v>
                </c:pt>
                <c:pt idx="10">
                  <c:v>117.9</c:v>
                </c:pt>
                <c:pt idx="12">
                  <c:v>131.4</c:v>
                </c:pt>
                <c:pt idx="16">
                  <c:v>321.10000000000002</c:v>
                </c:pt>
                <c:pt idx="17">
                  <c:v>154.80000000000001</c:v>
                </c:pt>
                <c:pt idx="18">
                  <c:v>133.30000000000001</c:v>
                </c:pt>
                <c:pt idx="19">
                  <c:v>133.30000000000001</c:v>
                </c:pt>
                <c:pt idx="20">
                  <c:v>133.30000000000001</c:v>
                </c:pt>
                <c:pt idx="21">
                  <c:v>27.7</c:v>
                </c:pt>
                <c:pt idx="22">
                  <c:v>27.7</c:v>
                </c:pt>
                <c:pt idx="23">
                  <c:v>78.099999999999994</c:v>
                </c:pt>
                <c:pt idx="24">
                  <c:v>78.099999999999994</c:v>
                </c:pt>
                <c:pt idx="25">
                  <c:v>190.2</c:v>
                </c:pt>
                <c:pt idx="26">
                  <c:v>190.2</c:v>
                </c:pt>
                <c:pt idx="27">
                  <c:v>190.2</c:v>
                </c:pt>
                <c:pt idx="28">
                  <c:v>137.30000000000001</c:v>
                </c:pt>
                <c:pt idx="29">
                  <c:v>137.30000000000001</c:v>
                </c:pt>
                <c:pt idx="30">
                  <c:v>75</c:v>
                </c:pt>
                <c:pt idx="31">
                  <c:v>75</c:v>
                </c:pt>
                <c:pt idx="32">
                  <c:v>83.2</c:v>
                </c:pt>
                <c:pt idx="33">
                  <c:v>83.2</c:v>
                </c:pt>
                <c:pt idx="34">
                  <c:v>83.2</c:v>
                </c:pt>
                <c:pt idx="35">
                  <c:v>35.6</c:v>
                </c:pt>
                <c:pt idx="36">
                  <c:v>35.6</c:v>
                </c:pt>
                <c:pt idx="37">
                  <c:v>31.9</c:v>
                </c:pt>
                <c:pt idx="38">
                  <c:v>54.2</c:v>
                </c:pt>
                <c:pt idx="39">
                  <c:v>54.2</c:v>
                </c:pt>
                <c:pt idx="40">
                  <c:v>54.2</c:v>
                </c:pt>
                <c:pt idx="41">
                  <c:v>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1920"/>
        <c:axId val="421956824"/>
      </c:lineChart>
      <c:dateAx>
        <c:axId val="421961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68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5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61920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341102478727341"/>
          <c:y val="6.5252854812398037E-2"/>
          <c:w val="0.4726018626140101"/>
          <c:h val="7.0373748142819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Leonard Trap (#33)  </a:t>
            </a:r>
          </a:p>
        </c:rich>
      </c:tx>
      <c:layout>
        <c:manualLayout>
          <c:xMode val="edge"/>
          <c:yMode val="edge"/>
          <c:x val="0.38031816500184978"/>
          <c:y val="1.5783599881438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42064372918979E-2"/>
          <c:y val="0.14139550068516393"/>
          <c:w val="0.92785793562708163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Trap 33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dLbl>
              <c:idx val="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'Trap 34'!$A$24:$A$156</c:f>
              <c:numCache>
                <c:formatCode>m/d/yy;@</c:formatCode>
                <c:ptCount val="133"/>
                <c:pt idx="0">
                  <c:v>42162</c:v>
                </c:pt>
                <c:pt idx="1">
                  <c:v>42163</c:v>
                </c:pt>
                <c:pt idx="2">
                  <c:v>42164</c:v>
                </c:pt>
                <c:pt idx="3">
                  <c:v>42165</c:v>
                </c:pt>
                <c:pt idx="4">
                  <c:v>42166</c:v>
                </c:pt>
                <c:pt idx="5">
                  <c:v>42167</c:v>
                </c:pt>
                <c:pt idx="6">
                  <c:v>42168</c:v>
                </c:pt>
                <c:pt idx="7">
                  <c:v>42169</c:v>
                </c:pt>
                <c:pt idx="8">
                  <c:v>42170</c:v>
                </c:pt>
                <c:pt idx="9">
                  <c:v>42171</c:v>
                </c:pt>
                <c:pt idx="10">
                  <c:v>42172</c:v>
                </c:pt>
                <c:pt idx="11">
                  <c:v>42173</c:v>
                </c:pt>
                <c:pt idx="12">
                  <c:v>42174</c:v>
                </c:pt>
                <c:pt idx="13">
                  <c:v>42175</c:v>
                </c:pt>
                <c:pt idx="14">
                  <c:v>42176</c:v>
                </c:pt>
                <c:pt idx="15">
                  <c:v>42177</c:v>
                </c:pt>
                <c:pt idx="16">
                  <c:v>42178</c:v>
                </c:pt>
                <c:pt idx="17">
                  <c:v>42179</c:v>
                </c:pt>
                <c:pt idx="18">
                  <c:v>42180</c:v>
                </c:pt>
                <c:pt idx="19">
                  <c:v>42181</c:v>
                </c:pt>
                <c:pt idx="20">
                  <c:v>42182</c:v>
                </c:pt>
                <c:pt idx="21">
                  <c:v>42183</c:v>
                </c:pt>
                <c:pt idx="22">
                  <c:v>42184</c:v>
                </c:pt>
                <c:pt idx="23">
                  <c:v>42185</c:v>
                </c:pt>
                <c:pt idx="24">
                  <c:v>42186</c:v>
                </c:pt>
                <c:pt idx="25">
                  <c:v>42187</c:v>
                </c:pt>
                <c:pt idx="26">
                  <c:v>42188</c:v>
                </c:pt>
                <c:pt idx="27">
                  <c:v>42189</c:v>
                </c:pt>
                <c:pt idx="28">
                  <c:v>42190</c:v>
                </c:pt>
                <c:pt idx="29">
                  <c:v>42191</c:v>
                </c:pt>
                <c:pt idx="30">
                  <c:v>42192</c:v>
                </c:pt>
                <c:pt idx="31">
                  <c:v>42193</c:v>
                </c:pt>
                <c:pt idx="32">
                  <c:v>42194</c:v>
                </c:pt>
                <c:pt idx="33">
                  <c:v>42195</c:v>
                </c:pt>
                <c:pt idx="34">
                  <c:v>42196</c:v>
                </c:pt>
                <c:pt idx="35">
                  <c:v>42197</c:v>
                </c:pt>
                <c:pt idx="36">
                  <c:v>42198</c:v>
                </c:pt>
                <c:pt idx="37">
                  <c:v>42199</c:v>
                </c:pt>
                <c:pt idx="38">
                  <c:v>42200</c:v>
                </c:pt>
                <c:pt idx="39">
                  <c:v>42201</c:v>
                </c:pt>
                <c:pt idx="40">
                  <c:v>42202</c:v>
                </c:pt>
                <c:pt idx="41">
                  <c:v>42203</c:v>
                </c:pt>
                <c:pt idx="42">
                  <c:v>42204</c:v>
                </c:pt>
                <c:pt idx="43">
                  <c:v>42205</c:v>
                </c:pt>
                <c:pt idx="44">
                  <c:v>42206</c:v>
                </c:pt>
                <c:pt idx="45">
                  <c:v>42207</c:v>
                </c:pt>
                <c:pt idx="46">
                  <c:v>42208</c:v>
                </c:pt>
                <c:pt idx="47">
                  <c:v>42209</c:v>
                </c:pt>
                <c:pt idx="48">
                  <c:v>42210</c:v>
                </c:pt>
                <c:pt idx="49">
                  <c:v>42211</c:v>
                </c:pt>
                <c:pt idx="50">
                  <c:v>42212</c:v>
                </c:pt>
                <c:pt idx="51">
                  <c:v>42213</c:v>
                </c:pt>
                <c:pt idx="52">
                  <c:v>42214</c:v>
                </c:pt>
                <c:pt idx="53">
                  <c:v>42215</c:v>
                </c:pt>
                <c:pt idx="54">
                  <c:v>42216</c:v>
                </c:pt>
                <c:pt idx="55">
                  <c:v>42217</c:v>
                </c:pt>
                <c:pt idx="56">
                  <c:v>42218</c:v>
                </c:pt>
                <c:pt idx="57">
                  <c:v>42219</c:v>
                </c:pt>
                <c:pt idx="58">
                  <c:v>42220</c:v>
                </c:pt>
                <c:pt idx="59">
                  <c:v>42221</c:v>
                </c:pt>
                <c:pt idx="60">
                  <c:v>42222</c:v>
                </c:pt>
                <c:pt idx="61">
                  <c:v>42223</c:v>
                </c:pt>
                <c:pt idx="62">
                  <c:v>42224</c:v>
                </c:pt>
                <c:pt idx="63">
                  <c:v>42225</c:v>
                </c:pt>
                <c:pt idx="64">
                  <c:v>42226</c:v>
                </c:pt>
                <c:pt idx="65">
                  <c:v>42227</c:v>
                </c:pt>
                <c:pt idx="66">
                  <c:v>42228</c:v>
                </c:pt>
                <c:pt idx="67">
                  <c:v>42229</c:v>
                </c:pt>
                <c:pt idx="68">
                  <c:v>42230</c:v>
                </c:pt>
                <c:pt idx="69">
                  <c:v>42231</c:v>
                </c:pt>
                <c:pt idx="70">
                  <c:v>42232</c:v>
                </c:pt>
                <c:pt idx="71">
                  <c:v>42233</c:v>
                </c:pt>
                <c:pt idx="72">
                  <c:v>42234</c:v>
                </c:pt>
                <c:pt idx="73">
                  <c:v>42235</c:v>
                </c:pt>
                <c:pt idx="74">
                  <c:v>42236</c:v>
                </c:pt>
                <c:pt idx="75">
                  <c:v>42237</c:v>
                </c:pt>
                <c:pt idx="76">
                  <c:v>42238</c:v>
                </c:pt>
                <c:pt idx="77">
                  <c:v>42239</c:v>
                </c:pt>
                <c:pt idx="78">
                  <c:v>42240</c:v>
                </c:pt>
                <c:pt idx="79">
                  <c:v>42241</c:v>
                </c:pt>
                <c:pt idx="80">
                  <c:v>42242</c:v>
                </c:pt>
                <c:pt idx="81">
                  <c:v>42243</c:v>
                </c:pt>
                <c:pt idx="82">
                  <c:v>42244</c:v>
                </c:pt>
                <c:pt idx="83">
                  <c:v>42245</c:v>
                </c:pt>
                <c:pt idx="84">
                  <c:v>42246</c:v>
                </c:pt>
                <c:pt idx="85">
                  <c:v>42247</c:v>
                </c:pt>
                <c:pt idx="86">
                  <c:v>42248</c:v>
                </c:pt>
                <c:pt idx="87">
                  <c:v>42249</c:v>
                </c:pt>
                <c:pt idx="88">
                  <c:v>42250</c:v>
                </c:pt>
                <c:pt idx="89">
                  <c:v>42251</c:v>
                </c:pt>
                <c:pt idx="90">
                  <c:v>42252</c:v>
                </c:pt>
                <c:pt idx="91">
                  <c:v>42253</c:v>
                </c:pt>
                <c:pt idx="92">
                  <c:v>42254</c:v>
                </c:pt>
                <c:pt idx="93">
                  <c:v>42255</c:v>
                </c:pt>
                <c:pt idx="94">
                  <c:v>42256</c:v>
                </c:pt>
                <c:pt idx="95">
                  <c:v>42257</c:v>
                </c:pt>
                <c:pt idx="96">
                  <c:v>42258</c:v>
                </c:pt>
                <c:pt idx="97">
                  <c:v>42259</c:v>
                </c:pt>
                <c:pt idx="98">
                  <c:v>42260</c:v>
                </c:pt>
                <c:pt idx="99">
                  <c:v>42261</c:v>
                </c:pt>
                <c:pt idx="100">
                  <c:v>42262</c:v>
                </c:pt>
                <c:pt idx="101">
                  <c:v>42263</c:v>
                </c:pt>
                <c:pt idx="102">
                  <c:v>42264</c:v>
                </c:pt>
                <c:pt idx="103">
                  <c:v>42265</c:v>
                </c:pt>
                <c:pt idx="104">
                  <c:v>42266</c:v>
                </c:pt>
                <c:pt idx="105">
                  <c:v>42267</c:v>
                </c:pt>
                <c:pt idx="106">
                  <c:v>42268</c:v>
                </c:pt>
                <c:pt idx="107">
                  <c:v>42269</c:v>
                </c:pt>
                <c:pt idx="108">
                  <c:v>42270</c:v>
                </c:pt>
                <c:pt idx="109">
                  <c:v>42271</c:v>
                </c:pt>
                <c:pt idx="110">
                  <c:v>42272</c:v>
                </c:pt>
                <c:pt idx="111">
                  <c:v>42273</c:v>
                </c:pt>
                <c:pt idx="112">
                  <c:v>42274</c:v>
                </c:pt>
                <c:pt idx="113">
                  <c:v>42275</c:v>
                </c:pt>
                <c:pt idx="114">
                  <c:v>42276</c:v>
                </c:pt>
                <c:pt idx="115">
                  <c:v>42277</c:v>
                </c:pt>
                <c:pt idx="116">
                  <c:v>42278</c:v>
                </c:pt>
                <c:pt idx="117">
                  <c:v>42279</c:v>
                </c:pt>
                <c:pt idx="118">
                  <c:v>42280</c:v>
                </c:pt>
                <c:pt idx="119">
                  <c:v>42281</c:v>
                </c:pt>
                <c:pt idx="120">
                  <c:v>42282</c:v>
                </c:pt>
                <c:pt idx="121">
                  <c:v>42283</c:v>
                </c:pt>
                <c:pt idx="122">
                  <c:v>42284</c:v>
                </c:pt>
                <c:pt idx="123">
                  <c:v>42285</c:v>
                </c:pt>
                <c:pt idx="124">
                  <c:v>42286</c:v>
                </c:pt>
                <c:pt idx="125">
                  <c:v>42287</c:v>
                </c:pt>
              </c:numCache>
            </c:numRef>
          </c:cat>
          <c:val>
            <c:numRef>
              <c:f>'Trap 34'!$T$24:$T$156</c:f>
              <c:numCache>
                <c:formatCode>General</c:formatCode>
                <c:ptCount val="133"/>
                <c:pt idx="0">
                  <c:v>149.19999999999999</c:v>
                </c:pt>
                <c:pt idx="1">
                  <c:v>149.19999999999999</c:v>
                </c:pt>
                <c:pt idx="2">
                  <c:v>526</c:v>
                </c:pt>
                <c:pt idx="3">
                  <c:v>526</c:v>
                </c:pt>
                <c:pt idx="4">
                  <c:v>149</c:v>
                </c:pt>
                <c:pt idx="5">
                  <c:v>149</c:v>
                </c:pt>
                <c:pt idx="6">
                  <c:v>195.2</c:v>
                </c:pt>
                <c:pt idx="7">
                  <c:v>195.2</c:v>
                </c:pt>
                <c:pt idx="8">
                  <c:v>195.2</c:v>
                </c:pt>
                <c:pt idx="9">
                  <c:v>19.5</c:v>
                </c:pt>
                <c:pt idx="10">
                  <c:v>19.5</c:v>
                </c:pt>
                <c:pt idx="11">
                  <c:v>86</c:v>
                </c:pt>
                <c:pt idx="12">
                  <c:v>86</c:v>
                </c:pt>
                <c:pt idx="13">
                  <c:v>481.00000000000011</c:v>
                </c:pt>
                <c:pt idx="14">
                  <c:v>481.00000000000011</c:v>
                </c:pt>
                <c:pt idx="15">
                  <c:v>481.00000000000011</c:v>
                </c:pt>
                <c:pt idx="16">
                  <c:v>121</c:v>
                </c:pt>
                <c:pt idx="17">
                  <c:v>121</c:v>
                </c:pt>
                <c:pt idx="18">
                  <c:v>50.5</c:v>
                </c:pt>
                <c:pt idx="19">
                  <c:v>50.5</c:v>
                </c:pt>
                <c:pt idx="20">
                  <c:v>205.5</c:v>
                </c:pt>
                <c:pt idx="21">
                  <c:v>205.5</c:v>
                </c:pt>
                <c:pt idx="22">
                  <c:v>205.5</c:v>
                </c:pt>
                <c:pt idx="23">
                  <c:v>32.5</c:v>
                </c:pt>
                <c:pt idx="24">
                  <c:v>32.5</c:v>
                </c:pt>
                <c:pt idx="25">
                  <c:v>30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19.5</c:v>
                </c:pt>
                <c:pt idx="31">
                  <c:v>19.5</c:v>
                </c:pt>
                <c:pt idx="32">
                  <c:v>71.5</c:v>
                </c:pt>
                <c:pt idx="33">
                  <c:v>71.5</c:v>
                </c:pt>
                <c:pt idx="34">
                  <c:v>64.8</c:v>
                </c:pt>
                <c:pt idx="35">
                  <c:v>64.8</c:v>
                </c:pt>
                <c:pt idx="36">
                  <c:v>64.8</c:v>
                </c:pt>
                <c:pt idx="37">
                  <c:v>51</c:v>
                </c:pt>
                <c:pt idx="38">
                  <c:v>51</c:v>
                </c:pt>
                <c:pt idx="39">
                  <c:v>19.5</c:v>
                </c:pt>
                <c:pt idx="40">
                  <c:v>19.5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497.80000000000007</c:v>
                </c:pt>
                <c:pt idx="49">
                  <c:v>497.80000000000007</c:v>
                </c:pt>
                <c:pt idx="50">
                  <c:v>497.80000000000007</c:v>
                </c:pt>
                <c:pt idx="51">
                  <c:v>77.5</c:v>
                </c:pt>
                <c:pt idx="52">
                  <c:v>77.5</c:v>
                </c:pt>
                <c:pt idx="53">
                  <c:v>696</c:v>
                </c:pt>
                <c:pt idx="54">
                  <c:v>696</c:v>
                </c:pt>
                <c:pt idx="55">
                  <c:v>73.899999999999991</c:v>
                </c:pt>
                <c:pt idx="56">
                  <c:v>73.899999999999991</c:v>
                </c:pt>
                <c:pt idx="57">
                  <c:v>73.899999999999991</c:v>
                </c:pt>
                <c:pt idx="58">
                  <c:v>20</c:v>
                </c:pt>
                <c:pt idx="59">
                  <c:v>20</c:v>
                </c:pt>
                <c:pt idx="60">
                  <c:v>50.5</c:v>
                </c:pt>
                <c:pt idx="61">
                  <c:v>50.5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3.1999999999999997</c:v>
                </c:pt>
                <c:pt idx="70">
                  <c:v>3.1999999999999997</c:v>
                </c:pt>
                <c:pt idx="71">
                  <c:v>3.1999999999999997</c:v>
                </c:pt>
                <c:pt idx="72">
                  <c:v>2</c:v>
                </c:pt>
                <c:pt idx="73">
                  <c:v>2</c:v>
                </c:pt>
                <c:pt idx="74">
                  <c:v>3.5</c:v>
                </c:pt>
                <c:pt idx="75">
                  <c:v>3.5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3.8333333333333335</c:v>
                </c:pt>
                <c:pt idx="84">
                  <c:v>3.8333333333333335</c:v>
                </c:pt>
                <c:pt idx="85">
                  <c:v>3.8333333333333335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11</c:v>
                </c:pt>
                <c:pt idx="95">
                  <c:v>3</c:v>
                </c:pt>
                <c:pt idx="96">
                  <c:v>3</c:v>
                </c:pt>
                <c:pt idx="97">
                  <c:v>6.2</c:v>
                </c:pt>
                <c:pt idx="98">
                  <c:v>6.2</c:v>
                </c:pt>
                <c:pt idx="99">
                  <c:v>6.2</c:v>
                </c:pt>
                <c:pt idx="100">
                  <c:v>10.5</c:v>
                </c:pt>
                <c:pt idx="101">
                  <c:v>10.5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2704"/>
        <c:axId val="421957216"/>
      </c:lineChart>
      <c:dateAx>
        <c:axId val="421962704"/>
        <c:scaling>
          <c:orientation val="minMax"/>
          <c:min val="4182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572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19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
Mosqitoes</a:t>
                </a:r>
              </a:p>
            </c:rich>
          </c:tx>
          <c:layout>
            <c:manualLayout>
              <c:xMode val="edge"/>
              <c:yMode val="edge"/>
              <c:x val="0"/>
              <c:y val="0.45187601957589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962704"/>
        <c:crosses val="autoZero"/>
        <c:crossBetween val="between"/>
        <c:majorUnit val="50"/>
        <c:minorUnit val="50"/>
      </c:valAx>
      <c:spPr>
        <a:gradFill rotWithShape="0">
          <a:gsLst>
            <a:gs pos="53000">
              <a:srgbClr val="D8ECFF"/>
            </a:gs>
            <a:gs pos="22000">
              <a:schemeClr val="bg1"/>
            </a:gs>
            <a:gs pos="72000">
              <a:srgbClr val="99CCFF">
                <a:gamma/>
                <a:tint val="38039"/>
                <a:invGamma/>
              </a:srgbClr>
            </a:gs>
            <a:gs pos="95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298557158717238"/>
          <c:y val="6.5252854812398134E-2"/>
          <c:w val="0.43291460931429776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Kindred Trap (#34) vs. County Average</a:t>
            </a:r>
          </a:p>
        </c:rich>
      </c:tx>
      <c:layout>
        <c:manualLayout>
          <c:xMode val="edge"/>
          <c:yMode val="edge"/>
          <c:x val="0.2619311875693674"/>
          <c:y val="1.141924959216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561174551386622"/>
          <c:w val="0.92563817980022156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34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34'!$A$12:$A$141</c:f>
              <c:numCache>
                <c:formatCode>m/d/yy;@</c:formatCode>
                <c:ptCount val="130"/>
                <c:pt idx="0">
                  <c:v>42150</c:v>
                </c:pt>
                <c:pt idx="1">
                  <c:v>42151</c:v>
                </c:pt>
                <c:pt idx="2">
                  <c:v>42152</c:v>
                </c:pt>
                <c:pt idx="3">
                  <c:v>42153</c:v>
                </c:pt>
                <c:pt idx="4">
                  <c:v>42154</c:v>
                </c:pt>
                <c:pt idx="5">
                  <c:v>42155</c:v>
                </c:pt>
                <c:pt idx="6">
                  <c:v>42156</c:v>
                </c:pt>
                <c:pt idx="7">
                  <c:v>42157</c:v>
                </c:pt>
                <c:pt idx="8">
                  <c:v>42158</c:v>
                </c:pt>
                <c:pt idx="9">
                  <c:v>42159</c:v>
                </c:pt>
                <c:pt idx="10">
                  <c:v>42160</c:v>
                </c:pt>
                <c:pt idx="11">
                  <c:v>42161</c:v>
                </c:pt>
                <c:pt idx="12">
                  <c:v>42162</c:v>
                </c:pt>
                <c:pt idx="13">
                  <c:v>42163</c:v>
                </c:pt>
                <c:pt idx="14">
                  <c:v>42164</c:v>
                </c:pt>
                <c:pt idx="15">
                  <c:v>42165</c:v>
                </c:pt>
                <c:pt idx="16">
                  <c:v>42166</c:v>
                </c:pt>
                <c:pt idx="17">
                  <c:v>42167</c:v>
                </c:pt>
                <c:pt idx="18">
                  <c:v>42168</c:v>
                </c:pt>
                <c:pt idx="19">
                  <c:v>42169</c:v>
                </c:pt>
                <c:pt idx="20">
                  <c:v>42170</c:v>
                </c:pt>
                <c:pt idx="21">
                  <c:v>42171</c:v>
                </c:pt>
                <c:pt idx="22">
                  <c:v>42172</c:v>
                </c:pt>
                <c:pt idx="23">
                  <c:v>42173</c:v>
                </c:pt>
                <c:pt idx="24">
                  <c:v>42174</c:v>
                </c:pt>
                <c:pt idx="25">
                  <c:v>42175</c:v>
                </c:pt>
                <c:pt idx="26">
                  <c:v>42176</c:v>
                </c:pt>
                <c:pt idx="27">
                  <c:v>42177</c:v>
                </c:pt>
                <c:pt idx="28">
                  <c:v>42178</c:v>
                </c:pt>
                <c:pt idx="29">
                  <c:v>42179</c:v>
                </c:pt>
                <c:pt idx="30">
                  <c:v>42180</c:v>
                </c:pt>
                <c:pt idx="31">
                  <c:v>42181</c:v>
                </c:pt>
                <c:pt idx="32">
                  <c:v>42182</c:v>
                </c:pt>
                <c:pt idx="33">
                  <c:v>42183</c:v>
                </c:pt>
                <c:pt idx="34">
                  <c:v>42184</c:v>
                </c:pt>
                <c:pt idx="35">
                  <c:v>42185</c:v>
                </c:pt>
                <c:pt idx="36">
                  <c:v>42186</c:v>
                </c:pt>
                <c:pt idx="37">
                  <c:v>42187</c:v>
                </c:pt>
                <c:pt idx="38">
                  <c:v>42188</c:v>
                </c:pt>
                <c:pt idx="39">
                  <c:v>42189</c:v>
                </c:pt>
                <c:pt idx="40">
                  <c:v>42190</c:v>
                </c:pt>
                <c:pt idx="41">
                  <c:v>42191</c:v>
                </c:pt>
                <c:pt idx="42">
                  <c:v>42192</c:v>
                </c:pt>
                <c:pt idx="43">
                  <c:v>42193</c:v>
                </c:pt>
                <c:pt idx="44">
                  <c:v>42194</c:v>
                </c:pt>
                <c:pt idx="45">
                  <c:v>42195</c:v>
                </c:pt>
                <c:pt idx="46">
                  <c:v>42196</c:v>
                </c:pt>
                <c:pt idx="47">
                  <c:v>42197</c:v>
                </c:pt>
                <c:pt idx="48">
                  <c:v>42198</c:v>
                </c:pt>
                <c:pt idx="49">
                  <c:v>42199</c:v>
                </c:pt>
                <c:pt idx="50">
                  <c:v>42200</c:v>
                </c:pt>
                <c:pt idx="51">
                  <c:v>42201</c:v>
                </c:pt>
                <c:pt idx="52">
                  <c:v>42202</c:v>
                </c:pt>
                <c:pt idx="53">
                  <c:v>42203</c:v>
                </c:pt>
                <c:pt idx="54">
                  <c:v>42204</c:v>
                </c:pt>
                <c:pt idx="55">
                  <c:v>42205</c:v>
                </c:pt>
                <c:pt idx="56">
                  <c:v>42206</c:v>
                </c:pt>
                <c:pt idx="57">
                  <c:v>42207</c:v>
                </c:pt>
                <c:pt idx="58">
                  <c:v>42208</c:v>
                </c:pt>
                <c:pt idx="59">
                  <c:v>42209</c:v>
                </c:pt>
                <c:pt idx="60">
                  <c:v>42210</c:v>
                </c:pt>
                <c:pt idx="61">
                  <c:v>42211</c:v>
                </c:pt>
                <c:pt idx="62">
                  <c:v>42212</c:v>
                </c:pt>
                <c:pt idx="63">
                  <c:v>42213</c:v>
                </c:pt>
                <c:pt idx="64">
                  <c:v>42214</c:v>
                </c:pt>
                <c:pt idx="65">
                  <c:v>42215</c:v>
                </c:pt>
                <c:pt idx="66">
                  <c:v>42216</c:v>
                </c:pt>
                <c:pt idx="67">
                  <c:v>42217</c:v>
                </c:pt>
                <c:pt idx="68">
                  <c:v>42218</c:v>
                </c:pt>
                <c:pt idx="69">
                  <c:v>42219</c:v>
                </c:pt>
                <c:pt idx="70">
                  <c:v>42220</c:v>
                </c:pt>
                <c:pt idx="71">
                  <c:v>42221</c:v>
                </c:pt>
                <c:pt idx="72">
                  <c:v>42222</c:v>
                </c:pt>
                <c:pt idx="73">
                  <c:v>42223</c:v>
                </c:pt>
                <c:pt idx="74">
                  <c:v>42224</c:v>
                </c:pt>
                <c:pt idx="75">
                  <c:v>42225</c:v>
                </c:pt>
                <c:pt idx="76">
                  <c:v>42226</c:v>
                </c:pt>
                <c:pt idx="77">
                  <c:v>42227</c:v>
                </c:pt>
                <c:pt idx="78">
                  <c:v>42228</c:v>
                </c:pt>
                <c:pt idx="79">
                  <c:v>42229</c:v>
                </c:pt>
                <c:pt idx="80">
                  <c:v>42230</c:v>
                </c:pt>
                <c:pt idx="81">
                  <c:v>42231</c:v>
                </c:pt>
                <c:pt idx="82">
                  <c:v>42232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42238</c:v>
                </c:pt>
                <c:pt idx="89">
                  <c:v>42239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42245</c:v>
                </c:pt>
                <c:pt idx="96">
                  <c:v>42246</c:v>
                </c:pt>
                <c:pt idx="97">
                  <c:v>42247</c:v>
                </c:pt>
                <c:pt idx="98">
                  <c:v>42248</c:v>
                </c:pt>
                <c:pt idx="99">
                  <c:v>42249</c:v>
                </c:pt>
                <c:pt idx="100">
                  <c:v>42250</c:v>
                </c:pt>
                <c:pt idx="101">
                  <c:v>42251</c:v>
                </c:pt>
                <c:pt idx="102">
                  <c:v>42252</c:v>
                </c:pt>
                <c:pt idx="103">
                  <c:v>42253</c:v>
                </c:pt>
                <c:pt idx="104">
                  <c:v>42254</c:v>
                </c:pt>
                <c:pt idx="105">
                  <c:v>42255</c:v>
                </c:pt>
                <c:pt idx="106">
                  <c:v>42256</c:v>
                </c:pt>
                <c:pt idx="107">
                  <c:v>42257</c:v>
                </c:pt>
                <c:pt idx="108">
                  <c:v>42258</c:v>
                </c:pt>
                <c:pt idx="109">
                  <c:v>42259</c:v>
                </c:pt>
                <c:pt idx="110">
                  <c:v>42260</c:v>
                </c:pt>
                <c:pt idx="111">
                  <c:v>42261</c:v>
                </c:pt>
                <c:pt idx="112">
                  <c:v>42262</c:v>
                </c:pt>
                <c:pt idx="113">
                  <c:v>42263</c:v>
                </c:pt>
                <c:pt idx="114">
                  <c:v>42264</c:v>
                </c:pt>
                <c:pt idx="115">
                  <c:v>42265</c:v>
                </c:pt>
                <c:pt idx="116">
                  <c:v>42266</c:v>
                </c:pt>
                <c:pt idx="117">
                  <c:v>42267</c:v>
                </c:pt>
                <c:pt idx="118">
                  <c:v>42268</c:v>
                </c:pt>
                <c:pt idx="119">
                  <c:v>42269</c:v>
                </c:pt>
                <c:pt idx="120">
                  <c:v>42270</c:v>
                </c:pt>
                <c:pt idx="121">
                  <c:v>42271</c:v>
                </c:pt>
                <c:pt idx="122">
                  <c:v>42272</c:v>
                </c:pt>
                <c:pt idx="123">
                  <c:v>42273</c:v>
                </c:pt>
                <c:pt idx="124">
                  <c:v>42274</c:v>
                </c:pt>
                <c:pt idx="125">
                  <c:v>42275</c:v>
                </c:pt>
                <c:pt idx="126">
                  <c:v>42276</c:v>
                </c:pt>
                <c:pt idx="127">
                  <c:v>42277</c:v>
                </c:pt>
                <c:pt idx="128">
                  <c:v>42278</c:v>
                </c:pt>
                <c:pt idx="129">
                  <c:v>42279</c:v>
                </c:pt>
              </c:numCache>
            </c:numRef>
          </c:cat>
          <c:val>
            <c:numRef>
              <c:f>'Trap 35'!$T$10:$T$111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37</c:v>
                </c:pt>
                <c:pt idx="10">
                  <c:v>37</c:v>
                </c:pt>
                <c:pt idx="11">
                  <c:v>288</c:v>
                </c:pt>
                <c:pt idx="12">
                  <c:v>288</c:v>
                </c:pt>
                <c:pt idx="13">
                  <c:v>133.79999999999998</c:v>
                </c:pt>
                <c:pt idx="14">
                  <c:v>133.79999999999998</c:v>
                </c:pt>
                <c:pt idx="15">
                  <c:v>133.79999999999998</c:v>
                </c:pt>
                <c:pt idx="16">
                  <c:v>450.5</c:v>
                </c:pt>
                <c:pt idx="17">
                  <c:v>450.5</c:v>
                </c:pt>
                <c:pt idx="18">
                  <c:v>404</c:v>
                </c:pt>
                <c:pt idx="19">
                  <c:v>404</c:v>
                </c:pt>
                <c:pt idx="20">
                  <c:v>124.39999999999998</c:v>
                </c:pt>
                <c:pt idx="21">
                  <c:v>124.39999999999998</c:v>
                </c:pt>
                <c:pt idx="22">
                  <c:v>124.39999999999998</c:v>
                </c:pt>
                <c:pt idx="23">
                  <c:v>10</c:v>
                </c:pt>
                <c:pt idx="24">
                  <c:v>10</c:v>
                </c:pt>
                <c:pt idx="25">
                  <c:v>95</c:v>
                </c:pt>
                <c:pt idx="26">
                  <c:v>95</c:v>
                </c:pt>
                <c:pt idx="27">
                  <c:v>157.90000000000003</c:v>
                </c:pt>
                <c:pt idx="28">
                  <c:v>157.90000000000003</c:v>
                </c:pt>
                <c:pt idx="29">
                  <c:v>157.90000000000003</c:v>
                </c:pt>
                <c:pt idx="30">
                  <c:v>169</c:v>
                </c:pt>
                <c:pt idx="31">
                  <c:v>169</c:v>
                </c:pt>
                <c:pt idx="32">
                  <c:v>25</c:v>
                </c:pt>
                <c:pt idx="33">
                  <c:v>25</c:v>
                </c:pt>
                <c:pt idx="34">
                  <c:v>28.700000000000006</c:v>
                </c:pt>
                <c:pt idx="35">
                  <c:v>28.700000000000006</c:v>
                </c:pt>
                <c:pt idx="36">
                  <c:v>28.700000000000006</c:v>
                </c:pt>
                <c:pt idx="37">
                  <c:v>16</c:v>
                </c:pt>
                <c:pt idx="38">
                  <c:v>16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8</c:v>
                </c:pt>
                <c:pt idx="46">
                  <c:v>31.5</c:v>
                </c:pt>
                <c:pt idx="47">
                  <c:v>31.5</c:v>
                </c:pt>
                <c:pt idx="48">
                  <c:v>34.400000000000006</c:v>
                </c:pt>
                <c:pt idx="49">
                  <c:v>34.400000000000006</c:v>
                </c:pt>
                <c:pt idx="50">
                  <c:v>34.400000000000006</c:v>
                </c:pt>
                <c:pt idx="51">
                  <c:v>26</c:v>
                </c:pt>
                <c:pt idx="52">
                  <c:v>26</c:v>
                </c:pt>
                <c:pt idx="53">
                  <c:v>11.5</c:v>
                </c:pt>
                <c:pt idx="54">
                  <c:v>11.5</c:v>
                </c:pt>
                <c:pt idx="55">
                  <c:v>10.399999999999999</c:v>
                </c:pt>
                <c:pt idx="56">
                  <c:v>10.399999999999999</c:v>
                </c:pt>
                <c:pt idx="57">
                  <c:v>10.399999999999999</c:v>
                </c:pt>
                <c:pt idx="58">
                  <c:v>16</c:v>
                </c:pt>
                <c:pt idx="59">
                  <c:v>16</c:v>
                </c:pt>
                <c:pt idx="60">
                  <c:v>14.5</c:v>
                </c:pt>
                <c:pt idx="61">
                  <c:v>14.5</c:v>
                </c:pt>
                <c:pt idx="62">
                  <c:v>30.200000000000003</c:v>
                </c:pt>
                <c:pt idx="63">
                  <c:v>30.200000000000003</c:v>
                </c:pt>
                <c:pt idx="64">
                  <c:v>30.200000000000003</c:v>
                </c:pt>
                <c:pt idx="65">
                  <c:v>20.5</c:v>
                </c:pt>
                <c:pt idx="66">
                  <c:v>20.5</c:v>
                </c:pt>
                <c:pt idx="67">
                  <c:v>80.5</c:v>
                </c:pt>
                <c:pt idx="68">
                  <c:v>80.5</c:v>
                </c:pt>
                <c:pt idx="69">
                  <c:v>25.500000000000004</c:v>
                </c:pt>
                <c:pt idx="70">
                  <c:v>25.500000000000004</c:v>
                </c:pt>
                <c:pt idx="71">
                  <c:v>25.500000000000004</c:v>
                </c:pt>
                <c:pt idx="72">
                  <c:v>7.5</c:v>
                </c:pt>
                <c:pt idx="73">
                  <c:v>7.5</c:v>
                </c:pt>
                <c:pt idx="74">
                  <c:v>5</c:v>
                </c:pt>
                <c:pt idx="75">
                  <c:v>5</c:v>
                </c:pt>
                <c:pt idx="76">
                  <c:v>2.1999999999999997</c:v>
                </c:pt>
                <c:pt idx="77">
                  <c:v>2.1999999999999997</c:v>
                </c:pt>
                <c:pt idx="78">
                  <c:v>2.1999999999999997</c:v>
                </c:pt>
                <c:pt idx="79">
                  <c:v>1.5</c:v>
                </c:pt>
                <c:pt idx="80">
                  <c:v>1.5</c:v>
                </c:pt>
                <c:pt idx="81">
                  <c:v>5</c:v>
                </c:pt>
                <c:pt idx="82">
                  <c:v>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7.5</c:v>
                </c:pt>
                <c:pt idx="94">
                  <c:v>7.5</c:v>
                </c:pt>
                <c:pt idx="95">
                  <c:v>13.5</c:v>
                </c:pt>
                <c:pt idx="96">
                  <c:v>13.5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1.5</c:v>
                </c:pt>
                <c:pt idx="101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'Trap 34'!$A$12:$A$141</c:f>
              <c:numCache>
                <c:formatCode>m/d/yy;@</c:formatCode>
                <c:ptCount val="130"/>
                <c:pt idx="0">
                  <c:v>42150</c:v>
                </c:pt>
                <c:pt idx="1">
                  <c:v>42151</c:v>
                </c:pt>
                <c:pt idx="2">
                  <c:v>42152</c:v>
                </c:pt>
                <c:pt idx="3">
                  <c:v>42153</c:v>
                </c:pt>
                <c:pt idx="4">
                  <c:v>42154</c:v>
                </c:pt>
                <c:pt idx="5">
                  <c:v>42155</c:v>
                </c:pt>
                <c:pt idx="6">
                  <c:v>42156</c:v>
                </c:pt>
                <c:pt idx="7">
                  <c:v>42157</c:v>
                </c:pt>
                <c:pt idx="8">
                  <c:v>42158</c:v>
                </c:pt>
                <c:pt idx="9">
                  <c:v>42159</c:v>
                </c:pt>
                <c:pt idx="10">
                  <c:v>42160</c:v>
                </c:pt>
                <c:pt idx="11">
                  <c:v>42161</c:v>
                </c:pt>
                <c:pt idx="12">
                  <c:v>42162</c:v>
                </c:pt>
                <c:pt idx="13">
                  <c:v>42163</c:v>
                </c:pt>
                <c:pt idx="14">
                  <c:v>42164</c:v>
                </c:pt>
                <c:pt idx="15">
                  <c:v>42165</c:v>
                </c:pt>
                <c:pt idx="16">
                  <c:v>42166</c:v>
                </c:pt>
                <c:pt idx="17">
                  <c:v>42167</c:v>
                </c:pt>
                <c:pt idx="18">
                  <c:v>42168</c:v>
                </c:pt>
                <c:pt idx="19">
                  <c:v>42169</c:v>
                </c:pt>
                <c:pt idx="20">
                  <c:v>42170</c:v>
                </c:pt>
                <c:pt idx="21">
                  <c:v>42171</c:v>
                </c:pt>
                <c:pt idx="22">
                  <c:v>42172</c:v>
                </c:pt>
                <c:pt idx="23">
                  <c:v>42173</c:v>
                </c:pt>
                <c:pt idx="24">
                  <c:v>42174</c:v>
                </c:pt>
                <c:pt idx="25">
                  <c:v>42175</c:v>
                </c:pt>
                <c:pt idx="26">
                  <c:v>42176</c:v>
                </c:pt>
                <c:pt idx="27">
                  <c:v>42177</c:v>
                </c:pt>
                <c:pt idx="28">
                  <c:v>42178</c:v>
                </c:pt>
                <c:pt idx="29">
                  <c:v>42179</c:v>
                </c:pt>
                <c:pt idx="30">
                  <c:v>42180</c:v>
                </c:pt>
                <c:pt idx="31">
                  <c:v>42181</c:v>
                </c:pt>
                <c:pt idx="32">
                  <c:v>42182</c:v>
                </c:pt>
                <c:pt idx="33">
                  <c:v>42183</c:v>
                </c:pt>
                <c:pt idx="34">
                  <c:v>42184</c:v>
                </c:pt>
                <c:pt idx="35">
                  <c:v>42185</c:v>
                </c:pt>
                <c:pt idx="36">
                  <c:v>42186</c:v>
                </c:pt>
                <c:pt idx="37">
                  <c:v>42187</c:v>
                </c:pt>
                <c:pt idx="38">
                  <c:v>42188</c:v>
                </c:pt>
                <c:pt idx="39">
                  <c:v>42189</c:v>
                </c:pt>
                <c:pt idx="40">
                  <c:v>42190</c:v>
                </c:pt>
                <c:pt idx="41">
                  <c:v>42191</c:v>
                </c:pt>
                <c:pt idx="42">
                  <c:v>42192</c:v>
                </c:pt>
                <c:pt idx="43">
                  <c:v>42193</c:v>
                </c:pt>
                <c:pt idx="44">
                  <c:v>42194</c:v>
                </c:pt>
                <c:pt idx="45">
                  <c:v>42195</c:v>
                </c:pt>
                <c:pt idx="46">
                  <c:v>42196</c:v>
                </c:pt>
                <c:pt idx="47">
                  <c:v>42197</c:v>
                </c:pt>
                <c:pt idx="48">
                  <c:v>42198</c:v>
                </c:pt>
                <c:pt idx="49">
                  <c:v>42199</c:v>
                </c:pt>
                <c:pt idx="50">
                  <c:v>42200</c:v>
                </c:pt>
                <c:pt idx="51">
                  <c:v>42201</c:v>
                </c:pt>
                <c:pt idx="52">
                  <c:v>42202</c:v>
                </c:pt>
                <c:pt idx="53">
                  <c:v>42203</c:v>
                </c:pt>
                <c:pt idx="54">
                  <c:v>42204</c:v>
                </c:pt>
                <c:pt idx="55">
                  <c:v>42205</c:v>
                </c:pt>
                <c:pt idx="56">
                  <c:v>42206</c:v>
                </c:pt>
                <c:pt idx="57">
                  <c:v>42207</c:v>
                </c:pt>
                <c:pt idx="58">
                  <c:v>42208</c:v>
                </c:pt>
                <c:pt idx="59">
                  <c:v>42209</c:v>
                </c:pt>
                <c:pt idx="60">
                  <c:v>42210</c:v>
                </c:pt>
                <c:pt idx="61">
                  <c:v>42211</c:v>
                </c:pt>
                <c:pt idx="62">
                  <c:v>42212</c:v>
                </c:pt>
                <c:pt idx="63">
                  <c:v>42213</c:v>
                </c:pt>
                <c:pt idx="64">
                  <c:v>42214</c:v>
                </c:pt>
                <c:pt idx="65">
                  <c:v>42215</c:v>
                </c:pt>
                <c:pt idx="66">
                  <c:v>42216</c:v>
                </c:pt>
                <c:pt idx="67">
                  <c:v>42217</c:v>
                </c:pt>
                <c:pt idx="68">
                  <c:v>42218</c:v>
                </c:pt>
                <c:pt idx="69">
                  <c:v>42219</c:v>
                </c:pt>
                <c:pt idx="70">
                  <c:v>42220</c:v>
                </c:pt>
                <c:pt idx="71">
                  <c:v>42221</c:v>
                </c:pt>
                <c:pt idx="72">
                  <c:v>42222</c:v>
                </c:pt>
                <c:pt idx="73">
                  <c:v>42223</c:v>
                </c:pt>
                <c:pt idx="74">
                  <c:v>42224</c:v>
                </c:pt>
                <c:pt idx="75">
                  <c:v>42225</c:v>
                </c:pt>
                <c:pt idx="76">
                  <c:v>42226</c:v>
                </c:pt>
                <c:pt idx="77">
                  <c:v>42227</c:v>
                </c:pt>
                <c:pt idx="78">
                  <c:v>42228</c:v>
                </c:pt>
                <c:pt idx="79">
                  <c:v>42229</c:v>
                </c:pt>
                <c:pt idx="80">
                  <c:v>42230</c:v>
                </c:pt>
                <c:pt idx="81">
                  <c:v>42231</c:v>
                </c:pt>
                <c:pt idx="82">
                  <c:v>42232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42238</c:v>
                </c:pt>
                <c:pt idx="89">
                  <c:v>42239</c:v>
                </c:pt>
                <c:pt idx="90">
                  <c:v>42240</c:v>
                </c:pt>
                <c:pt idx="91">
                  <c:v>42241</c:v>
                </c:pt>
                <c:pt idx="92">
                  <c:v>42242</c:v>
                </c:pt>
                <c:pt idx="93">
                  <c:v>42243</c:v>
                </c:pt>
                <c:pt idx="94">
                  <c:v>42244</c:v>
                </c:pt>
                <c:pt idx="95">
                  <c:v>42245</c:v>
                </c:pt>
                <c:pt idx="96">
                  <c:v>42246</c:v>
                </c:pt>
                <c:pt idx="97">
                  <c:v>42247</c:v>
                </c:pt>
                <c:pt idx="98">
                  <c:v>42248</c:v>
                </c:pt>
                <c:pt idx="99">
                  <c:v>42249</c:v>
                </c:pt>
                <c:pt idx="100">
                  <c:v>42250</c:v>
                </c:pt>
                <c:pt idx="101">
                  <c:v>42251</c:v>
                </c:pt>
                <c:pt idx="102">
                  <c:v>42252</c:v>
                </c:pt>
                <c:pt idx="103">
                  <c:v>42253</c:v>
                </c:pt>
                <c:pt idx="104">
                  <c:v>42254</c:v>
                </c:pt>
                <c:pt idx="105">
                  <c:v>42255</c:v>
                </c:pt>
                <c:pt idx="106">
                  <c:v>42256</c:v>
                </c:pt>
                <c:pt idx="107">
                  <c:v>42257</c:v>
                </c:pt>
                <c:pt idx="108">
                  <c:v>42258</c:v>
                </c:pt>
                <c:pt idx="109">
                  <c:v>42259</c:v>
                </c:pt>
                <c:pt idx="110">
                  <c:v>42260</c:v>
                </c:pt>
                <c:pt idx="111">
                  <c:v>42261</c:v>
                </c:pt>
                <c:pt idx="112">
                  <c:v>42262</c:v>
                </c:pt>
                <c:pt idx="113">
                  <c:v>42263</c:v>
                </c:pt>
                <c:pt idx="114">
                  <c:v>42264</c:v>
                </c:pt>
                <c:pt idx="115">
                  <c:v>42265</c:v>
                </c:pt>
                <c:pt idx="116">
                  <c:v>42266</c:v>
                </c:pt>
                <c:pt idx="117">
                  <c:v>42267</c:v>
                </c:pt>
                <c:pt idx="118">
                  <c:v>42268</c:v>
                </c:pt>
                <c:pt idx="119">
                  <c:v>42269</c:v>
                </c:pt>
                <c:pt idx="120">
                  <c:v>42270</c:v>
                </c:pt>
                <c:pt idx="121">
                  <c:v>42271</c:v>
                </c:pt>
                <c:pt idx="122">
                  <c:v>42272</c:v>
                </c:pt>
                <c:pt idx="123">
                  <c:v>42273</c:v>
                </c:pt>
                <c:pt idx="124">
                  <c:v>42274</c:v>
                </c:pt>
                <c:pt idx="125">
                  <c:v>42275</c:v>
                </c:pt>
                <c:pt idx="126">
                  <c:v>42276</c:v>
                </c:pt>
                <c:pt idx="127">
                  <c:v>42277</c:v>
                </c:pt>
                <c:pt idx="128">
                  <c:v>42278</c:v>
                </c:pt>
                <c:pt idx="129">
                  <c:v>42279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2488"/>
        <c:axId val="423688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2011 City Average</c:v>
                </c:tx>
                <c:spPr>
                  <a:ln w="381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'Trap 34'!$A$12:$A$141</c15:sqref>
                        </c15:formulaRef>
                      </c:ext>
                    </c:extLst>
                    <c:numCache>
                      <c:formatCode>m/d/yy;@</c:formatCode>
                      <c:ptCount val="130"/>
                      <c:pt idx="0">
                        <c:v>42150</c:v>
                      </c:pt>
                      <c:pt idx="1">
                        <c:v>42151</c:v>
                      </c:pt>
                      <c:pt idx="2">
                        <c:v>42152</c:v>
                      </c:pt>
                      <c:pt idx="3">
                        <c:v>42153</c:v>
                      </c:pt>
                      <c:pt idx="4">
                        <c:v>42154</c:v>
                      </c:pt>
                      <c:pt idx="5">
                        <c:v>42155</c:v>
                      </c:pt>
                      <c:pt idx="6">
                        <c:v>42156</c:v>
                      </c:pt>
                      <c:pt idx="7">
                        <c:v>42157</c:v>
                      </c:pt>
                      <c:pt idx="8">
                        <c:v>42158</c:v>
                      </c:pt>
                      <c:pt idx="9">
                        <c:v>42159</c:v>
                      </c:pt>
                      <c:pt idx="10">
                        <c:v>42160</c:v>
                      </c:pt>
                      <c:pt idx="11">
                        <c:v>42161</c:v>
                      </c:pt>
                      <c:pt idx="12">
                        <c:v>42162</c:v>
                      </c:pt>
                      <c:pt idx="13">
                        <c:v>42163</c:v>
                      </c:pt>
                      <c:pt idx="14">
                        <c:v>42164</c:v>
                      </c:pt>
                      <c:pt idx="15">
                        <c:v>42165</c:v>
                      </c:pt>
                      <c:pt idx="16">
                        <c:v>42166</c:v>
                      </c:pt>
                      <c:pt idx="17">
                        <c:v>42167</c:v>
                      </c:pt>
                      <c:pt idx="18">
                        <c:v>42168</c:v>
                      </c:pt>
                      <c:pt idx="19">
                        <c:v>42169</c:v>
                      </c:pt>
                      <c:pt idx="20">
                        <c:v>42170</c:v>
                      </c:pt>
                      <c:pt idx="21">
                        <c:v>42171</c:v>
                      </c:pt>
                      <c:pt idx="22">
                        <c:v>42172</c:v>
                      </c:pt>
                      <c:pt idx="23">
                        <c:v>42173</c:v>
                      </c:pt>
                      <c:pt idx="24">
                        <c:v>42174</c:v>
                      </c:pt>
                      <c:pt idx="25">
                        <c:v>42175</c:v>
                      </c:pt>
                      <c:pt idx="26">
                        <c:v>42176</c:v>
                      </c:pt>
                      <c:pt idx="27">
                        <c:v>42177</c:v>
                      </c:pt>
                      <c:pt idx="28">
                        <c:v>42178</c:v>
                      </c:pt>
                      <c:pt idx="29">
                        <c:v>42179</c:v>
                      </c:pt>
                      <c:pt idx="30">
                        <c:v>42180</c:v>
                      </c:pt>
                      <c:pt idx="31">
                        <c:v>42181</c:v>
                      </c:pt>
                      <c:pt idx="32">
                        <c:v>42182</c:v>
                      </c:pt>
                      <c:pt idx="33">
                        <c:v>42183</c:v>
                      </c:pt>
                      <c:pt idx="34">
                        <c:v>42184</c:v>
                      </c:pt>
                      <c:pt idx="35">
                        <c:v>42185</c:v>
                      </c:pt>
                      <c:pt idx="36">
                        <c:v>42186</c:v>
                      </c:pt>
                      <c:pt idx="37">
                        <c:v>42187</c:v>
                      </c:pt>
                      <c:pt idx="38">
                        <c:v>42188</c:v>
                      </c:pt>
                      <c:pt idx="39">
                        <c:v>42189</c:v>
                      </c:pt>
                      <c:pt idx="40">
                        <c:v>42190</c:v>
                      </c:pt>
                      <c:pt idx="41">
                        <c:v>42191</c:v>
                      </c:pt>
                      <c:pt idx="42">
                        <c:v>42192</c:v>
                      </c:pt>
                      <c:pt idx="43">
                        <c:v>42193</c:v>
                      </c:pt>
                      <c:pt idx="44">
                        <c:v>42194</c:v>
                      </c:pt>
                      <c:pt idx="45">
                        <c:v>42195</c:v>
                      </c:pt>
                      <c:pt idx="46">
                        <c:v>42196</c:v>
                      </c:pt>
                      <c:pt idx="47">
                        <c:v>42197</c:v>
                      </c:pt>
                      <c:pt idx="48">
                        <c:v>42198</c:v>
                      </c:pt>
                      <c:pt idx="49">
                        <c:v>42199</c:v>
                      </c:pt>
                      <c:pt idx="50">
                        <c:v>42200</c:v>
                      </c:pt>
                      <c:pt idx="51">
                        <c:v>42201</c:v>
                      </c:pt>
                      <c:pt idx="52">
                        <c:v>42202</c:v>
                      </c:pt>
                      <c:pt idx="53">
                        <c:v>42203</c:v>
                      </c:pt>
                      <c:pt idx="54">
                        <c:v>42204</c:v>
                      </c:pt>
                      <c:pt idx="55">
                        <c:v>42205</c:v>
                      </c:pt>
                      <c:pt idx="56">
                        <c:v>42206</c:v>
                      </c:pt>
                      <c:pt idx="57">
                        <c:v>42207</c:v>
                      </c:pt>
                      <c:pt idx="58">
                        <c:v>42208</c:v>
                      </c:pt>
                      <c:pt idx="59">
                        <c:v>42209</c:v>
                      </c:pt>
                      <c:pt idx="60">
                        <c:v>42210</c:v>
                      </c:pt>
                      <c:pt idx="61">
                        <c:v>42211</c:v>
                      </c:pt>
                      <c:pt idx="62">
                        <c:v>42212</c:v>
                      </c:pt>
                      <c:pt idx="63">
                        <c:v>42213</c:v>
                      </c:pt>
                      <c:pt idx="64">
                        <c:v>42214</c:v>
                      </c:pt>
                      <c:pt idx="65">
                        <c:v>42215</c:v>
                      </c:pt>
                      <c:pt idx="66">
                        <c:v>42216</c:v>
                      </c:pt>
                      <c:pt idx="67">
                        <c:v>42217</c:v>
                      </c:pt>
                      <c:pt idx="68">
                        <c:v>42218</c:v>
                      </c:pt>
                      <c:pt idx="69">
                        <c:v>42219</c:v>
                      </c:pt>
                      <c:pt idx="70">
                        <c:v>42220</c:v>
                      </c:pt>
                      <c:pt idx="71">
                        <c:v>42221</c:v>
                      </c:pt>
                      <c:pt idx="72">
                        <c:v>42222</c:v>
                      </c:pt>
                      <c:pt idx="73">
                        <c:v>42223</c:v>
                      </c:pt>
                      <c:pt idx="74">
                        <c:v>42224</c:v>
                      </c:pt>
                      <c:pt idx="75">
                        <c:v>42225</c:v>
                      </c:pt>
                      <c:pt idx="76">
                        <c:v>42226</c:v>
                      </c:pt>
                      <c:pt idx="77">
                        <c:v>42227</c:v>
                      </c:pt>
                      <c:pt idx="78">
                        <c:v>42228</c:v>
                      </c:pt>
                      <c:pt idx="79">
                        <c:v>42229</c:v>
                      </c:pt>
                      <c:pt idx="80">
                        <c:v>42230</c:v>
                      </c:pt>
                      <c:pt idx="81">
                        <c:v>42231</c:v>
                      </c:pt>
                      <c:pt idx="82">
                        <c:v>42232</c:v>
                      </c:pt>
                      <c:pt idx="83">
                        <c:v>42233</c:v>
                      </c:pt>
                      <c:pt idx="84">
                        <c:v>42234</c:v>
                      </c:pt>
                      <c:pt idx="85">
                        <c:v>42235</c:v>
                      </c:pt>
                      <c:pt idx="86">
                        <c:v>42236</c:v>
                      </c:pt>
                      <c:pt idx="87">
                        <c:v>42237</c:v>
                      </c:pt>
                      <c:pt idx="88">
                        <c:v>42238</c:v>
                      </c:pt>
                      <c:pt idx="89">
                        <c:v>42239</c:v>
                      </c:pt>
                      <c:pt idx="90">
                        <c:v>42240</c:v>
                      </c:pt>
                      <c:pt idx="91">
                        <c:v>42241</c:v>
                      </c:pt>
                      <c:pt idx="92">
                        <c:v>42242</c:v>
                      </c:pt>
                      <c:pt idx="93">
                        <c:v>42243</c:v>
                      </c:pt>
                      <c:pt idx="94">
                        <c:v>42244</c:v>
                      </c:pt>
                      <c:pt idx="95">
                        <c:v>42245</c:v>
                      </c:pt>
                      <c:pt idx="96">
                        <c:v>42246</c:v>
                      </c:pt>
                      <c:pt idx="97">
                        <c:v>42247</c:v>
                      </c:pt>
                      <c:pt idx="98">
                        <c:v>42248</c:v>
                      </c:pt>
                      <c:pt idx="99">
                        <c:v>42249</c:v>
                      </c:pt>
                      <c:pt idx="100">
                        <c:v>42250</c:v>
                      </c:pt>
                      <c:pt idx="101">
                        <c:v>42251</c:v>
                      </c:pt>
                      <c:pt idx="102">
                        <c:v>42252</c:v>
                      </c:pt>
                      <c:pt idx="103">
                        <c:v>42253</c:v>
                      </c:pt>
                      <c:pt idx="104">
                        <c:v>42254</c:v>
                      </c:pt>
                      <c:pt idx="105">
                        <c:v>42255</c:v>
                      </c:pt>
                      <c:pt idx="106">
                        <c:v>42256</c:v>
                      </c:pt>
                      <c:pt idx="107">
                        <c:v>42257</c:v>
                      </c:pt>
                      <c:pt idx="108">
                        <c:v>42258</c:v>
                      </c:pt>
                      <c:pt idx="109">
                        <c:v>42259</c:v>
                      </c:pt>
                      <c:pt idx="110">
                        <c:v>42260</c:v>
                      </c:pt>
                      <c:pt idx="111">
                        <c:v>42261</c:v>
                      </c:pt>
                      <c:pt idx="112">
                        <c:v>42262</c:v>
                      </c:pt>
                      <c:pt idx="113">
                        <c:v>42263</c:v>
                      </c:pt>
                      <c:pt idx="114">
                        <c:v>42264</c:v>
                      </c:pt>
                      <c:pt idx="115">
                        <c:v>42265</c:v>
                      </c:pt>
                      <c:pt idx="116">
                        <c:v>42266</c:v>
                      </c:pt>
                      <c:pt idx="117">
                        <c:v>42267</c:v>
                      </c:pt>
                      <c:pt idx="118">
                        <c:v>42268</c:v>
                      </c:pt>
                      <c:pt idx="119">
                        <c:v>42269</c:v>
                      </c:pt>
                      <c:pt idx="120">
                        <c:v>42270</c:v>
                      </c:pt>
                      <c:pt idx="121">
                        <c:v>42271</c:v>
                      </c:pt>
                      <c:pt idx="122">
                        <c:v>42272</c:v>
                      </c:pt>
                      <c:pt idx="123">
                        <c:v>42273</c:v>
                      </c:pt>
                      <c:pt idx="124">
                        <c:v>42274</c:v>
                      </c:pt>
                      <c:pt idx="125">
                        <c:v>42275</c:v>
                      </c:pt>
                      <c:pt idx="126">
                        <c:v>42276</c:v>
                      </c:pt>
                      <c:pt idx="127">
                        <c:v>42277</c:v>
                      </c:pt>
                      <c:pt idx="128">
                        <c:v>42278</c:v>
                      </c:pt>
                      <c:pt idx="129">
                        <c:v>42279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0</c:v>
                      </c:pt>
                      <c:pt idx="2" formatCode="0.0">
                        <c:v>0</c:v>
                      </c:pt>
                      <c:pt idx="3" formatCode="0.0">
                        <c:v>0</c:v>
                      </c:pt>
                      <c:pt idx="4" formatCode="0.0">
                        <c:v>0</c:v>
                      </c:pt>
                      <c:pt idx="5" formatCode="0.0">
                        <c:v>0</c:v>
                      </c:pt>
                      <c:pt idx="6" formatCode="0.0">
                        <c:v>0</c:v>
                      </c:pt>
                      <c:pt idx="7" formatCode="0.0">
                        <c:v>0</c:v>
                      </c:pt>
                      <c:pt idx="8" formatCode="0.0">
                        <c:v>0</c:v>
                      </c:pt>
                      <c:pt idx="9" formatCode="0.0">
                        <c:v>0.1</c:v>
                      </c:pt>
                      <c:pt idx="10" formatCode="0.0">
                        <c:v>0.1</c:v>
                      </c:pt>
                      <c:pt idx="11" formatCode="0.0">
                        <c:v>0.1</c:v>
                      </c:pt>
                      <c:pt idx="12" formatCode="0.0">
                        <c:v>0.1</c:v>
                      </c:pt>
                      <c:pt idx="13" formatCode="0.0">
                        <c:v>0.5</c:v>
                      </c:pt>
                      <c:pt idx="14" formatCode="0.0">
                        <c:v>0.2</c:v>
                      </c:pt>
                      <c:pt idx="15" formatCode="0.0">
                        <c:v>0.5</c:v>
                      </c:pt>
                      <c:pt idx="16" formatCode="0.0">
                        <c:v>0.1</c:v>
                      </c:pt>
                      <c:pt idx="17" formatCode="0.0">
                        <c:v>0.1</c:v>
                      </c:pt>
                      <c:pt idx="18" formatCode="0.0">
                        <c:v>0.1</c:v>
                      </c:pt>
                      <c:pt idx="19" formatCode="0.0">
                        <c:v>0.2</c:v>
                      </c:pt>
                      <c:pt idx="20" formatCode="0.0">
                        <c:v>0.1</c:v>
                      </c:pt>
                      <c:pt idx="21" formatCode="0.0">
                        <c:v>0.2</c:v>
                      </c:pt>
                      <c:pt idx="22" formatCode="0.0">
                        <c:v>0.2</c:v>
                      </c:pt>
                      <c:pt idx="23" formatCode="0.0">
                        <c:v>1.9</c:v>
                      </c:pt>
                      <c:pt idx="24" formatCode="0.0">
                        <c:v>1.9</c:v>
                      </c:pt>
                      <c:pt idx="25" formatCode="0.0">
                        <c:v>1.9</c:v>
                      </c:pt>
                      <c:pt idx="26" formatCode="0.0">
                        <c:v>3.6</c:v>
                      </c:pt>
                      <c:pt idx="27" formatCode="0.0">
                        <c:v>33</c:v>
                      </c:pt>
                      <c:pt idx="28" formatCode="0.0">
                        <c:v>12.1</c:v>
                      </c:pt>
                      <c:pt idx="29" formatCode="0.0">
                        <c:v>17.600000000000001</c:v>
                      </c:pt>
                      <c:pt idx="30" formatCode="0.0">
                        <c:v>48.8</c:v>
                      </c:pt>
                      <c:pt idx="31" formatCode="0.0">
                        <c:v>48.8</c:v>
                      </c:pt>
                      <c:pt idx="32" formatCode="0.0">
                        <c:v>48.8</c:v>
                      </c:pt>
                      <c:pt idx="33" formatCode="0.0">
                        <c:v>44.2</c:v>
                      </c:pt>
                      <c:pt idx="34" formatCode="0.0">
                        <c:v>122.7</c:v>
                      </c:pt>
                      <c:pt idx="35" formatCode="0.0">
                        <c:v>49.7</c:v>
                      </c:pt>
                      <c:pt idx="36" formatCode="0.0">
                        <c:v>3.8</c:v>
                      </c:pt>
                      <c:pt idx="37" formatCode="0.0">
                        <c:v>5.7</c:v>
                      </c:pt>
                      <c:pt idx="38" formatCode="0.0">
                        <c:v>5.7</c:v>
                      </c:pt>
                      <c:pt idx="39" formatCode="0.0">
                        <c:v>5.7</c:v>
                      </c:pt>
                      <c:pt idx="40" formatCode="0.0">
                        <c:v>7.7</c:v>
                      </c:pt>
                      <c:pt idx="41" formatCode="0.0">
                        <c:v>2.6</c:v>
                      </c:pt>
                      <c:pt idx="42" formatCode="0.0">
                        <c:v>7.9</c:v>
                      </c:pt>
                      <c:pt idx="43" formatCode="0.0">
                        <c:v>9.5</c:v>
                      </c:pt>
                      <c:pt idx="44" formatCode="0.0">
                        <c:v>16.100000000000001</c:v>
                      </c:pt>
                      <c:pt idx="45" formatCode="0.0">
                        <c:v>16.100000000000001</c:v>
                      </c:pt>
                      <c:pt idx="46" formatCode="0.0">
                        <c:v>16.100000000000001</c:v>
                      </c:pt>
                      <c:pt idx="47" formatCode="0.0">
                        <c:v>22.1</c:v>
                      </c:pt>
                      <c:pt idx="48" formatCode="0.00">
                        <c:v>24.5</c:v>
                      </c:pt>
                      <c:pt idx="49" formatCode="0.00">
                        <c:v>92.2</c:v>
                      </c:pt>
                      <c:pt idx="50" formatCode="0.00">
                        <c:v>92.2</c:v>
                      </c:pt>
                      <c:pt idx="51" formatCode="0.0">
                        <c:v>35.700000000000003</c:v>
                      </c:pt>
                      <c:pt idx="52" formatCode="0.0">
                        <c:v>35.700000000000003</c:v>
                      </c:pt>
                      <c:pt idx="53" formatCode="0.0">
                        <c:v>35.700000000000003</c:v>
                      </c:pt>
                      <c:pt idx="54" formatCode="0.0">
                        <c:v>32.200000000000003</c:v>
                      </c:pt>
                      <c:pt idx="55" formatCode="0.0">
                        <c:v>32.700000000000003</c:v>
                      </c:pt>
                      <c:pt idx="56" formatCode="0.0">
                        <c:v>53.7</c:v>
                      </c:pt>
                      <c:pt idx="57" formatCode="0.0">
                        <c:v>32.700000000000003</c:v>
                      </c:pt>
                      <c:pt idx="58" formatCode="0.0">
                        <c:v>22.4</c:v>
                      </c:pt>
                      <c:pt idx="59" formatCode="0.0">
                        <c:v>22.4</c:v>
                      </c:pt>
                      <c:pt idx="60" formatCode="0.0">
                        <c:v>22.4</c:v>
                      </c:pt>
                      <c:pt idx="61" formatCode="0.0">
                        <c:v>5.6</c:v>
                      </c:pt>
                      <c:pt idx="62" formatCode="0.0">
                        <c:v>19.5</c:v>
                      </c:pt>
                      <c:pt idx="63" formatCode="0.0">
                        <c:v>21.8</c:v>
                      </c:pt>
                      <c:pt idx="64" formatCode="0.0">
                        <c:v>30.2</c:v>
                      </c:pt>
                      <c:pt idx="65" formatCode="0.0">
                        <c:v>14.1</c:v>
                      </c:pt>
                      <c:pt idx="66" formatCode="0.0">
                        <c:v>14.1</c:v>
                      </c:pt>
                      <c:pt idx="67" formatCode="0.0">
                        <c:v>14.1</c:v>
                      </c:pt>
                      <c:pt idx="68" formatCode="0.0">
                        <c:v>13.9</c:v>
                      </c:pt>
                      <c:pt idx="69" formatCode="0.0">
                        <c:v>13.6</c:v>
                      </c:pt>
                      <c:pt idx="70" formatCode="0.0">
                        <c:v>14.3</c:v>
                      </c:pt>
                      <c:pt idx="71" formatCode="0.0">
                        <c:v>9.4</c:v>
                      </c:pt>
                      <c:pt idx="72" formatCode="0.0">
                        <c:v>5.5</c:v>
                      </c:pt>
                      <c:pt idx="73" formatCode="0.0">
                        <c:v>5.5</c:v>
                      </c:pt>
                      <c:pt idx="74" formatCode="0.0">
                        <c:v>5.5</c:v>
                      </c:pt>
                      <c:pt idx="75" formatCode="0.0">
                        <c:v>5</c:v>
                      </c:pt>
                      <c:pt idx="76" formatCode="0.0">
                        <c:v>8.8000000000000007</c:v>
                      </c:pt>
                      <c:pt idx="77" formatCode="0.0">
                        <c:v>10.4</c:v>
                      </c:pt>
                      <c:pt idx="78" formatCode="0.0">
                        <c:v>15.2</c:v>
                      </c:pt>
                      <c:pt idx="79" formatCode="0.0">
                        <c:v>7.7</c:v>
                      </c:pt>
                      <c:pt idx="80" formatCode="0.0">
                        <c:v>7.7</c:v>
                      </c:pt>
                      <c:pt idx="81" formatCode="0.0">
                        <c:v>7.7</c:v>
                      </c:pt>
                      <c:pt idx="82" formatCode="0.0">
                        <c:v>6.1</c:v>
                      </c:pt>
                      <c:pt idx="83" formatCode="0.0">
                        <c:v>2.1</c:v>
                      </c:pt>
                      <c:pt idx="84" formatCode="0.0">
                        <c:v>2.8</c:v>
                      </c:pt>
                      <c:pt idx="85" formatCode="0.0">
                        <c:v>4.0999999999999996</c:v>
                      </c:pt>
                      <c:pt idx="86" formatCode="0.0">
                        <c:v>5.6</c:v>
                      </c:pt>
                      <c:pt idx="87" formatCode="0.0">
                        <c:v>5.6</c:v>
                      </c:pt>
                      <c:pt idx="88" formatCode="0.0">
                        <c:v>5.6</c:v>
                      </c:pt>
                      <c:pt idx="89" formatCode="0.0">
                        <c:v>9</c:v>
                      </c:pt>
                      <c:pt idx="90" formatCode="0.0">
                        <c:v>5.4</c:v>
                      </c:pt>
                      <c:pt idx="91" formatCode="0.0">
                        <c:v>5.8</c:v>
                      </c:pt>
                      <c:pt idx="92" formatCode="0.0">
                        <c:v>8.5</c:v>
                      </c:pt>
                      <c:pt idx="93" formatCode="0.0">
                        <c:v>7.5</c:v>
                      </c:pt>
                      <c:pt idx="94" formatCode="0.0">
                        <c:v>7.5</c:v>
                      </c:pt>
                      <c:pt idx="95" formatCode="0.0">
                        <c:v>7.5</c:v>
                      </c:pt>
                      <c:pt idx="96" formatCode="0.0">
                        <c:v>4.8</c:v>
                      </c:pt>
                      <c:pt idx="97" formatCode="0.0">
                        <c:v>5.5</c:v>
                      </c:pt>
                      <c:pt idx="98" formatCode="0.0">
                        <c:v>14.3</c:v>
                      </c:pt>
                      <c:pt idx="99" formatCode="0.0">
                        <c:v>8.6</c:v>
                      </c:pt>
                      <c:pt idx="100" formatCode="0.0">
                        <c:v>4.2</c:v>
                      </c:pt>
                      <c:pt idx="101" formatCode="0.0">
                        <c:v>4.2</c:v>
                      </c:pt>
                      <c:pt idx="102" formatCode="0.0">
                        <c:v>4.2</c:v>
                      </c:pt>
                      <c:pt idx="103" formatCode="0.0">
                        <c:v>2.6</c:v>
                      </c:pt>
                      <c:pt idx="104" formatCode="0.0">
                        <c:v>4.5999999999999996</c:v>
                      </c:pt>
                      <c:pt idx="105" formatCode="0.0">
                        <c:v>3.1</c:v>
                      </c:pt>
                      <c:pt idx="106" formatCode="0.0">
                        <c:v>3.5</c:v>
                      </c:pt>
                      <c:pt idx="107" formatCode="0.0">
                        <c:v>4.5999999999999996</c:v>
                      </c:pt>
                      <c:pt idx="108" formatCode="0.0">
                        <c:v>4.5999999999999996</c:v>
                      </c:pt>
                      <c:pt idx="109" formatCode="0.0">
                        <c:v>4.5999999999999996</c:v>
                      </c:pt>
                      <c:pt idx="110" formatCode="0.0">
                        <c:v>4.5999999999999996</c:v>
                      </c:pt>
                      <c:pt idx="111" formatCode="0.0">
                        <c:v>6.5</c:v>
                      </c:pt>
                      <c:pt idx="112" formatCode="0.0">
                        <c:v>5.5</c:v>
                      </c:pt>
                      <c:pt idx="113" formatCode="0.0">
                        <c:v>6.7</c:v>
                      </c:pt>
                      <c:pt idx="114" formatCode="0.0">
                        <c:v>3.6</c:v>
                      </c:pt>
                      <c:pt idx="115" formatCode="0.0">
                        <c:v>3.6</c:v>
                      </c:pt>
                      <c:pt idx="116" formatCode="0.0">
                        <c:v>3.6</c:v>
                      </c:pt>
                      <c:pt idx="117" formatCode="0.0">
                        <c:v>3.1</c:v>
                      </c:pt>
                      <c:pt idx="118" formatCode="0.0">
                        <c:v>5.9</c:v>
                      </c:pt>
                      <c:pt idx="119" formatCode="0.0">
                        <c:v>9.5</c:v>
                      </c:pt>
                      <c:pt idx="120" formatCode="0.0">
                        <c:v>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3682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83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836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04567699837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248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963374028856834"/>
          <c:y val="5.8727569331158413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Horace 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strRef>
              <c:f>'Trap 36'!$A$3:$C$3</c:f>
              <c:strCache>
                <c:ptCount val="1"/>
                <c:pt idx="0">
                  <c:v>501 Sheyenne St.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'Horace-Ellis'!$A$11:$A$43</c:f>
              <c:numCache>
                <c:formatCode>m/d;@</c:formatCode>
                <c:ptCount val="33"/>
                <c:pt idx="0">
                  <c:v>42149</c:v>
                </c:pt>
                <c:pt idx="1">
                  <c:v>42150</c:v>
                </c:pt>
                <c:pt idx="2">
                  <c:v>42151</c:v>
                </c:pt>
                <c:pt idx="3">
                  <c:v>42152</c:v>
                </c:pt>
                <c:pt idx="4">
                  <c:v>42153</c:v>
                </c:pt>
                <c:pt idx="5">
                  <c:v>42154</c:v>
                </c:pt>
                <c:pt idx="6">
                  <c:v>42155</c:v>
                </c:pt>
                <c:pt idx="7">
                  <c:v>42156</c:v>
                </c:pt>
                <c:pt idx="8">
                  <c:v>42157</c:v>
                </c:pt>
                <c:pt idx="9">
                  <c:v>42158</c:v>
                </c:pt>
                <c:pt idx="10">
                  <c:v>42159</c:v>
                </c:pt>
                <c:pt idx="11">
                  <c:v>42160</c:v>
                </c:pt>
                <c:pt idx="12">
                  <c:v>42161</c:v>
                </c:pt>
                <c:pt idx="13">
                  <c:v>42162</c:v>
                </c:pt>
                <c:pt idx="14">
                  <c:v>42163</c:v>
                </c:pt>
                <c:pt idx="15">
                  <c:v>42164</c:v>
                </c:pt>
                <c:pt idx="16">
                  <c:v>42165</c:v>
                </c:pt>
                <c:pt idx="17">
                  <c:v>42166</c:v>
                </c:pt>
                <c:pt idx="18">
                  <c:v>42167</c:v>
                </c:pt>
                <c:pt idx="19">
                  <c:v>42168</c:v>
                </c:pt>
                <c:pt idx="20">
                  <c:v>42169</c:v>
                </c:pt>
                <c:pt idx="21">
                  <c:v>42170</c:v>
                </c:pt>
                <c:pt idx="22">
                  <c:v>42171</c:v>
                </c:pt>
                <c:pt idx="23">
                  <c:v>42172</c:v>
                </c:pt>
                <c:pt idx="24">
                  <c:v>42173</c:v>
                </c:pt>
                <c:pt idx="25">
                  <c:v>42174</c:v>
                </c:pt>
                <c:pt idx="26">
                  <c:v>42175</c:v>
                </c:pt>
                <c:pt idx="27">
                  <c:v>42176</c:v>
                </c:pt>
                <c:pt idx="28">
                  <c:v>42177</c:v>
                </c:pt>
                <c:pt idx="29">
                  <c:v>42178</c:v>
                </c:pt>
                <c:pt idx="30">
                  <c:v>42179</c:v>
                </c:pt>
                <c:pt idx="31">
                  <c:v>42180</c:v>
                </c:pt>
                <c:pt idx="32">
                  <c:v>42181</c:v>
                </c:pt>
              </c:numCache>
            </c:numRef>
          </c:cat>
          <c:val>
            <c:numRef>
              <c:f>'Trap 36'!$T$10:$T$111</c:f>
              <c:numCache>
                <c:formatCode>General</c:formatCode>
                <c:ptCount val="1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51</c:v>
                </c:pt>
                <c:pt idx="6">
                  <c:v>1.9000000000000001</c:v>
                </c:pt>
                <c:pt idx="7">
                  <c:v>1.9000000000000001</c:v>
                </c:pt>
                <c:pt idx="8">
                  <c:v>1.9000000000000001</c:v>
                </c:pt>
                <c:pt idx="9">
                  <c:v>84</c:v>
                </c:pt>
                <c:pt idx="10">
                  <c:v>84</c:v>
                </c:pt>
                <c:pt idx="11">
                  <c:v>128</c:v>
                </c:pt>
                <c:pt idx="12">
                  <c:v>128</c:v>
                </c:pt>
                <c:pt idx="13">
                  <c:v>163.9</c:v>
                </c:pt>
                <c:pt idx="14">
                  <c:v>163.9</c:v>
                </c:pt>
                <c:pt idx="15">
                  <c:v>163.9</c:v>
                </c:pt>
                <c:pt idx="16">
                  <c:v>784</c:v>
                </c:pt>
                <c:pt idx="17">
                  <c:v>784</c:v>
                </c:pt>
                <c:pt idx="18">
                  <c:v>130</c:v>
                </c:pt>
                <c:pt idx="19">
                  <c:v>130</c:v>
                </c:pt>
                <c:pt idx="20">
                  <c:v>103.79999999999998</c:v>
                </c:pt>
                <c:pt idx="21">
                  <c:v>103.79999999999998</c:v>
                </c:pt>
                <c:pt idx="22">
                  <c:v>103.79999999999998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54</c:v>
                </c:pt>
                <c:pt idx="27">
                  <c:v>228.50000000000003</c:v>
                </c:pt>
                <c:pt idx="28">
                  <c:v>228.50000000000003</c:v>
                </c:pt>
                <c:pt idx="29">
                  <c:v>228.50000000000003</c:v>
                </c:pt>
                <c:pt idx="30">
                  <c:v>150</c:v>
                </c:pt>
                <c:pt idx="31">
                  <c:v>150</c:v>
                </c:pt>
                <c:pt idx="32">
                  <c:v>173.5</c:v>
                </c:pt>
                <c:pt idx="33">
                  <c:v>173.5</c:v>
                </c:pt>
                <c:pt idx="34">
                  <c:v>107.49999999999999</c:v>
                </c:pt>
                <c:pt idx="35">
                  <c:v>107.49999999999999</c:v>
                </c:pt>
                <c:pt idx="36">
                  <c:v>107.49999999999999</c:v>
                </c:pt>
                <c:pt idx="37">
                  <c:v>89.5</c:v>
                </c:pt>
                <c:pt idx="38">
                  <c:v>89.5</c:v>
                </c:pt>
                <c:pt idx="39">
                  <c:v>8</c:v>
                </c:pt>
                <c:pt idx="40">
                  <c:v>75.5</c:v>
                </c:pt>
                <c:pt idx="41">
                  <c:v>75.5</c:v>
                </c:pt>
                <c:pt idx="42">
                  <c:v>75.5</c:v>
                </c:pt>
                <c:pt idx="43">
                  <c:v>75.5</c:v>
                </c:pt>
                <c:pt idx="44">
                  <c:v>13</c:v>
                </c:pt>
                <c:pt idx="45">
                  <c:v>13</c:v>
                </c:pt>
                <c:pt idx="46">
                  <c:v>25.5</c:v>
                </c:pt>
                <c:pt idx="47">
                  <c:v>25.5</c:v>
                </c:pt>
                <c:pt idx="48">
                  <c:v>19.200000000000003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29</c:v>
                </c:pt>
                <c:pt idx="52">
                  <c:v>29</c:v>
                </c:pt>
                <c:pt idx="53">
                  <c:v>12</c:v>
                </c:pt>
                <c:pt idx="54">
                  <c:v>12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17.009999999999998</c:v>
                </c:pt>
                <c:pt idx="59">
                  <c:v>17.009999999999998</c:v>
                </c:pt>
                <c:pt idx="60">
                  <c:v>34</c:v>
                </c:pt>
                <c:pt idx="61">
                  <c:v>34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55</c:v>
                </c:pt>
                <c:pt idx="66">
                  <c:v>55</c:v>
                </c:pt>
                <c:pt idx="67">
                  <c:v>173</c:v>
                </c:pt>
                <c:pt idx="68">
                  <c:v>173</c:v>
                </c:pt>
                <c:pt idx="69">
                  <c:v>30.900000000000002</c:v>
                </c:pt>
                <c:pt idx="70">
                  <c:v>30.900000000000002</c:v>
                </c:pt>
                <c:pt idx="71">
                  <c:v>30.900000000000002</c:v>
                </c:pt>
                <c:pt idx="72">
                  <c:v>18.5</c:v>
                </c:pt>
                <c:pt idx="73">
                  <c:v>18.5</c:v>
                </c:pt>
                <c:pt idx="74">
                  <c:v>21.5</c:v>
                </c:pt>
                <c:pt idx="75">
                  <c:v>21.5</c:v>
                </c:pt>
                <c:pt idx="76">
                  <c:v>4.8999999999999995</c:v>
                </c:pt>
                <c:pt idx="77">
                  <c:v>4.8999999999999995</c:v>
                </c:pt>
                <c:pt idx="78">
                  <c:v>4.8999999999999995</c:v>
                </c:pt>
                <c:pt idx="79">
                  <c:v>6</c:v>
                </c:pt>
                <c:pt idx="80">
                  <c:v>6</c:v>
                </c:pt>
                <c:pt idx="81">
                  <c:v>10</c:v>
                </c:pt>
                <c:pt idx="82">
                  <c:v>10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1.5</c:v>
                </c:pt>
                <c:pt idx="87">
                  <c:v>1.5</c:v>
                </c:pt>
                <c:pt idx="88">
                  <c:v>3.5</c:v>
                </c:pt>
                <c:pt idx="89">
                  <c:v>3.5</c:v>
                </c:pt>
                <c:pt idx="90">
                  <c:v>3.9333333333333327</c:v>
                </c:pt>
                <c:pt idx="91">
                  <c:v>3.9333333333333327</c:v>
                </c:pt>
                <c:pt idx="92">
                  <c:v>3.9333333333333327</c:v>
                </c:pt>
                <c:pt idx="93">
                  <c:v>0.5</c:v>
                </c:pt>
                <c:pt idx="94">
                  <c:v>0.5</c:v>
                </c:pt>
                <c:pt idx="95">
                  <c:v>4.5</c:v>
                </c:pt>
                <c:pt idx="96">
                  <c:v>4.5</c:v>
                </c:pt>
                <c:pt idx="97">
                  <c:v>10.266666666666666</c:v>
                </c:pt>
                <c:pt idx="98">
                  <c:v>10.266666666666666</c:v>
                </c:pt>
                <c:pt idx="99">
                  <c:v>10.266666666666666</c:v>
                </c:pt>
                <c:pt idx="100">
                  <c:v>3.5</c:v>
                </c:pt>
                <c:pt idx="101">
                  <c:v>3.5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'Horace-Ellis'!$A$1</c:f>
              <c:strCache>
                <c:ptCount val="1"/>
                <c:pt idx="0">
                  <c:v>Horace-Ellis Lane</c:v>
                </c:pt>
              </c:strCache>
            </c:strRef>
          </c:tx>
          <c:marker>
            <c:symbol val="none"/>
          </c:marker>
          <c:cat>
            <c:numRef>
              <c:f>'Horace-Ellis'!$A$11:$A$43</c:f>
              <c:numCache>
                <c:formatCode>m/d;@</c:formatCode>
                <c:ptCount val="33"/>
                <c:pt idx="0">
                  <c:v>42149</c:v>
                </c:pt>
                <c:pt idx="1">
                  <c:v>42150</c:v>
                </c:pt>
                <c:pt idx="2">
                  <c:v>42151</c:v>
                </c:pt>
                <c:pt idx="3">
                  <c:v>42152</c:v>
                </c:pt>
                <c:pt idx="4">
                  <c:v>42153</c:v>
                </c:pt>
                <c:pt idx="5">
                  <c:v>42154</c:v>
                </c:pt>
                <c:pt idx="6">
                  <c:v>42155</c:v>
                </c:pt>
                <c:pt idx="7">
                  <c:v>42156</c:v>
                </c:pt>
                <c:pt idx="8">
                  <c:v>42157</c:v>
                </c:pt>
                <c:pt idx="9">
                  <c:v>42158</c:v>
                </c:pt>
                <c:pt idx="10">
                  <c:v>42159</c:v>
                </c:pt>
                <c:pt idx="11">
                  <c:v>42160</c:v>
                </c:pt>
                <c:pt idx="12">
                  <c:v>42161</c:v>
                </c:pt>
                <c:pt idx="13">
                  <c:v>42162</c:v>
                </c:pt>
                <c:pt idx="14">
                  <c:v>42163</c:v>
                </c:pt>
                <c:pt idx="15">
                  <c:v>42164</c:v>
                </c:pt>
                <c:pt idx="16">
                  <c:v>42165</c:v>
                </c:pt>
                <c:pt idx="17">
                  <c:v>42166</c:v>
                </c:pt>
                <c:pt idx="18">
                  <c:v>42167</c:v>
                </c:pt>
                <c:pt idx="19">
                  <c:v>42168</c:v>
                </c:pt>
                <c:pt idx="20">
                  <c:v>42169</c:v>
                </c:pt>
                <c:pt idx="21">
                  <c:v>42170</c:v>
                </c:pt>
                <c:pt idx="22">
                  <c:v>42171</c:v>
                </c:pt>
                <c:pt idx="23">
                  <c:v>42172</c:v>
                </c:pt>
                <c:pt idx="24">
                  <c:v>42173</c:v>
                </c:pt>
                <c:pt idx="25">
                  <c:v>42174</c:v>
                </c:pt>
                <c:pt idx="26">
                  <c:v>42175</c:v>
                </c:pt>
                <c:pt idx="27">
                  <c:v>42176</c:v>
                </c:pt>
                <c:pt idx="28">
                  <c:v>42177</c:v>
                </c:pt>
                <c:pt idx="29">
                  <c:v>42178</c:v>
                </c:pt>
                <c:pt idx="30">
                  <c:v>42179</c:v>
                </c:pt>
                <c:pt idx="31">
                  <c:v>42180</c:v>
                </c:pt>
                <c:pt idx="32">
                  <c:v>42181</c:v>
                </c:pt>
              </c:numCache>
            </c:numRef>
          </c:cat>
          <c:val>
            <c:numRef>
              <c:f>'Horace-Ellis'!$T$11:$T$116</c:f>
              <c:numCache>
                <c:formatCode>General</c:formatCode>
                <c:ptCount val="1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11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129.19999999999999</c:v>
                </c:pt>
                <c:pt idx="13">
                  <c:v>129.19999999999999</c:v>
                </c:pt>
                <c:pt idx="14">
                  <c:v>129.19999999999999</c:v>
                </c:pt>
                <c:pt idx="15">
                  <c:v>352</c:v>
                </c:pt>
                <c:pt idx="16">
                  <c:v>352</c:v>
                </c:pt>
                <c:pt idx="17">
                  <c:v>156</c:v>
                </c:pt>
                <c:pt idx="18">
                  <c:v>156</c:v>
                </c:pt>
                <c:pt idx="19">
                  <c:v>253.20000000000002</c:v>
                </c:pt>
                <c:pt idx="20">
                  <c:v>253.20000000000002</c:v>
                </c:pt>
                <c:pt idx="21">
                  <c:v>253.20000000000002</c:v>
                </c:pt>
                <c:pt idx="22">
                  <c:v>85.5</c:v>
                </c:pt>
                <c:pt idx="23">
                  <c:v>85.5</c:v>
                </c:pt>
                <c:pt idx="24">
                  <c:v>145.5</c:v>
                </c:pt>
                <c:pt idx="25">
                  <c:v>145.5</c:v>
                </c:pt>
                <c:pt idx="26">
                  <c:v>200.5</c:v>
                </c:pt>
                <c:pt idx="27">
                  <c:v>200.5</c:v>
                </c:pt>
                <c:pt idx="28">
                  <c:v>200.5</c:v>
                </c:pt>
                <c:pt idx="29">
                  <c:v>187.5</c:v>
                </c:pt>
                <c:pt idx="30">
                  <c:v>187.5</c:v>
                </c:pt>
                <c:pt idx="31">
                  <c:v>148</c:v>
                </c:pt>
                <c:pt idx="32">
                  <c:v>148</c:v>
                </c:pt>
                <c:pt idx="33">
                  <c:v>72.899999999999991</c:v>
                </c:pt>
                <c:pt idx="34">
                  <c:v>72.899999999999991</c:v>
                </c:pt>
                <c:pt idx="35">
                  <c:v>72.899999999999991</c:v>
                </c:pt>
                <c:pt idx="36">
                  <c:v>55</c:v>
                </c:pt>
                <c:pt idx="37">
                  <c:v>55</c:v>
                </c:pt>
                <c:pt idx="38">
                  <c:v>67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19.5</c:v>
                </c:pt>
                <c:pt idx="44">
                  <c:v>19.5</c:v>
                </c:pt>
                <c:pt idx="45">
                  <c:v>23.5</c:v>
                </c:pt>
                <c:pt idx="46">
                  <c:v>23.5</c:v>
                </c:pt>
                <c:pt idx="47">
                  <c:v>21.200000000000003</c:v>
                </c:pt>
                <c:pt idx="48">
                  <c:v>21.200000000000003</c:v>
                </c:pt>
                <c:pt idx="49">
                  <c:v>21.200000000000003</c:v>
                </c:pt>
                <c:pt idx="50">
                  <c:v>40</c:v>
                </c:pt>
                <c:pt idx="51">
                  <c:v>40</c:v>
                </c:pt>
                <c:pt idx="52">
                  <c:v>3.5</c:v>
                </c:pt>
                <c:pt idx="53">
                  <c:v>3.5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85.5</c:v>
                </c:pt>
                <c:pt idx="65">
                  <c:v>85.5</c:v>
                </c:pt>
                <c:pt idx="66">
                  <c:v>101</c:v>
                </c:pt>
                <c:pt idx="67">
                  <c:v>101</c:v>
                </c:pt>
                <c:pt idx="68">
                  <c:v>91.999999999999972</c:v>
                </c:pt>
                <c:pt idx="69">
                  <c:v>91.999999999999972</c:v>
                </c:pt>
                <c:pt idx="70">
                  <c:v>91.999999999999972</c:v>
                </c:pt>
                <c:pt idx="71">
                  <c:v>48.5</c:v>
                </c:pt>
                <c:pt idx="72">
                  <c:v>48.5</c:v>
                </c:pt>
                <c:pt idx="73">
                  <c:v>44.5</c:v>
                </c:pt>
                <c:pt idx="74">
                  <c:v>44.5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</c:v>
                </c:pt>
                <c:pt idx="79">
                  <c:v>10</c:v>
                </c:pt>
                <c:pt idx="80">
                  <c:v>13.5</c:v>
                </c:pt>
                <c:pt idx="81">
                  <c:v>13.5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8.5</c:v>
                </c:pt>
                <c:pt idx="86">
                  <c:v>8.5</c:v>
                </c:pt>
                <c:pt idx="87">
                  <c:v>20.5</c:v>
                </c:pt>
                <c:pt idx="88">
                  <c:v>20.5</c:v>
                </c:pt>
                <c:pt idx="89">
                  <c:v>19.333333333333332</c:v>
                </c:pt>
                <c:pt idx="90">
                  <c:v>19.333333333333332</c:v>
                </c:pt>
                <c:pt idx="91">
                  <c:v>19.333333333333332</c:v>
                </c:pt>
                <c:pt idx="92">
                  <c:v>12.5</c:v>
                </c:pt>
                <c:pt idx="93">
                  <c:v>12.5</c:v>
                </c:pt>
                <c:pt idx="94">
                  <c:v>22</c:v>
                </c:pt>
                <c:pt idx="95">
                  <c:v>22</c:v>
                </c:pt>
                <c:pt idx="96">
                  <c:v>5.666666666666667</c:v>
                </c:pt>
                <c:pt idx="97">
                  <c:v>5.666666666666667</c:v>
                </c:pt>
                <c:pt idx="98">
                  <c:v>5.666666666666667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2880"/>
        <c:axId val="423684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2011 County Average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'Trap 36'!$A$10:$A$142</c15:sqref>
                        </c15:formulaRef>
                      </c:ext>
                    </c:extLst>
                    <c:numCache>
                      <c:formatCode>m/d/yy;@</c:formatCode>
                      <c:ptCount val="133"/>
                      <c:pt idx="0">
                        <c:v>42148</c:v>
                      </c:pt>
                      <c:pt idx="1">
                        <c:v>42149</c:v>
                      </c:pt>
                      <c:pt idx="2">
                        <c:v>42150</c:v>
                      </c:pt>
                      <c:pt idx="3">
                        <c:v>42151</c:v>
                      </c:pt>
                      <c:pt idx="4">
                        <c:v>42152</c:v>
                      </c:pt>
                      <c:pt idx="5">
                        <c:v>42153</c:v>
                      </c:pt>
                      <c:pt idx="6">
                        <c:v>42154</c:v>
                      </c:pt>
                      <c:pt idx="7">
                        <c:v>42155</c:v>
                      </c:pt>
                      <c:pt idx="8">
                        <c:v>42156</c:v>
                      </c:pt>
                      <c:pt idx="9">
                        <c:v>42157</c:v>
                      </c:pt>
                      <c:pt idx="10">
                        <c:v>42158</c:v>
                      </c:pt>
                      <c:pt idx="11">
                        <c:v>42159</c:v>
                      </c:pt>
                      <c:pt idx="12">
                        <c:v>42160</c:v>
                      </c:pt>
                      <c:pt idx="13">
                        <c:v>42161</c:v>
                      </c:pt>
                      <c:pt idx="14">
                        <c:v>42162</c:v>
                      </c:pt>
                      <c:pt idx="15">
                        <c:v>42163</c:v>
                      </c:pt>
                      <c:pt idx="16">
                        <c:v>42164</c:v>
                      </c:pt>
                      <c:pt idx="17">
                        <c:v>42165</c:v>
                      </c:pt>
                      <c:pt idx="18">
                        <c:v>42166</c:v>
                      </c:pt>
                      <c:pt idx="19">
                        <c:v>42167</c:v>
                      </c:pt>
                      <c:pt idx="20">
                        <c:v>42168</c:v>
                      </c:pt>
                      <c:pt idx="21">
                        <c:v>42169</c:v>
                      </c:pt>
                      <c:pt idx="22">
                        <c:v>42170</c:v>
                      </c:pt>
                      <c:pt idx="23">
                        <c:v>42171</c:v>
                      </c:pt>
                      <c:pt idx="24">
                        <c:v>42172</c:v>
                      </c:pt>
                      <c:pt idx="25">
                        <c:v>42173</c:v>
                      </c:pt>
                      <c:pt idx="26">
                        <c:v>42174</c:v>
                      </c:pt>
                      <c:pt idx="27">
                        <c:v>42175</c:v>
                      </c:pt>
                      <c:pt idx="28">
                        <c:v>42176</c:v>
                      </c:pt>
                      <c:pt idx="29">
                        <c:v>42177</c:v>
                      </c:pt>
                      <c:pt idx="30">
                        <c:v>42178</c:v>
                      </c:pt>
                      <c:pt idx="31">
                        <c:v>42179</c:v>
                      </c:pt>
                      <c:pt idx="32">
                        <c:v>42180</c:v>
                      </c:pt>
                      <c:pt idx="33">
                        <c:v>42181</c:v>
                      </c:pt>
                      <c:pt idx="34">
                        <c:v>42182</c:v>
                      </c:pt>
                      <c:pt idx="35">
                        <c:v>42183</c:v>
                      </c:pt>
                      <c:pt idx="36">
                        <c:v>42184</c:v>
                      </c:pt>
                      <c:pt idx="37">
                        <c:v>42185</c:v>
                      </c:pt>
                      <c:pt idx="38">
                        <c:v>42186</c:v>
                      </c:pt>
                      <c:pt idx="39">
                        <c:v>42187</c:v>
                      </c:pt>
                      <c:pt idx="40">
                        <c:v>42188</c:v>
                      </c:pt>
                      <c:pt idx="41">
                        <c:v>42189</c:v>
                      </c:pt>
                      <c:pt idx="42">
                        <c:v>42190</c:v>
                      </c:pt>
                      <c:pt idx="43">
                        <c:v>42191</c:v>
                      </c:pt>
                      <c:pt idx="44">
                        <c:v>42192</c:v>
                      </c:pt>
                      <c:pt idx="45">
                        <c:v>42193</c:v>
                      </c:pt>
                      <c:pt idx="46">
                        <c:v>42194</c:v>
                      </c:pt>
                      <c:pt idx="47">
                        <c:v>42195</c:v>
                      </c:pt>
                      <c:pt idx="48">
                        <c:v>42196</c:v>
                      </c:pt>
                      <c:pt idx="49">
                        <c:v>42197</c:v>
                      </c:pt>
                      <c:pt idx="50">
                        <c:v>42198</c:v>
                      </c:pt>
                      <c:pt idx="51">
                        <c:v>42199</c:v>
                      </c:pt>
                      <c:pt idx="52">
                        <c:v>42200</c:v>
                      </c:pt>
                      <c:pt idx="53">
                        <c:v>42201</c:v>
                      </c:pt>
                      <c:pt idx="54">
                        <c:v>42202</c:v>
                      </c:pt>
                      <c:pt idx="55">
                        <c:v>42203</c:v>
                      </c:pt>
                      <c:pt idx="56">
                        <c:v>42204</c:v>
                      </c:pt>
                      <c:pt idx="57">
                        <c:v>42205</c:v>
                      </c:pt>
                      <c:pt idx="58">
                        <c:v>42206</c:v>
                      </c:pt>
                      <c:pt idx="59">
                        <c:v>42207</c:v>
                      </c:pt>
                      <c:pt idx="60">
                        <c:v>42208</c:v>
                      </c:pt>
                      <c:pt idx="61">
                        <c:v>42209</c:v>
                      </c:pt>
                      <c:pt idx="62">
                        <c:v>42210</c:v>
                      </c:pt>
                      <c:pt idx="63">
                        <c:v>42211</c:v>
                      </c:pt>
                      <c:pt idx="64">
                        <c:v>42212</c:v>
                      </c:pt>
                      <c:pt idx="65">
                        <c:v>42213</c:v>
                      </c:pt>
                      <c:pt idx="66">
                        <c:v>42214</c:v>
                      </c:pt>
                      <c:pt idx="67">
                        <c:v>42215</c:v>
                      </c:pt>
                      <c:pt idx="68">
                        <c:v>42216</c:v>
                      </c:pt>
                      <c:pt idx="69">
                        <c:v>42217</c:v>
                      </c:pt>
                      <c:pt idx="70">
                        <c:v>42218</c:v>
                      </c:pt>
                      <c:pt idx="71">
                        <c:v>42219</c:v>
                      </c:pt>
                      <c:pt idx="72">
                        <c:v>42220</c:v>
                      </c:pt>
                      <c:pt idx="73">
                        <c:v>42221</c:v>
                      </c:pt>
                      <c:pt idx="74">
                        <c:v>42222</c:v>
                      </c:pt>
                      <c:pt idx="75">
                        <c:v>42223</c:v>
                      </c:pt>
                      <c:pt idx="76">
                        <c:v>42224</c:v>
                      </c:pt>
                      <c:pt idx="77">
                        <c:v>42225</c:v>
                      </c:pt>
                      <c:pt idx="78">
                        <c:v>42226</c:v>
                      </c:pt>
                      <c:pt idx="79">
                        <c:v>42227</c:v>
                      </c:pt>
                      <c:pt idx="80">
                        <c:v>42228</c:v>
                      </c:pt>
                      <c:pt idx="81">
                        <c:v>42229</c:v>
                      </c:pt>
                      <c:pt idx="82">
                        <c:v>42230</c:v>
                      </c:pt>
                      <c:pt idx="83">
                        <c:v>42231</c:v>
                      </c:pt>
                      <c:pt idx="84">
                        <c:v>42232</c:v>
                      </c:pt>
                      <c:pt idx="85">
                        <c:v>42233</c:v>
                      </c:pt>
                      <c:pt idx="86">
                        <c:v>42234</c:v>
                      </c:pt>
                      <c:pt idx="87">
                        <c:v>42235</c:v>
                      </c:pt>
                      <c:pt idx="88">
                        <c:v>42236</c:v>
                      </c:pt>
                      <c:pt idx="89">
                        <c:v>42237</c:v>
                      </c:pt>
                      <c:pt idx="90">
                        <c:v>42238</c:v>
                      </c:pt>
                      <c:pt idx="91">
                        <c:v>42239</c:v>
                      </c:pt>
                      <c:pt idx="92">
                        <c:v>42240</c:v>
                      </c:pt>
                      <c:pt idx="93">
                        <c:v>42241</c:v>
                      </c:pt>
                      <c:pt idx="94">
                        <c:v>42242</c:v>
                      </c:pt>
                      <c:pt idx="95">
                        <c:v>42243</c:v>
                      </c:pt>
                      <c:pt idx="96">
                        <c:v>42244</c:v>
                      </c:pt>
                      <c:pt idx="97">
                        <c:v>42245</c:v>
                      </c:pt>
                      <c:pt idx="98">
                        <c:v>42246</c:v>
                      </c:pt>
                      <c:pt idx="99">
                        <c:v>42247</c:v>
                      </c:pt>
                      <c:pt idx="100">
                        <c:v>42248</c:v>
                      </c:pt>
                      <c:pt idx="101">
                        <c:v>42249</c:v>
                      </c:pt>
                      <c:pt idx="102">
                        <c:v>42250</c:v>
                      </c:pt>
                      <c:pt idx="103">
                        <c:v>42251</c:v>
                      </c:pt>
                      <c:pt idx="104">
                        <c:v>42252</c:v>
                      </c:pt>
                      <c:pt idx="105">
                        <c:v>42253</c:v>
                      </c:pt>
                      <c:pt idx="106">
                        <c:v>42254</c:v>
                      </c:pt>
                      <c:pt idx="107">
                        <c:v>42255</c:v>
                      </c:pt>
                      <c:pt idx="108">
                        <c:v>42256</c:v>
                      </c:pt>
                      <c:pt idx="109">
                        <c:v>42257</c:v>
                      </c:pt>
                      <c:pt idx="110">
                        <c:v>42258</c:v>
                      </c:pt>
                      <c:pt idx="111">
                        <c:v>42259</c:v>
                      </c:pt>
                      <c:pt idx="112">
                        <c:v>42260</c:v>
                      </c:pt>
                      <c:pt idx="113">
                        <c:v>42261</c:v>
                      </c:pt>
                      <c:pt idx="114">
                        <c:v>42262</c:v>
                      </c:pt>
                      <c:pt idx="115">
                        <c:v>42263</c:v>
                      </c:pt>
                      <c:pt idx="116">
                        <c:v>42264</c:v>
                      </c:pt>
                      <c:pt idx="117">
                        <c:v>42265</c:v>
                      </c:pt>
                      <c:pt idx="118">
                        <c:v>42266</c:v>
                      </c:pt>
                      <c:pt idx="119">
                        <c:v>42267</c:v>
                      </c:pt>
                      <c:pt idx="120">
                        <c:v>42268</c:v>
                      </c:pt>
                      <c:pt idx="121">
                        <c:v>42269</c:v>
                      </c:pt>
                      <c:pt idx="122">
                        <c:v>42270</c:v>
                      </c:pt>
                      <c:pt idx="123">
                        <c:v>42271</c:v>
                      </c:pt>
                      <c:pt idx="124">
                        <c:v>42272</c:v>
                      </c:pt>
                      <c:pt idx="125">
                        <c:v>42273</c:v>
                      </c:pt>
                      <c:pt idx="126">
                        <c:v>42274</c:v>
                      </c:pt>
                      <c:pt idx="127">
                        <c:v>42275</c:v>
                      </c:pt>
                      <c:pt idx="128">
                        <c:v>42276</c:v>
                      </c:pt>
                      <c:pt idx="129">
                        <c:v>42277</c:v>
                      </c:pt>
                      <c:pt idx="130">
                        <c:v>42278</c:v>
                      </c:pt>
                      <c:pt idx="131">
                        <c:v>42279</c:v>
                      </c:pt>
                      <c:pt idx="132">
                        <c:v>42280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3682880"/>
        <c:scaling>
          <c:orientation val="minMax"/>
          <c:max val="41898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44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2880"/>
        <c:crossesAt val="39221"/>
        <c:crossBetween val="between"/>
        <c:majorUnit val="10"/>
        <c:minorUnit val="5"/>
      </c:valAx>
      <c:spPr>
        <a:solidFill>
          <a:schemeClr val="accent1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524820773651907"/>
          <c:y val="6.5252854812398037E-2"/>
          <c:w val="0.36654379356853423"/>
          <c:h val="3.7114145397404444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Eras Demi ITC" pitchFamily="34" charset="0"/>
              </a:defRPr>
            </a:pPr>
            <a:r>
              <a:rPr lang="en-US" sz="1400">
                <a:latin typeface="Eras Demi ITC" pitchFamily="34" charset="0"/>
              </a:rPr>
              <a:t>Biting Mosquito </a:t>
            </a:r>
            <a:r>
              <a:rPr lang="en-US" sz="1400" baseline="0">
                <a:latin typeface="Eras Demi ITC" pitchFamily="34" charset="0"/>
              </a:rPr>
              <a:t>Averages</a:t>
            </a:r>
            <a:endParaRPr lang="en-US" sz="1400">
              <a:latin typeface="Eras Demi ITC" pitchFamily="34" charset="0"/>
            </a:endParaRPr>
          </a:p>
        </c:rich>
      </c:tx>
      <c:layout>
        <c:manualLayout>
          <c:xMode val="edge"/>
          <c:yMode val="edge"/>
          <c:x val="0.36191044776119402"/>
          <c:y val="8.264462809917426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423429030145483E-2"/>
          <c:y val="0.14364766066440091"/>
          <c:w val="0.89350326054603957"/>
          <c:h val="0.69200299342752392"/>
        </c:manualLayout>
      </c:layout>
      <c:lineChart>
        <c:grouping val="standard"/>
        <c:varyColors val="0"/>
        <c:ser>
          <c:idx val="0"/>
          <c:order val="0"/>
          <c:tx>
            <c:v>South Fargo Average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Info.'!$C$2:$C$135</c:f>
              <c:numCache>
                <c:formatCode>General</c:formatCode>
                <c:ptCount val="134"/>
                <c:pt idx="10">
                  <c:v>7.75</c:v>
                </c:pt>
                <c:pt idx="11">
                  <c:v>20</c:v>
                </c:pt>
                <c:pt idx="12">
                  <c:v>33</c:v>
                </c:pt>
                <c:pt idx="13">
                  <c:v>6.1</c:v>
                </c:pt>
                <c:pt idx="14">
                  <c:v>1.3</c:v>
                </c:pt>
                <c:pt idx="15" formatCode="0.0">
                  <c:v>0.85</c:v>
                </c:pt>
                <c:pt idx="16" formatCode="0.0">
                  <c:v>0.85</c:v>
                </c:pt>
                <c:pt idx="17" formatCode="0.0">
                  <c:v>3.8</c:v>
                </c:pt>
                <c:pt idx="18" formatCode="0.0">
                  <c:v>43.6</c:v>
                </c:pt>
                <c:pt idx="19" formatCode="0.0">
                  <c:v>6.2</c:v>
                </c:pt>
                <c:pt idx="20" formatCode="0.0">
                  <c:v>58</c:v>
                </c:pt>
                <c:pt idx="21" formatCode="0.0">
                  <c:v>67.099999999999994</c:v>
                </c:pt>
                <c:pt idx="22" formatCode="0.0">
                  <c:v>67.099999999999994</c:v>
                </c:pt>
                <c:pt idx="23" formatCode="0.0">
                  <c:v>67.099999999999994</c:v>
                </c:pt>
                <c:pt idx="24" formatCode="0.0">
                  <c:v>48.3</c:v>
                </c:pt>
                <c:pt idx="25" formatCode="0.0">
                  <c:v>28.6</c:v>
                </c:pt>
                <c:pt idx="26" formatCode="0.0">
                  <c:v>40.5</c:v>
                </c:pt>
                <c:pt idx="27" formatCode="0.0">
                  <c:v>92.9</c:v>
                </c:pt>
                <c:pt idx="28" formatCode="0.0">
                  <c:v>53.3</c:v>
                </c:pt>
                <c:pt idx="29" formatCode="0.0">
                  <c:v>53.3</c:v>
                </c:pt>
                <c:pt idx="30" formatCode="0.0">
                  <c:v>53.3</c:v>
                </c:pt>
                <c:pt idx="31" formatCode="0.0">
                  <c:v>36</c:v>
                </c:pt>
                <c:pt idx="32" formatCode="0.0">
                  <c:v>9</c:v>
                </c:pt>
                <c:pt idx="33" formatCode="0.0">
                  <c:v>33.6</c:v>
                </c:pt>
                <c:pt idx="34" formatCode="0.0">
                  <c:v>16.3</c:v>
                </c:pt>
                <c:pt idx="35" formatCode="0.0">
                  <c:v>34.4</c:v>
                </c:pt>
                <c:pt idx="36" formatCode="0.0">
                  <c:v>34.4</c:v>
                </c:pt>
                <c:pt idx="37" formatCode="0.0">
                  <c:v>34.4</c:v>
                </c:pt>
                <c:pt idx="38" formatCode="0.0">
                  <c:v>19.7</c:v>
                </c:pt>
                <c:pt idx="39" formatCode="0.0">
                  <c:v>76</c:v>
                </c:pt>
                <c:pt idx="40" formatCode="0.0">
                  <c:v>10.7</c:v>
                </c:pt>
                <c:pt idx="41" formatCode="0.0">
                  <c:v>20.8</c:v>
                </c:pt>
                <c:pt idx="42" formatCode="0.0">
                  <c:v>18.5</c:v>
                </c:pt>
                <c:pt idx="43" formatCode="0.0">
                  <c:v>18.5</c:v>
                </c:pt>
                <c:pt idx="44" formatCode="0.0">
                  <c:v>18.5</c:v>
                </c:pt>
                <c:pt idx="45" formatCode="0.0">
                  <c:v>15.8</c:v>
                </c:pt>
                <c:pt idx="46" formatCode="0.0">
                  <c:v>6.7</c:v>
                </c:pt>
                <c:pt idx="47" formatCode="0.0">
                  <c:v>3.6</c:v>
                </c:pt>
                <c:pt idx="48" formatCode="0.0">
                  <c:v>4.5999999999999996</c:v>
                </c:pt>
                <c:pt idx="49" formatCode="0.0">
                  <c:v>4.5999999999999996</c:v>
                </c:pt>
                <c:pt idx="50" formatCode="0.0">
                  <c:v>4.5999999999999996</c:v>
                </c:pt>
                <c:pt idx="51" formatCode="0.0">
                  <c:v>4.5999999999999996</c:v>
                </c:pt>
                <c:pt idx="52" formatCode="0.0">
                  <c:v>1.73</c:v>
                </c:pt>
                <c:pt idx="53" formatCode="0.0">
                  <c:v>4.7</c:v>
                </c:pt>
                <c:pt idx="54" formatCode="0.0">
                  <c:v>7.7</c:v>
                </c:pt>
                <c:pt idx="55" formatCode="0.0">
                  <c:v>8.82</c:v>
                </c:pt>
                <c:pt idx="56" formatCode="0.0">
                  <c:v>8.6</c:v>
                </c:pt>
                <c:pt idx="57" formatCode="0.0">
                  <c:v>8.6</c:v>
                </c:pt>
                <c:pt idx="58" formatCode="0.0">
                  <c:v>8.6</c:v>
                </c:pt>
                <c:pt idx="59" formatCode="0.0">
                  <c:v>15.5</c:v>
                </c:pt>
                <c:pt idx="60" formatCode="0.0">
                  <c:v>10.199999999999999</c:v>
                </c:pt>
                <c:pt idx="61" formatCode="0.0">
                  <c:v>5.9</c:v>
                </c:pt>
                <c:pt idx="62" formatCode="0.0">
                  <c:v>4.9000000000000004</c:v>
                </c:pt>
                <c:pt idx="63" formatCode="0.0">
                  <c:v>10.24</c:v>
                </c:pt>
                <c:pt idx="64" formatCode="0.0">
                  <c:v>10.24</c:v>
                </c:pt>
                <c:pt idx="65" formatCode="0.0">
                  <c:v>10.24</c:v>
                </c:pt>
                <c:pt idx="66" formatCode="0.0">
                  <c:v>10.5</c:v>
                </c:pt>
                <c:pt idx="67" formatCode="0.0">
                  <c:v>7.18</c:v>
                </c:pt>
                <c:pt idx="68" formatCode="0.0">
                  <c:v>12.2</c:v>
                </c:pt>
                <c:pt idx="69" formatCode="0.0">
                  <c:v>16.7</c:v>
                </c:pt>
                <c:pt idx="70" formatCode="0.0">
                  <c:v>12.3</c:v>
                </c:pt>
                <c:pt idx="71" formatCode="0.0">
                  <c:v>12.3</c:v>
                </c:pt>
                <c:pt idx="72" formatCode="0.0">
                  <c:v>12.3</c:v>
                </c:pt>
                <c:pt idx="73" formatCode="0.0">
                  <c:v>10.45</c:v>
                </c:pt>
                <c:pt idx="74" formatCode="0.0">
                  <c:v>5.54</c:v>
                </c:pt>
                <c:pt idx="75" formatCode="0.0">
                  <c:v>43.36</c:v>
                </c:pt>
                <c:pt idx="76" formatCode="0.0">
                  <c:v>21.5</c:v>
                </c:pt>
                <c:pt idx="77" formatCode="0.0">
                  <c:v>7.48</c:v>
                </c:pt>
                <c:pt idx="78" formatCode="0.0">
                  <c:v>7.48</c:v>
                </c:pt>
                <c:pt idx="79" formatCode="0.0">
                  <c:v>7.48</c:v>
                </c:pt>
                <c:pt idx="80" formatCode="0.0">
                  <c:v>2.27</c:v>
                </c:pt>
                <c:pt idx="81" formatCode="0.0">
                  <c:v>5.63</c:v>
                </c:pt>
                <c:pt idx="82" formatCode="0.0">
                  <c:v>8.5500000000000007</c:v>
                </c:pt>
                <c:pt idx="83" formatCode="0.0">
                  <c:v>3.64</c:v>
                </c:pt>
                <c:pt idx="84" formatCode="0.0">
                  <c:v>2.4500000000000002</c:v>
                </c:pt>
                <c:pt idx="85" formatCode="0.0">
                  <c:v>2.4500000000000002</c:v>
                </c:pt>
                <c:pt idx="86" formatCode="0.0">
                  <c:v>2.4500000000000002</c:v>
                </c:pt>
                <c:pt idx="87" formatCode="0.0">
                  <c:v>4.3</c:v>
                </c:pt>
                <c:pt idx="88" formatCode="0.0">
                  <c:v>4.9000000000000004</c:v>
                </c:pt>
                <c:pt idx="89" formatCode="0.0">
                  <c:v>6.9</c:v>
                </c:pt>
                <c:pt idx="90" formatCode="0.0">
                  <c:v>3.5</c:v>
                </c:pt>
                <c:pt idx="91" formatCode="0.0">
                  <c:v>2.64</c:v>
                </c:pt>
                <c:pt idx="92" formatCode="0.0">
                  <c:v>2.64</c:v>
                </c:pt>
                <c:pt idx="93" formatCode="0.0">
                  <c:v>2.64</c:v>
                </c:pt>
                <c:pt idx="94" formatCode="0.0">
                  <c:v>2.1800000000000002</c:v>
                </c:pt>
                <c:pt idx="95" formatCode="0.0">
                  <c:v>2.1800000000000002</c:v>
                </c:pt>
                <c:pt idx="96" formatCode="0.0">
                  <c:v>5</c:v>
                </c:pt>
                <c:pt idx="97" formatCode="0.0">
                  <c:v>4.45</c:v>
                </c:pt>
                <c:pt idx="98" formatCode="0.0">
                  <c:v>4.82</c:v>
                </c:pt>
                <c:pt idx="99" formatCode="0.0">
                  <c:v>4.82</c:v>
                </c:pt>
                <c:pt idx="100" formatCode="0.0">
                  <c:v>4.82</c:v>
                </c:pt>
                <c:pt idx="101" formatCode="0.0">
                  <c:v>4.3600000000000003</c:v>
                </c:pt>
                <c:pt idx="102" formatCode="0.0">
                  <c:v>3.6</c:v>
                </c:pt>
                <c:pt idx="103" formatCode="0.0">
                  <c:v>3.55</c:v>
                </c:pt>
                <c:pt idx="104" formatCode="0.0">
                  <c:v>2.36</c:v>
                </c:pt>
                <c:pt idx="105" formatCode="0.0">
                  <c:v>1.79</c:v>
                </c:pt>
                <c:pt idx="106" formatCode="0.0">
                  <c:v>1.79</c:v>
                </c:pt>
                <c:pt idx="107" formatCode="0.0">
                  <c:v>1.8</c:v>
                </c:pt>
                <c:pt idx="108" formatCode="0.0">
                  <c:v>2.25</c:v>
                </c:pt>
                <c:pt idx="109" formatCode="0.0">
                  <c:v>1.66</c:v>
                </c:pt>
                <c:pt idx="110" formatCode="0.0">
                  <c:v>1</c:v>
                </c:pt>
                <c:pt idx="111" formatCode="0.0">
                  <c:v>1.3</c:v>
                </c:pt>
                <c:pt idx="112" formatCode="0.0">
                  <c:v>2.7</c:v>
                </c:pt>
                <c:pt idx="113" formatCode="0.0">
                  <c:v>2.7</c:v>
                </c:pt>
                <c:pt idx="114" formatCode="0.0">
                  <c:v>2.7</c:v>
                </c:pt>
                <c:pt idx="115" formatCode="0.0">
                  <c:v>2.7</c:v>
                </c:pt>
                <c:pt idx="116">
                  <c:v>3.27</c:v>
                </c:pt>
                <c:pt idx="117">
                  <c:v>2.73</c:v>
                </c:pt>
                <c:pt idx="118">
                  <c:v>4.75</c:v>
                </c:pt>
                <c:pt idx="119">
                  <c:v>3.1</c:v>
                </c:pt>
                <c:pt idx="120">
                  <c:v>3.1</c:v>
                </c:pt>
                <c:pt idx="121">
                  <c:v>3.1</c:v>
                </c:pt>
                <c:pt idx="122">
                  <c:v>6.73</c:v>
                </c:pt>
                <c:pt idx="123">
                  <c:v>14</c:v>
                </c:pt>
                <c:pt idx="124">
                  <c:v>32.9</c:v>
                </c:pt>
              </c:numCache>
            </c:numRef>
          </c:val>
          <c:smooth val="0"/>
        </c:ser>
        <c:ser>
          <c:idx val="1"/>
          <c:order val="1"/>
          <c:tx>
            <c:v>North Fargo Average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Info.'!$B$2:$B$135</c:f>
              <c:numCache>
                <c:formatCode>0.0</c:formatCode>
                <c:ptCount val="134"/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6.2</c:v>
                </c:pt>
                <c:pt idx="14">
                  <c:v>2</c:v>
                </c:pt>
                <c:pt idx="15">
                  <c:v>1.3</c:v>
                </c:pt>
                <c:pt idx="16">
                  <c:v>1.3</c:v>
                </c:pt>
                <c:pt idx="17">
                  <c:v>5.6</c:v>
                </c:pt>
                <c:pt idx="18">
                  <c:v>33.799999999999997</c:v>
                </c:pt>
                <c:pt idx="19">
                  <c:v>7</c:v>
                </c:pt>
                <c:pt idx="20">
                  <c:v>146.5</c:v>
                </c:pt>
                <c:pt idx="21">
                  <c:v>122.4</c:v>
                </c:pt>
                <c:pt idx="22">
                  <c:v>122.4</c:v>
                </c:pt>
                <c:pt idx="23">
                  <c:v>122.4</c:v>
                </c:pt>
                <c:pt idx="24">
                  <c:v>271.5</c:v>
                </c:pt>
                <c:pt idx="25">
                  <c:v>402</c:v>
                </c:pt>
                <c:pt idx="26">
                  <c:v>173.8</c:v>
                </c:pt>
                <c:pt idx="27">
                  <c:v>245.3</c:v>
                </c:pt>
                <c:pt idx="28">
                  <c:v>383.5</c:v>
                </c:pt>
                <c:pt idx="29">
                  <c:v>383.5</c:v>
                </c:pt>
                <c:pt idx="30">
                  <c:v>383.5</c:v>
                </c:pt>
                <c:pt idx="31">
                  <c:v>100.5</c:v>
                </c:pt>
                <c:pt idx="32">
                  <c:v>19.600000000000001</c:v>
                </c:pt>
                <c:pt idx="33">
                  <c:v>140.80000000000001</c:v>
                </c:pt>
                <c:pt idx="34">
                  <c:v>99.7</c:v>
                </c:pt>
                <c:pt idx="35">
                  <c:v>132.24</c:v>
                </c:pt>
                <c:pt idx="36">
                  <c:v>132.19999999999999</c:v>
                </c:pt>
                <c:pt idx="37">
                  <c:v>132.19999999999999</c:v>
                </c:pt>
                <c:pt idx="38">
                  <c:v>70.8</c:v>
                </c:pt>
                <c:pt idx="39">
                  <c:v>181</c:v>
                </c:pt>
                <c:pt idx="40">
                  <c:v>43.57</c:v>
                </c:pt>
                <c:pt idx="41">
                  <c:v>67.3</c:v>
                </c:pt>
                <c:pt idx="42">
                  <c:v>106.5</c:v>
                </c:pt>
                <c:pt idx="43">
                  <c:v>106.5</c:v>
                </c:pt>
                <c:pt idx="44">
                  <c:v>106.5</c:v>
                </c:pt>
                <c:pt idx="45">
                  <c:v>100</c:v>
                </c:pt>
                <c:pt idx="46">
                  <c:v>43</c:v>
                </c:pt>
                <c:pt idx="47">
                  <c:v>19</c:v>
                </c:pt>
                <c:pt idx="48">
                  <c:v>37.65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8.2799999999999994</c:v>
                </c:pt>
                <c:pt idx="53">
                  <c:v>12</c:v>
                </c:pt>
                <c:pt idx="54">
                  <c:v>11</c:v>
                </c:pt>
                <c:pt idx="55">
                  <c:v>19.829999999999998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25.86</c:v>
                </c:pt>
                <c:pt idx="60">
                  <c:v>22.8</c:v>
                </c:pt>
                <c:pt idx="61">
                  <c:v>8.1</c:v>
                </c:pt>
                <c:pt idx="62">
                  <c:v>7.71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19.899999999999999</c:v>
                </c:pt>
                <c:pt idx="66">
                  <c:v>16</c:v>
                </c:pt>
                <c:pt idx="67">
                  <c:v>21.28</c:v>
                </c:pt>
                <c:pt idx="68">
                  <c:v>17</c:v>
                </c:pt>
                <c:pt idx="69">
                  <c:v>38</c:v>
                </c:pt>
                <c:pt idx="70">
                  <c:v>24.3</c:v>
                </c:pt>
                <c:pt idx="71">
                  <c:v>24.3</c:v>
                </c:pt>
                <c:pt idx="72">
                  <c:v>24.3</c:v>
                </c:pt>
                <c:pt idx="73">
                  <c:v>43.85</c:v>
                </c:pt>
                <c:pt idx="74">
                  <c:v>6.86</c:v>
                </c:pt>
                <c:pt idx="75">
                  <c:v>235.28</c:v>
                </c:pt>
                <c:pt idx="76">
                  <c:v>44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22</c:v>
                </c:pt>
                <c:pt idx="81">
                  <c:v>16.670000000000002</c:v>
                </c:pt>
                <c:pt idx="82">
                  <c:v>24</c:v>
                </c:pt>
                <c:pt idx="83">
                  <c:v>8.14</c:v>
                </c:pt>
                <c:pt idx="84">
                  <c:v>8.24</c:v>
                </c:pt>
                <c:pt idx="85">
                  <c:v>8.24</c:v>
                </c:pt>
                <c:pt idx="86">
                  <c:v>8.24</c:v>
                </c:pt>
                <c:pt idx="87">
                  <c:v>9.1</c:v>
                </c:pt>
                <c:pt idx="88">
                  <c:v>6.86</c:v>
                </c:pt>
                <c:pt idx="89">
                  <c:v>10.8</c:v>
                </c:pt>
                <c:pt idx="90">
                  <c:v>4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2.17</c:v>
                </c:pt>
                <c:pt idx="95">
                  <c:v>0.625</c:v>
                </c:pt>
                <c:pt idx="96">
                  <c:v>2.14</c:v>
                </c:pt>
                <c:pt idx="97">
                  <c:v>5.57</c:v>
                </c:pt>
                <c:pt idx="98">
                  <c:v>4.33</c:v>
                </c:pt>
                <c:pt idx="99">
                  <c:v>4.33</c:v>
                </c:pt>
                <c:pt idx="100">
                  <c:v>4.33</c:v>
                </c:pt>
                <c:pt idx="101">
                  <c:v>5</c:v>
                </c:pt>
                <c:pt idx="102">
                  <c:v>3.38</c:v>
                </c:pt>
                <c:pt idx="103">
                  <c:v>9.7100000000000009</c:v>
                </c:pt>
                <c:pt idx="104">
                  <c:v>4.1399999999999997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3.57</c:v>
                </c:pt>
                <c:pt idx="109">
                  <c:v>3</c:v>
                </c:pt>
                <c:pt idx="110">
                  <c:v>1</c:v>
                </c:pt>
                <c:pt idx="111">
                  <c:v>1.71</c:v>
                </c:pt>
                <c:pt idx="112">
                  <c:v>2.71</c:v>
                </c:pt>
                <c:pt idx="113">
                  <c:v>2.71</c:v>
                </c:pt>
                <c:pt idx="114">
                  <c:v>2.71</c:v>
                </c:pt>
                <c:pt idx="115">
                  <c:v>2.71</c:v>
                </c:pt>
                <c:pt idx="116" formatCode="General">
                  <c:v>1.85</c:v>
                </c:pt>
                <c:pt idx="117" formatCode="General">
                  <c:v>3.14</c:v>
                </c:pt>
                <c:pt idx="118" formatCode="General">
                  <c:v>4.28</c:v>
                </c:pt>
                <c:pt idx="119" formatCode="General">
                  <c:v>3.8</c:v>
                </c:pt>
                <c:pt idx="120" formatCode="General">
                  <c:v>3.8</c:v>
                </c:pt>
                <c:pt idx="121" formatCode="General">
                  <c:v>3.8</c:v>
                </c:pt>
                <c:pt idx="122" formatCode="General">
                  <c:v>19.29</c:v>
                </c:pt>
                <c:pt idx="123" formatCode="General">
                  <c:v>33.57</c:v>
                </c:pt>
                <c:pt idx="124" formatCode="General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v>West Fargo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Info.'!$D$2:$D$135</c:f>
              <c:numCache>
                <c:formatCode>0.0</c:formatCode>
                <c:ptCount val="134"/>
                <c:pt idx="10">
                  <c:v>22</c:v>
                </c:pt>
                <c:pt idx="11">
                  <c:v>36</c:v>
                </c:pt>
                <c:pt idx="12">
                  <c:v>31</c:v>
                </c:pt>
                <c:pt idx="13">
                  <c:v>7.25</c:v>
                </c:pt>
                <c:pt idx="14">
                  <c:v>11.1</c:v>
                </c:pt>
                <c:pt idx="15">
                  <c:v>7.41</c:v>
                </c:pt>
                <c:pt idx="16">
                  <c:v>7.4</c:v>
                </c:pt>
                <c:pt idx="17">
                  <c:v>13.76</c:v>
                </c:pt>
                <c:pt idx="18">
                  <c:v>24.5</c:v>
                </c:pt>
                <c:pt idx="19">
                  <c:v>9.25</c:v>
                </c:pt>
                <c:pt idx="20">
                  <c:v>140.5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164</c:v>
                </c:pt>
                <c:pt idx="25">
                  <c:v>258.7</c:v>
                </c:pt>
                <c:pt idx="26">
                  <c:v>151.5</c:v>
                </c:pt>
                <c:pt idx="27">
                  <c:v>177</c:v>
                </c:pt>
                <c:pt idx="28">
                  <c:v>332.9</c:v>
                </c:pt>
                <c:pt idx="29">
                  <c:v>332.9</c:v>
                </c:pt>
                <c:pt idx="30">
                  <c:v>332.9</c:v>
                </c:pt>
                <c:pt idx="31">
                  <c:v>63.75</c:v>
                </c:pt>
                <c:pt idx="32">
                  <c:v>20</c:v>
                </c:pt>
                <c:pt idx="33">
                  <c:v>142</c:v>
                </c:pt>
                <c:pt idx="34">
                  <c:v>90.5</c:v>
                </c:pt>
                <c:pt idx="35">
                  <c:v>121.6</c:v>
                </c:pt>
                <c:pt idx="36">
                  <c:v>121.6</c:v>
                </c:pt>
                <c:pt idx="37">
                  <c:v>121.6</c:v>
                </c:pt>
                <c:pt idx="38">
                  <c:v>100.75</c:v>
                </c:pt>
                <c:pt idx="39">
                  <c:v>184.25</c:v>
                </c:pt>
                <c:pt idx="40">
                  <c:v>19.670000000000002</c:v>
                </c:pt>
                <c:pt idx="41">
                  <c:v>78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39.5</c:v>
                </c:pt>
                <c:pt idx="46">
                  <c:v>22</c:v>
                </c:pt>
                <c:pt idx="47">
                  <c:v>9</c:v>
                </c:pt>
                <c:pt idx="48">
                  <c:v>18.3</c:v>
                </c:pt>
                <c:pt idx="49">
                  <c:v>18.3</c:v>
                </c:pt>
                <c:pt idx="50">
                  <c:v>18.3</c:v>
                </c:pt>
                <c:pt idx="51">
                  <c:v>18.3</c:v>
                </c:pt>
                <c:pt idx="52">
                  <c:v>8</c:v>
                </c:pt>
                <c:pt idx="53">
                  <c:v>13.75</c:v>
                </c:pt>
                <c:pt idx="54">
                  <c:v>9.75</c:v>
                </c:pt>
                <c:pt idx="55">
                  <c:v>14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20.7</c:v>
                </c:pt>
                <c:pt idx="60">
                  <c:v>21</c:v>
                </c:pt>
                <c:pt idx="61">
                  <c:v>7.75</c:v>
                </c:pt>
                <c:pt idx="62">
                  <c:v>3.5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9.25</c:v>
                </c:pt>
                <c:pt idx="67">
                  <c:v>8</c:v>
                </c:pt>
                <c:pt idx="68">
                  <c:v>19</c:v>
                </c:pt>
                <c:pt idx="69">
                  <c:v>17.670000000000002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30.5</c:v>
                </c:pt>
                <c:pt idx="74">
                  <c:v>8.75</c:v>
                </c:pt>
                <c:pt idx="75">
                  <c:v>115</c:v>
                </c:pt>
                <c:pt idx="76">
                  <c:v>46</c:v>
                </c:pt>
                <c:pt idx="77">
                  <c:v>15.15</c:v>
                </c:pt>
                <c:pt idx="78">
                  <c:v>15.15</c:v>
                </c:pt>
                <c:pt idx="79">
                  <c:v>15.15</c:v>
                </c:pt>
                <c:pt idx="80">
                  <c:v>17</c:v>
                </c:pt>
                <c:pt idx="81">
                  <c:v>13.75</c:v>
                </c:pt>
                <c:pt idx="82">
                  <c:v>16</c:v>
                </c:pt>
                <c:pt idx="83">
                  <c:v>7.3</c:v>
                </c:pt>
                <c:pt idx="84">
                  <c:v>3.58</c:v>
                </c:pt>
                <c:pt idx="85">
                  <c:v>3.58</c:v>
                </c:pt>
                <c:pt idx="86">
                  <c:v>3.58</c:v>
                </c:pt>
                <c:pt idx="87">
                  <c:v>2.25</c:v>
                </c:pt>
                <c:pt idx="88">
                  <c:v>7.25</c:v>
                </c:pt>
                <c:pt idx="89">
                  <c:v>7.25</c:v>
                </c:pt>
                <c:pt idx="90">
                  <c:v>4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1.25</c:v>
                </c:pt>
                <c:pt idx="95">
                  <c:v>0.25</c:v>
                </c:pt>
                <c:pt idx="96">
                  <c:v>2</c:v>
                </c:pt>
                <c:pt idx="97">
                  <c:v>7.75</c:v>
                </c:pt>
                <c:pt idx="98">
                  <c:v>3.17</c:v>
                </c:pt>
                <c:pt idx="99">
                  <c:v>3.17</c:v>
                </c:pt>
                <c:pt idx="100">
                  <c:v>3.17</c:v>
                </c:pt>
                <c:pt idx="101">
                  <c:v>3</c:v>
                </c:pt>
                <c:pt idx="102">
                  <c:v>1.5</c:v>
                </c:pt>
                <c:pt idx="103">
                  <c:v>5</c:v>
                </c:pt>
                <c:pt idx="104">
                  <c:v>3.5</c:v>
                </c:pt>
                <c:pt idx="105">
                  <c:v>2.25</c:v>
                </c:pt>
                <c:pt idx="106">
                  <c:v>2.25</c:v>
                </c:pt>
                <c:pt idx="107">
                  <c:v>2.2999999999999998</c:v>
                </c:pt>
                <c:pt idx="108">
                  <c:v>1.25</c:v>
                </c:pt>
                <c:pt idx="109">
                  <c:v>4</c:v>
                </c:pt>
                <c:pt idx="110">
                  <c:v>1</c:v>
                </c:pt>
                <c:pt idx="111">
                  <c:v>1.75</c:v>
                </c:pt>
                <c:pt idx="112">
                  <c:v>1.56</c:v>
                </c:pt>
                <c:pt idx="113">
                  <c:v>1.56</c:v>
                </c:pt>
                <c:pt idx="114">
                  <c:v>1.56</c:v>
                </c:pt>
                <c:pt idx="115">
                  <c:v>1.56</c:v>
                </c:pt>
                <c:pt idx="116" formatCode="General">
                  <c:v>4.25</c:v>
                </c:pt>
                <c:pt idx="117" formatCode="General">
                  <c:v>0.5</c:v>
                </c:pt>
                <c:pt idx="118" formatCode="General">
                  <c:v>1.75</c:v>
                </c:pt>
                <c:pt idx="119" formatCode="General">
                  <c:v>3</c:v>
                </c:pt>
                <c:pt idx="120" formatCode="General">
                  <c:v>3</c:v>
                </c:pt>
                <c:pt idx="121" formatCode="General">
                  <c:v>3</c:v>
                </c:pt>
                <c:pt idx="122" formatCode="General">
                  <c:v>10.25</c:v>
                </c:pt>
                <c:pt idx="123" formatCode="General">
                  <c:v>13.75</c:v>
                </c:pt>
                <c:pt idx="124" formatCode="General">
                  <c:v>13.5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684840"/>
        <c:axId val="423685232"/>
      </c:lineChart>
      <c:dateAx>
        <c:axId val="423684840"/>
        <c:scaling>
          <c:orientation val="minMax"/>
          <c:max val="40754"/>
          <c:min val="40683"/>
        </c:scaling>
        <c:delete val="0"/>
        <c:axPos val="b"/>
        <c:numFmt formatCode="m/d/yyyy" sourceLinked="0"/>
        <c:majorTickMark val="cross"/>
        <c:minorTickMark val="in"/>
        <c:tickLblPos val="nextTo"/>
        <c:crossAx val="42368523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5232"/>
        <c:scaling>
          <c:orientation val="minMax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crossAx val="423684840"/>
        <c:crossesAt val="39950"/>
        <c:crossBetween val="midCat"/>
      </c:valAx>
    </c:plotArea>
    <c:legend>
      <c:legendPos val="b"/>
      <c:layout>
        <c:manualLayout>
          <c:xMode val="edge"/>
          <c:yMode val="edge"/>
          <c:x val="7.7114427860706533E-2"/>
          <c:y val="7.1255070388928712E-2"/>
          <c:w val="0.79097939796410865"/>
          <c:h val="3.88419187538850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7584"/>
        <c:axId val="423687976"/>
      </c:lineChart>
      <c:dateAx>
        <c:axId val="423687584"/>
        <c:scaling>
          <c:orientation val="minMax"/>
          <c:min val="40313"/>
        </c:scaling>
        <c:delete val="0"/>
        <c:axPos val="b"/>
        <c:numFmt formatCode="m/d;@" sourceLinked="1"/>
        <c:majorTickMark val="out"/>
        <c:minorTickMark val="none"/>
        <c:tickLblPos val="nextTo"/>
        <c:crossAx val="423687976"/>
        <c:crosses val="autoZero"/>
        <c:auto val="1"/>
        <c:lblOffset val="100"/>
        <c:baseTimeUnit val="days"/>
      </c:dateAx>
      <c:valAx>
        <c:axId val="42368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68758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Edgewood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602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'Trap 1'!$T$21:$T$153</c:f>
              <c:numCache>
                <c:formatCode>General</c:formatCode>
                <c:ptCount val="1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</c:v>
                </c:pt>
                <c:pt idx="23">
                  <c:v>39</c:v>
                </c:pt>
                <c:pt idx="24">
                  <c:v>70.899999999999991</c:v>
                </c:pt>
                <c:pt idx="25">
                  <c:v>70.899999999999991</c:v>
                </c:pt>
                <c:pt idx="26">
                  <c:v>70.899999999999991</c:v>
                </c:pt>
                <c:pt idx="27">
                  <c:v>33</c:v>
                </c:pt>
                <c:pt idx="28">
                  <c:v>222</c:v>
                </c:pt>
                <c:pt idx="29">
                  <c:v>28</c:v>
                </c:pt>
                <c:pt idx="30">
                  <c:v>51</c:v>
                </c:pt>
                <c:pt idx="31">
                  <c:v>60.5</c:v>
                </c:pt>
                <c:pt idx="32">
                  <c:v>60.5</c:v>
                </c:pt>
                <c:pt idx="33">
                  <c:v>60.5</c:v>
                </c:pt>
                <c:pt idx="34">
                  <c:v>39</c:v>
                </c:pt>
                <c:pt idx="35">
                  <c:v>35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17</c:v>
                </c:pt>
                <c:pt idx="43">
                  <c:v>6</c:v>
                </c:pt>
                <c:pt idx="44">
                  <c:v>13</c:v>
                </c:pt>
                <c:pt idx="45">
                  <c:v>12.1</c:v>
                </c:pt>
                <c:pt idx="46">
                  <c:v>12.1</c:v>
                </c:pt>
                <c:pt idx="47">
                  <c:v>12.1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7</c:v>
                </c:pt>
                <c:pt idx="52">
                  <c:v>13.200000000000003</c:v>
                </c:pt>
                <c:pt idx="53">
                  <c:v>13.200000000000003</c:v>
                </c:pt>
                <c:pt idx="54">
                  <c:v>13.200000000000003</c:v>
                </c:pt>
                <c:pt idx="55">
                  <c:v>8</c:v>
                </c:pt>
                <c:pt idx="56">
                  <c:v>10</c:v>
                </c:pt>
                <c:pt idx="57">
                  <c:v>15</c:v>
                </c:pt>
                <c:pt idx="58">
                  <c:v>21</c:v>
                </c:pt>
                <c:pt idx="59">
                  <c:v>30.800000000000004</c:v>
                </c:pt>
                <c:pt idx="60">
                  <c:v>30.800000000000004</c:v>
                </c:pt>
                <c:pt idx="61">
                  <c:v>30.800000000000004</c:v>
                </c:pt>
                <c:pt idx="62">
                  <c:v>37</c:v>
                </c:pt>
                <c:pt idx="63">
                  <c:v>8</c:v>
                </c:pt>
                <c:pt idx="64">
                  <c:v>149</c:v>
                </c:pt>
                <c:pt idx="65">
                  <c:v>32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22</c:v>
                </c:pt>
                <c:pt idx="70">
                  <c:v>17</c:v>
                </c:pt>
                <c:pt idx="71">
                  <c:v>27</c:v>
                </c:pt>
                <c:pt idx="72">
                  <c:v>14</c:v>
                </c:pt>
                <c:pt idx="73">
                  <c:v>12.499999999999998</c:v>
                </c:pt>
                <c:pt idx="74">
                  <c:v>12.499999999999998</c:v>
                </c:pt>
                <c:pt idx="75">
                  <c:v>12.499999999999998</c:v>
                </c:pt>
                <c:pt idx="76">
                  <c:v>20</c:v>
                </c:pt>
                <c:pt idx="77">
                  <c:v>18</c:v>
                </c:pt>
                <c:pt idx="78">
                  <c:v>15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11</c:v>
                </c:pt>
                <c:pt idx="91">
                  <c:v>5</c:v>
                </c:pt>
                <c:pt idx="92">
                  <c:v>7</c:v>
                </c:pt>
                <c:pt idx="93">
                  <c:v>5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6.7999999999999989</c:v>
                </c:pt>
                <c:pt idx="109">
                  <c:v>6.7999999999999989</c:v>
                </c:pt>
                <c:pt idx="110">
                  <c:v>6.7999999999999989</c:v>
                </c:pt>
                <c:pt idx="111">
                  <c:v>20</c:v>
                </c:pt>
                <c:pt idx="112">
                  <c:v>42</c:v>
                </c:pt>
                <c:pt idx="113">
                  <c:v>62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Info.'!$A$2:$A$135</c:f>
              <c:numCache>
                <c:formatCode>m/d;@</c:formatCode>
                <c:ptCount val="134"/>
                <c:pt idx="0">
                  <c:v>42140</c:v>
                </c:pt>
                <c:pt idx="1">
                  <c:v>42141</c:v>
                </c:pt>
                <c:pt idx="2">
                  <c:v>42142</c:v>
                </c:pt>
                <c:pt idx="3">
                  <c:v>42143</c:v>
                </c:pt>
                <c:pt idx="4">
                  <c:v>42144</c:v>
                </c:pt>
                <c:pt idx="5">
                  <c:v>42145</c:v>
                </c:pt>
                <c:pt idx="6">
                  <c:v>42146</c:v>
                </c:pt>
                <c:pt idx="7">
                  <c:v>42147</c:v>
                </c:pt>
                <c:pt idx="8">
                  <c:v>42148</c:v>
                </c:pt>
                <c:pt idx="9">
                  <c:v>42149</c:v>
                </c:pt>
                <c:pt idx="10">
                  <c:v>42150</c:v>
                </c:pt>
                <c:pt idx="11">
                  <c:v>42151</c:v>
                </c:pt>
                <c:pt idx="12">
                  <c:v>42152</c:v>
                </c:pt>
                <c:pt idx="13">
                  <c:v>42153</c:v>
                </c:pt>
                <c:pt idx="14">
                  <c:v>42154</c:v>
                </c:pt>
                <c:pt idx="15">
                  <c:v>42155</c:v>
                </c:pt>
                <c:pt idx="16">
                  <c:v>42156</c:v>
                </c:pt>
                <c:pt idx="17">
                  <c:v>42157</c:v>
                </c:pt>
                <c:pt idx="18">
                  <c:v>42158</c:v>
                </c:pt>
                <c:pt idx="19">
                  <c:v>42159</c:v>
                </c:pt>
                <c:pt idx="20">
                  <c:v>42160</c:v>
                </c:pt>
                <c:pt idx="21">
                  <c:v>42161</c:v>
                </c:pt>
                <c:pt idx="22">
                  <c:v>42162</c:v>
                </c:pt>
                <c:pt idx="23">
                  <c:v>42163</c:v>
                </c:pt>
                <c:pt idx="24">
                  <c:v>42164</c:v>
                </c:pt>
                <c:pt idx="25">
                  <c:v>42165</c:v>
                </c:pt>
                <c:pt idx="26">
                  <c:v>42166</c:v>
                </c:pt>
                <c:pt idx="27">
                  <c:v>42167</c:v>
                </c:pt>
                <c:pt idx="28">
                  <c:v>42168</c:v>
                </c:pt>
                <c:pt idx="29">
                  <c:v>42169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42175</c:v>
                </c:pt>
                <c:pt idx="36">
                  <c:v>42176</c:v>
                </c:pt>
                <c:pt idx="37">
                  <c:v>42177</c:v>
                </c:pt>
                <c:pt idx="38">
                  <c:v>42178</c:v>
                </c:pt>
                <c:pt idx="39">
                  <c:v>42179</c:v>
                </c:pt>
                <c:pt idx="40">
                  <c:v>42180</c:v>
                </c:pt>
                <c:pt idx="41">
                  <c:v>42181</c:v>
                </c:pt>
                <c:pt idx="42">
                  <c:v>42182</c:v>
                </c:pt>
                <c:pt idx="43">
                  <c:v>42183</c:v>
                </c:pt>
                <c:pt idx="44">
                  <c:v>42184</c:v>
                </c:pt>
                <c:pt idx="45">
                  <c:v>42185</c:v>
                </c:pt>
                <c:pt idx="46">
                  <c:v>42186</c:v>
                </c:pt>
                <c:pt idx="47">
                  <c:v>42187</c:v>
                </c:pt>
                <c:pt idx="48">
                  <c:v>42188</c:v>
                </c:pt>
                <c:pt idx="49">
                  <c:v>42189</c:v>
                </c:pt>
                <c:pt idx="50">
                  <c:v>42190</c:v>
                </c:pt>
                <c:pt idx="51">
                  <c:v>42191</c:v>
                </c:pt>
                <c:pt idx="52">
                  <c:v>42192</c:v>
                </c:pt>
                <c:pt idx="53">
                  <c:v>42193</c:v>
                </c:pt>
                <c:pt idx="54">
                  <c:v>42194</c:v>
                </c:pt>
                <c:pt idx="55">
                  <c:v>42195</c:v>
                </c:pt>
                <c:pt idx="56">
                  <c:v>42196</c:v>
                </c:pt>
                <c:pt idx="57">
                  <c:v>42197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42203</c:v>
                </c:pt>
                <c:pt idx="64">
                  <c:v>42204</c:v>
                </c:pt>
                <c:pt idx="65">
                  <c:v>42205</c:v>
                </c:pt>
                <c:pt idx="66">
                  <c:v>42206</c:v>
                </c:pt>
                <c:pt idx="67">
                  <c:v>42207</c:v>
                </c:pt>
                <c:pt idx="68">
                  <c:v>42208</c:v>
                </c:pt>
                <c:pt idx="69">
                  <c:v>42209</c:v>
                </c:pt>
                <c:pt idx="70">
                  <c:v>42210</c:v>
                </c:pt>
                <c:pt idx="71">
                  <c:v>42211</c:v>
                </c:pt>
                <c:pt idx="72">
                  <c:v>42212</c:v>
                </c:pt>
                <c:pt idx="73">
                  <c:v>42213</c:v>
                </c:pt>
                <c:pt idx="74">
                  <c:v>42214</c:v>
                </c:pt>
                <c:pt idx="75">
                  <c:v>42215</c:v>
                </c:pt>
                <c:pt idx="76">
                  <c:v>42216</c:v>
                </c:pt>
                <c:pt idx="77">
                  <c:v>42217</c:v>
                </c:pt>
                <c:pt idx="78">
                  <c:v>42218</c:v>
                </c:pt>
                <c:pt idx="79">
                  <c:v>42219</c:v>
                </c:pt>
                <c:pt idx="80">
                  <c:v>42220</c:v>
                </c:pt>
                <c:pt idx="81">
                  <c:v>42221</c:v>
                </c:pt>
                <c:pt idx="82">
                  <c:v>42222</c:v>
                </c:pt>
                <c:pt idx="83">
                  <c:v>42223</c:v>
                </c:pt>
                <c:pt idx="84">
                  <c:v>42224</c:v>
                </c:pt>
                <c:pt idx="85">
                  <c:v>42225</c:v>
                </c:pt>
                <c:pt idx="86">
                  <c:v>42226</c:v>
                </c:pt>
                <c:pt idx="87">
                  <c:v>42227</c:v>
                </c:pt>
                <c:pt idx="88">
                  <c:v>42228</c:v>
                </c:pt>
                <c:pt idx="89">
                  <c:v>42229</c:v>
                </c:pt>
                <c:pt idx="90">
                  <c:v>42230</c:v>
                </c:pt>
                <c:pt idx="91">
                  <c:v>42231</c:v>
                </c:pt>
                <c:pt idx="92">
                  <c:v>42232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42238</c:v>
                </c:pt>
                <c:pt idx="99">
                  <c:v>42239</c:v>
                </c:pt>
                <c:pt idx="100">
                  <c:v>42240</c:v>
                </c:pt>
                <c:pt idx="101">
                  <c:v>42241</c:v>
                </c:pt>
                <c:pt idx="102">
                  <c:v>42242</c:v>
                </c:pt>
                <c:pt idx="103">
                  <c:v>42243</c:v>
                </c:pt>
                <c:pt idx="104">
                  <c:v>42244</c:v>
                </c:pt>
                <c:pt idx="105">
                  <c:v>42245</c:v>
                </c:pt>
                <c:pt idx="106">
                  <c:v>42246</c:v>
                </c:pt>
                <c:pt idx="107">
                  <c:v>42247</c:v>
                </c:pt>
                <c:pt idx="108">
                  <c:v>42248</c:v>
                </c:pt>
                <c:pt idx="109">
                  <c:v>42249</c:v>
                </c:pt>
                <c:pt idx="110">
                  <c:v>42250</c:v>
                </c:pt>
                <c:pt idx="111">
                  <c:v>42251</c:v>
                </c:pt>
                <c:pt idx="112">
                  <c:v>42252</c:v>
                </c:pt>
                <c:pt idx="113">
                  <c:v>42253</c:v>
                </c:pt>
                <c:pt idx="114">
                  <c:v>42254</c:v>
                </c:pt>
                <c:pt idx="115">
                  <c:v>42255</c:v>
                </c:pt>
                <c:pt idx="116">
                  <c:v>42256</c:v>
                </c:pt>
                <c:pt idx="117">
                  <c:v>42257</c:v>
                </c:pt>
                <c:pt idx="118">
                  <c:v>42258</c:v>
                </c:pt>
                <c:pt idx="119">
                  <c:v>42259</c:v>
                </c:pt>
                <c:pt idx="120">
                  <c:v>42260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42266</c:v>
                </c:pt>
                <c:pt idx="127">
                  <c:v>42267</c:v>
                </c:pt>
                <c:pt idx="128">
                  <c:v>42268</c:v>
                </c:pt>
                <c:pt idx="129">
                  <c:v>42269</c:v>
                </c:pt>
                <c:pt idx="130">
                  <c:v>42270</c:v>
                </c:pt>
                <c:pt idx="131">
                  <c:v>42271</c:v>
                </c:pt>
                <c:pt idx="132">
                  <c:v>42272</c:v>
                </c:pt>
                <c:pt idx="133">
                  <c:v>42273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8760"/>
        <c:axId val="423686016"/>
      </c:lineChart>
      <c:dateAx>
        <c:axId val="42368876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6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60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87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97"/>
          <c:y val="4.2414355628058717E-2"/>
          <c:w val="0.34073251942288801"/>
          <c:h val="3.9151712887443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Metro Area Tarsalis Total </a:t>
            </a:r>
          </a:p>
        </c:rich>
      </c:tx>
      <c:layout>
        <c:manualLayout>
          <c:xMode val="edge"/>
          <c:yMode val="edge"/>
          <c:x val="0.3917869034406784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922E-2"/>
          <c:y val="0.16802610114194641"/>
          <c:w val="0.90788013318534966"/>
          <c:h val="0.69983686786294697"/>
        </c:manualLayout>
      </c:layout>
      <c:lineChart>
        <c:grouping val="standard"/>
        <c:varyColors val="0"/>
        <c:ser>
          <c:idx val="0"/>
          <c:order val="0"/>
          <c:tx>
            <c:strRef>
              <c:f>'City vs. tarsalis'!$E$5</c:f>
              <c:strCache>
                <c:ptCount val="1"/>
                <c:pt idx="0">
                  <c:v>2008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tarsalis'!$O$9:$O$123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'City vs. tarsalis'!$D$5</c:f>
              <c:strCache>
                <c:ptCount val="1"/>
                <c:pt idx="0">
                  <c:v>2007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0.89999999999999991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1.3</c:v>
                </c:pt>
                <c:pt idx="23">
                  <c:v>1.3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5.4999999999999991</c:v>
                </c:pt>
                <c:pt idx="29">
                  <c:v>5.4999999999999991</c:v>
                </c:pt>
                <c:pt idx="30">
                  <c:v>5.4999999999999991</c:v>
                </c:pt>
                <c:pt idx="31">
                  <c:v>25</c:v>
                </c:pt>
                <c:pt idx="32">
                  <c:v>55</c:v>
                </c:pt>
                <c:pt idx="33">
                  <c:v>21</c:v>
                </c:pt>
                <c:pt idx="34">
                  <c:v>23.3</c:v>
                </c:pt>
                <c:pt idx="35">
                  <c:v>34.100000000000016</c:v>
                </c:pt>
                <c:pt idx="36">
                  <c:v>34.400000000000013</c:v>
                </c:pt>
                <c:pt idx="37">
                  <c:v>34.100000000000016</c:v>
                </c:pt>
                <c:pt idx="38">
                  <c:v>26.3</c:v>
                </c:pt>
                <c:pt idx="39">
                  <c:v>9</c:v>
                </c:pt>
                <c:pt idx="40">
                  <c:v>15</c:v>
                </c:pt>
                <c:pt idx="41">
                  <c:v>28.25</c:v>
                </c:pt>
                <c:pt idx="42">
                  <c:v>27.25</c:v>
                </c:pt>
                <c:pt idx="43">
                  <c:v>27.85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  <c:smooth val="0"/>
        </c:ser>
        <c:ser>
          <c:idx val="1"/>
          <c:order val="2"/>
          <c:tx>
            <c:v>2009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'City vs. tarsalis'!$P$9:$P$126</c:f>
              <c:numCache>
                <c:formatCode>General</c:formatCode>
                <c:ptCount val="118"/>
                <c:pt idx="7">
                  <c:v>0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2.7</c:v>
                </c:pt>
                <c:pt idx="39">
                  <c:v>2.7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6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10</c:v>
                </c:pt>
                <c:pt idx="62">
                  <c:v>7</c:v>
                </c:pt>
                <c:pt idx="63">
                  <c:v>2</c:v>
                </c:pt>
                <c:pt idx="64">
                  <c:v>7</c:v>
                </c:pt>
                <c:pt idx="65">
                  <c:v>5.3</c:v>
                </c:pt>
                <c:pt idx="66">
                  <c:v>5.3</c:v>
                </c:pt>
                <c:pt idx="67">
                  <c:v>5.3</c:v>
                </c:pt>
                <c:pt idx="68">
                  <c:v>11</c:v>
                </c:pt>
                <c:pt idx="69">
                  <c:v>23</c:v>
                </c:pt>
                <c:pt idx="70">
                  <c:v>24</c:v>
                </c:pt>
                <c:pt idx="71">
                  <c:v>81.900000000000006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1</c:v>
                </c:pt>
                <c:pt idx="76">
                  <c:v>9</c:v>
                </c:pt>
                <c:pt idx="77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v>2010</c:v>
          </c:tx>
          <c:marker>
            <c:symbol val="none"/>
          </c:marker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2011</c:v>
          </c:tx>
          <c:marker>
            <c:symbol val="none"/>
          </c:marker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2659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38752"/>
        <c:axId val="383039536"/>
      </c:lineChart>
      <c:dateAx>
        <c:axId val="383038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95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303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8752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C0C0C0">
                <a:gamma/>
                <a:shade val="89020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9178690344067846"/>
          <c:y val="7.9934747145194954E-2"/>
          <c:w val="0.39467935034662238"/>
          <c:h val="3.51814090098655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1108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3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m/d/yy;@</c:formatCode>
                <c:ptCount val="133"/>
                <c:pt idx="2">
                  <c:v>42140</c:v>
                </c:pt>
                <c:pt idx="3">
                  <c:v>42141</c:v>
                </c:pt>
                <c:pt idx="4">
                  <c:v>42142</c:v>
                </c:pt>
                <c:pt idx="5">
                  <c:v>42143</c:v>
                </c:pt>
                <c:pt idx="6">
                  <c:v>42144</c:v>
                </c:pt>
                <c:pt idx="7">
                  <c:v>42145</c:v>
                </c:pt>
                <c:pt idx="8">
                  <c:v>42146</c:v>
                </c:pt>
                <c:pt idx="9">
                  <c:v>42147</c:v>
                </c:pt>
                <c:pt idx="10">
                  <c:v>42148</c:v>
                </c:pt>
                <c:pt idx="11">
                  <c:v>42149</c:v>
                </c:pt>
                <c:pt idx="12">
                  <c:v>42150</c:v>
                </c:pt>
                <c:pt idx="13">
                  <c:v>42151</c:v>
                </c:pt>
                <c:pt idx="14">
                  <c:v>42152</c:v>
                </c:pt>
                <c:pt idx="15">
                  <c:v>42153</c:v>
                </c:pt>
                <c:pt idx="16">
                  <c:v>42154</c:v>
                </c:pt>
                <c:pt idx="17">
                  <c:v>42155</c:v>
                </c:pt>
                <c:pt idx="18">
                  <c:v>42156</c:v>
                </c:pt>
                <c:pt idx="19">
                  <c:v>42157</c:v>
                </c:pt>
                <c:pt idx="20">
                  <c:v>42158</c:v>
                </c:pt>
                <c:pt idx="21">
                  <c:v>42159</c:v>
                </c:pt>
                <c:pt idx="22">
                  <c:v>42160</c:v>
                </c:pt>
                <c:pt idx="23">
                  <c:v>42161</c:v>
                </c:pt>
                <c:pt idx="24">
                  <c:v>42162</c:v>
                </c:pt>
                <c:pt idx="25">
                  <c:v>42163</c:v>
                </c:pt>
                <c:pt idx="26">
                  <c:v>42164</c:v>
                </c:pt>
                <c:pt idx="27">
                  <c:v>42165</c:v>
                </c:pt>
                <c:pt idx="28">
                  <c:v>42166</c:v>
                </c:pt>
                <c:pt idx="29">
                  <c:v>42167</c:v>
                </c:pt>
                <c:pt idx="30">
                  <c:v>42168</c:v>
                </c:pt>
                <c:pt idx="31">
                  <c:v>42169</c:v>
                </c:pt>
                <c:pt idx="32">
                  <c:v>42170</c:v>
                </c:pt>
                <c:pt idx="33">
                  <c:v>42171</c:v>
                </c:pt>
                <c:pt idx="34">
                  <c:v>42172</c:v>
                </c:pt>
                <c:pt idx="35">
                  <c:v>42173</c:v>
                </c:pt>
                <c:pt idx="36">
                  <c:v>42174</c:v>
                </c:pt>
                <c:pt idx="37">
                  <c:v>42175</c:v>
                </c:pt>
                <c:pt idx="38">
                  <c:v>42176</c:v>
                </c:pt>
                <c:pt idx="39">
                  <c:v>42177</c:v>
                </c:pt>
                <c:pt idx="40">
                  <c:v>42178</c:v>
                </c:pt>
                <c:pt idx="41">
                  <c:v>42179</c:v>
                </c:pt>
                <c:pt idx="42">
                  <c:v>42180</c:v>
                </c:pt>
                <c:pt idx="43">
                  <c:v>42181</c:v>
                </c:pt>
                <c:pt idx="44">
                  <c:v>42182</c:v>
                </c:pt>
                <c:pt idx="45">
                  <c:v>42183</c:v>
                </c:pt>
                <c:pt idx="46">
                  <c:v>42184</c:v>
                </c:pt>
                <c:pt idx="47">
                  <c:v>42185</c:v>
                </c:pt>
                <c:pt idx="48">
                  <c:v>42186</c:v>
                </c:pt>
                <c:pt idx="49">
                  <c:v>42187</c:v>
                </c:pt>
                <c:pt idx="50">
                  <c:v>42188</c:v>
                </c:pt>
                <c:pt idx="51">
                  <c:v>42189</c:v>
                </c:pt>
                <c:pt idx="52">
                  <c:v>42190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42196</c:v>
                </c:pt>
                <c:pt idx="59">
                  <c:v>42197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42203</c:v>
                </c:pt>
                <c:pt idx="66">
                  <c:v>42204</c:v>
                </c:pt>
                <c:pt idx="67">
                  <c:v>42205</c:v>
                </c:pt>
                <c:pt idx="68">
                  <c:v>42206</c:v>
                </c:pt>
                <c:pt idx="69">
                  <c:v>42207</c:v>
                </c:pt>
                <c:pt idx="70">
                  <c:v>42208</c:v>
                </c:pt>
                <c:pt idx="71">
                  <c:v>42209</c:v>
                </c:pt>
                <c:pt idx="72">
                  <c:v>42210</c:v>
                </c:pt>
                <c:pt idx="73">
                  <c:v>42211</c:v>
                </c:pt>
                <c:pt idx="74">
                  <c:v>42212</c:v>
                </c:pt>
                <c:pt idx="75">
                  <c:v>42213</c:v>
                </c:pt>
                <c:pt idx="76">
                  <c:v>42214</c:v>
                </c:pt>
                <c:pt idx="77">
                  <c:v>42215</c:v>
                </c:pt>
                <c:pt idx="78">
                  <c:v>42216</c:v>
                </c:pt>
                <c:pt idx="79">
                  <c:v>42217</c:v>
                </c:pt>
                <c:pt idx="80">
                  <c:v>42218</c:v>
                </c:pt>
                <c:pt idx="81">
                  <c:v>42219</c:v>
                </c:pt>
                <c:pt idx="82">
                  <c:v>42220</c:v>
                </c:pt>
                <c:pt idx="83">
                  <c:v>42221</c:v>
                </c:pt>
                <c:pt idx="84">
                  <c:v>42222</c:v>
                </c:pt>
                <c:pt idx="85">
                  <c:v>42223</c:v>
                </c:pt>
                <c:pt idx="86">
                  <c:v>42224</c:v>
                </c:pt>
                <c:pt idx="87">
                  <c:v>42225</c:v>
                </c:pt>
                <c:pt idx="88">
                  <c:v>42226</c:v>
                </c:pt>
                <c:pt idx="89">
                  <c:v>42227</c:v>
                </c:pt>
                <c:pt idx="90">
                  <c:v>42228</c:v>
                </c:pt>
                <c:pt idx="91">
                  <c:v>42229</c:v>
                </c:pt>
                <c:pt idx="92">
                  <c:v>42230</c:v>
                </c:pt>
                <c:pt idx="93">
                  <c:v>42231</c:v>
                </c:pt>
                <c:pt idx="94">
                  <c:v>42232</c:v>
                </c:pt>
                <c:pt idx="95">
                  <c:v>42233</c:v>
                </c:pt>
                <c:pt idx="96">
                  <c:v>42234</c:v>
                </c:pt>
                <c:pt idx="97">
                  <c:v>42235</c:v>
                </c:pt>
                <c:pt idx="98">
                  <c:v>42236</c:v>
                </c:pt>
                <c:pt idx="99">
                  <c:v>42237</c:v>
                </c:pt>
                <c:pt idx="100">
                  <c:v>42238</c:v>
                </c:pt>
                <c:pt idx="101">
                  <c:v>42239</c:v>
                </c:pt>
                <c:pt idx="102">
                  <c:v>42240</c:v>
                </c:pt>
                <c:pt idx="103">
                  <c:v>42241</c:v>
                </c:pt>
                <c:pt idx="104">
                  <c:v>42242</c:v>
                </c:pt>
                <c:pt idx="105">
                  <c:v>42243</c:v>
                </c:pt>
                <c:pt idx="106">
                  <c:v>42244</c:v>
                </c:pt>
                <c:pt idx="107">
                  <c:v>42245</c:v>
                </c:pt>
                <c:pt idx="108">
                  <c:v>42246</c:v>
                </c:pt>
                <c:pt idx="109">
                  <c:v>42247</c:v>
                </c:pt>
                <c:pt idx="110">
                  <c:v>42248</c:v>
                </c:pt>
                <c:pt idx="111">
                  <c:v>42249</c:v>
                </c:pt>
                <c:pt idx="112">
                  <c:v>42250</c:v>
                </c:pt>
                <c:pt idx="113">
                  <c:v>42251</c:v>
                </c:pt>
                <c:pt idx="114">
                  <c:v>42252</c:v>
                </c:pt>
                <c:pt idx="115">
                  <c:v>42253</c:v>
                </c:pt>
                <c:pt idx="116">
                  <c:v>42254</c:v>
                </c:pt>
                <c:pt idx="117">
                  <c:v>42255</c:v>
                </c:pt>
                <c:pt idx="118">
                  <c:v>42256</c:v>
                </c:pt>
                <c:pt idx="119">
                  <c:v>42257</c:v>
                </c:pt>
                <c:pt idx="120">
                  <c:v>42258</c:v>
                </c:pt>
                <c:pt idx="121">
                  <c:v>42259</c:v>
                </c:pt>
                <c:pt idx="122">
                  <c:v>42260</c:v>
                </c:pt>
                <c:pt idx="123">
                  <c:v>42261</c:v>
                </c:pt>
                <c:pt idx="124">
                  <c:v>42262</c:v>
                </c:pt>
                <c:pt idx="125">
                  <c:v>42263</c:v>
                </c:pt>
                <c:pt idx="126">
                  <c:v>42264</c:v>
                </c:pt>
                <c:pt idx="127">
                  <c:v>42265</c:v>
                </c:pt>
                <c:pt idx="128">
                  <c:v>42266</c:v>
                </c:pt>
                <c:pt idx="129">
                  <c:v>42267</c:v>
                </c:pt>
                <c:pt idx="130">
                  <c:v>42268</c:v>
                </c:pt>
                <c:pt idx="131">
                  <c:v>42269</c:v>
                </c:pt>
                <c:pt idx="132">
                  <c:v>42270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41</c:v>
                </c:pt>
                <c:pt idx="21">
                  <c:v>4</c:v>
                </c:pt>
                <c:pt idx="22">
                  <c:v>107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39</c:v>
                </c:pt>
                <c:pt idx="27">
                  <c:v>28</c:v>
                </c:pt>
                <c:pt idx="28">
                  <c:v>27</c:v>
                </c:pt>
                <c:pt idx="29">
                  <c:v>36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10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10</c:v>
                </c:pt>
                <c:pt idx="42">
                  <c:v>11</c:v>
                </c:pt>
                <c:pt idx="43">
                  <c:v>13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15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1</c:v>
                </c:pt>
                <c:pt idx="125">
                  <c:v>42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m/d/yy;@</c:formatCode>
                <c:ptCount val="133"/>
                <c:pt idx="2">
                  <c:v>42140</c:v>
                </c:pt>
                <c:pt idx="3">
                  <c:v>42141</c:v>
                </c:pt>
                <c:pt idx="4">
                  <c:v>42142</c:v>
                </c:pt>
                <c:pt idx="5">
                  <c:v>42143</c:v>
                </c:pt>
                <c:pt idx="6">
                  <c:v>42144</c:v>
                </c:pt>
                <c:pt idx="7">
                  <c:v>42145</c:v>
                </c:pt>
                <c:pt idx="8">
                  <c:v>42146</c:v>
                </c:pt>
                <c:pt idx="9">
                  <c:v>42147</c:v>
                </c:pt>
                <c:pt idx="10">
                  <c:v>42148</c:v>
                </c:pt>
                <c:pt idx="11">
                  <c:v>42149</c:v>
                </c:pt>
                <c:pt idx="12">
                  <c:v>42150</c:v>
                </c:pt>
                <c:pt idx="13">
                  <c:v>42151</c:v>
                </c:pt>
                <c:pt idx="14">
                  <c:v>42152</c:v>
                </c:pt>
                <c:pt idx="15">
                  <c:v>42153</c:v>
                </c:pt>
                <c:pt idx="16">
                  <c:v>42154</c:v>
                </c:pt>
                <c:pt idx="17">
                  <c:v>42155</c:v>
                </c:pt>
                <c:pt idx="18">
                  <c:v>42156</c:v>
                </c:pt>
                <c:pt idx="19">
                  <c:v>42157</c:v>
                </c:pt>
                <c:pt idx="20">
                  <c:v>42158</c:v>
                </c:pt>
                <c:pt idx="21">
                  <c:v>42159</c:v>
                </c:pt>
                <c:pt idx="22">
                  <c:v>42160</c:v>
                </c:pt>
                <c:pt idx="23">
                  <c:v>42161</c:v>
                </c:pt>
                <c:pt idx="24">
                  <c:v>42162</c:v>
                </c:pt>
                <c:pt idx="25">
                  <c:v>42163</c:v>
                </c:pt>
                <c:pt idx="26">
                  <c:v>42164</c:v>
                </c:pt>
                <c:pt idx="27">
                  <c:v>42165</c:v>
                </c:pt>
                <c:pt idx="28">
                  <c:v>42166</c:v>
                </c:pt>
                <c:pt idx="29">
                  <c:v>42167</c:v>
                </c:pt>
                <c:pt idx="30">
                  <c:v>42168</c:v>
                </c:pt>
                <c:pt idx="31">
                  <c:v>42169</c:v>
                </c:pt>
                <c:pt idx="32">
                  <c:v>42170</c:v>
                </c:pt>
                <c:pt idx="33">
                  <c:v>42171</c:v>
                </c:pt>
                <c:pt idx="34">
                  <c:v>42172</c:v>
                </c:pt>
                <c:pt idx="35">
                  <c:v>42173</c:v>
                </c:pt>
                <c:pt idx="36">
                  <c:v>42174</c:v>
                </c:pt>
                <c:pt idx="37">
                  <c:v>42175</c:v>
                </c:pt>
                <c:pt idx="38">
                  <c:v>42176</c:v>
                </c:pt>
                <c:pt idx="39">
                  <c:v>42177</c:v>
                </c:pt>
                <c:pt idx="40">
                  <c:v>42178</c:v>
                </c:pt>
                <c:pt idx="41">
                  <c:v>42179</c:v>
                </c:pt>
                <c:pt idx="42">
                  <c:v>42180</c:v>
                </c:pt>
                <c:pt idx="43">
                  <c:v>42181</c:v>
                </c:pt>
                <c:pt idx="44">
                  <c:v>42182</c:v>
                </c:pt>
                <c:pt idx="45">
                  <c:v>42183</c:v>
                </c:pt>
                <c:pt idx="46">
                  <c:v>42184</c:v>
                </c:pt>
                <c:pt idx="47">
                  <c:v>42185</c:v>
                </c:pt>
                <c:pt idx="48">
                  <c:v>42186</c:v>
                </c:pt>
                <c:pt idx="49">
                  <c:v>42187</c:v>
                </c:pt>
                <c:pt idx="50">
                  <c:v>42188</c:v>
                </c:pt>
                <c:pt idx="51">
                  <c:v>42189</c:v>
                </c:pt>
                <c:pt idx="52">
                  <c:v>42190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42196</c:v>
                </c:pt>
                <c:pt idx="59">
                  <c:v>42197</c:v>
                </c:pt>
                <c:pt idx="60">
                  <c:v>42198</c:v>
                </c:pt>
                <c:pt idx="61">
                  <c:v>42199</c:v>
                </c:pt>
                <c:pt idx="62">
                  <c:v>42200</c:v>
                </c:pt>
                <c:pt idx="63">
                  <c:v>42201</c:v>
                </c:pt>
                <c:pt idx="64">
                  <c:v>42202</c:v>
                </c:pt>
                <c:pt idx="65">
                  <c:v>42203</c:v>
                </c:pt>
                <c:pt idx="66">
                  <c:v>42204</c:v>
                </c:pt>
                <c:pt idx="67">
                  <c:v>42205</c:v>
                </c:pt>
                <c:pt idx="68">
                  <c:v>42206</c:v>
                </c:pt>
                <c:pt idx="69">
                  <c:v>42207</c:v>
                </c:pt>
                <c:pt idx="70">
                  <c:v>42208</c:v>
                </c:pt>
                <c:pt idx="71">
                  <c:v>42209</c:v>
                </c:pt>
                <c:pt idx="72">
                  <c:v>42210</c:v>
                </c:pt>
                <c:pt idx="73">
                  <c:v>42211</c:v>
                </c:pt>
                <c:pt idx="74">
                  <c:v>42212</c:v>
                </c:pt>
                <c:pt idx="75">
                  <c:v>42213</c:v>
                </c:pt>
                <c:pt idx="76">
                  <c:v>42214</c:v>
                </c:pt>
                <c:pt idx="77">
                  <c:v>42215</c:v>
                </c:pt>
                <c:pt idx="78">
                  <c:v>42216</c:v>
                </c:pt>
                <c:pt idx="79">
                  <c:v>42217</c:v>
                </c:pt>
                <c:pt idx="80">
                  <c:v>42218</c:v>
                </c:pt>
                <c:pt idx="81">
                  <c:v>42219</c:v>
                </c:pt>
                <c:pt idx="82">
                  <c:v>42220</c:v>
                </c:pt>
                <c:pt idx="83">
                  <c:v>42221</c:v>
                </c:pt>
                <c:pt idx="84">
                  <c:v>42222</c:v>
                </c:pt>
                <c:pt idx="85">
                  <c:v>42223</c:v>
                </c:pt>
                <c:pt idx="86">
                  <c:v>42224</c:v>
                </c:pt>
                <c:pt idx="87">
                  <c:v>42225</c:v>
                </c:pt>
                <c:pt idx="88">
                  <c:v>42226</c:v>
                </c:pt>
                <c:pt idx="89">
                  <c:v>42227</c:v>
                </c:pt>
                <c:pt idx="90">
                  <c:v>42228</c:v>
                </c:pt>
                <c:pt idx="91">
                  <c:v>42229</c:v>
                </c:pt>
                <c:pt idx="92">
                  <c:v>42230</c:v>
                </c:pt>
                <c:pt idx="93">
                  <c:v>42231</c:v>
                </c:pt>
                <c:pt idx="94">
                  <c:v>42232</c:v>
                </c:pt>
                <c:pt idx="95">
                  <c:v>42233</c:v>
                </c:pt>
                <c:pt idx="96">
                  <c:v>42234</c:v>
                </c:pt>
                <c:pt idx="97">
                  <c:v>42235</c:v>
                </c:pt>
                <c:pt idx="98">
                  <c:v>42236</c:v>
                </c:pt>
                <c:pt idx="99">
                  <c:v>42237</c:v>
                </c:pt>
                <c:pt idx="100">
                  <c:v>42238</c:v>
                </c:pt>
                <c:pt idx="101">
                  <c:v>42239</c:v>
                </c:pt>
                <c:pt idx="102">
                  <c:v>42240</c:v>
                </c:pt>
                <c:pt idx="103">
                  <c:v>42241</c:v>
                </c:pt>
                <c:pt idx="104">
                  <c:v>42242</c:v>
                </c:pt>
                <c:pt idx="105">
                  <c:v>42243</c:v>
                </c:pt>
                <c:pt idx="106">
                  <c:v>42244</c:v>
                </c:pt>
                <c:pt idx="107">
                  <c:v>42245</c:v>
                </c:pt>
                <c:pt idx="108">
                  <c:v>42246</c:v>
                </c:pt>
                <c:pt idx="109">
                  <c:v>42247</c:v>
                </c:pt>
                <c:pt idx="110">
                  <c:v>42248</c:v>
                </c:pt>
                <c:pt idx="111">
                  <c:v>42249</c:v>
                </c:pt>
                <c:pt idx="112">
                  <c:v>42250</c:v>
                </c:pt>
                <c:pt idx="113">
                  <c:v>42251</c:v>
                </c:pt>
                <c:pt idx="114">
                  <c:v>42252</c:v>
                </c:pt>
                <c:pt idx="115">
                  <c:v>42253</c:v>
                </c:pt>
                <c:pt idx="116">
                  <c:v>42254</c:v>
                </c:pt>
                <c:pt idx="117">
                  <c:v>42255</c:v>
                </c:pt>
                <c:pt idx="118">
                  <c:v>42256</c:v>
                </c:pt>
                <c:pt idx="119">
                  <c:v>42257</c:v>
                </c:pt>
                <c:pt idx="120">
                  <c:v>42258</c:v>
                </c:pt>
                <c:pt idx="121">
                  <c:v>42259</c:v>
                </c:pt>
                <c:pt idx="122">
                  <c:v>42260</c:v>
                </c:pt>
                <c:pt idx="123">
                  <c:v>42261</c:v>
                </c:pt>
                <c:pt idx="124">
                  <c:v>42262</c:v>
                </c:pt>
                <c:pt idx="125">
                  <c:v>42263</c:v>
                </c:pt>
                <c:pt idx="126">
                  <c:v>42264</c:v>
                </c:pt>
                <c:pt idx="127">
                  <c:v>42265</c:v>
                </c:pt>
                <c:pt idx="128">
                  <c:v>42266</c:v>
                </c:pt>
                <c:pt idx="129">
                  <c:v>42267</c:v>
                </c:pt>
                <c:pt idx="130">
                  <c:v>42268</c:v>
                </c:pt>
                <c:pt idx="131">
                  <c:v>42269</c:v>
                </c:pt>
                <c:pt idx="132">
                  <c:v>42270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9544"/>
        <c:axId val="423684056"/>
      </c:lineChart>
      <c:dateAx>
        <c:axId val="423689544"/>
        <c:scaling>
          <c:orientation val="minMax"/>
          <c:max val="40811"/>
          <c:min val="4066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40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4056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9544"/>
        <c:crosses val="autoZero"/>
        <c:crossBetween val="between"/>
        <c:majorUnit val="25"/>
        <c:minorUnit val="25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62"/>
          <c:y val="6.1990212071778177E-2"/>
          <c:w val="0.38512763596009153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101 22nd Avenue North Trap (#3) vs. City Trap Average</a:t>
            </a:r>
          </a:p>
        </c:rich>
      </c:tx>
      <c:layout>
        <c:manualLayout>
          <c:xMode val="edge"/>
          <c:yMode val="edge"/>
          <c:x val="0.266370699223120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555603137114E-2"/>
          <c:y val="9.5248693575465226E-2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17</c:v>
                </c:pt>
                <c:pt idx="14">
                  <c:v>16.900000000000002</c:v>
                </c:pt>
                <c:pt idx="15">
                  <c:v>16.900000000000002</c:v>
                </c:pt>
                <c:pt idx="16">
                  <c:v>16.900000000000002</c:v>
                </c:pt>
                <c:pt idx="17">
                  <c:v>10</c:v>
                </c:pt>
                <c:pt idx="18">
                  <c:v>23</c:v>
                </c:pt>
                <c:pt idx="19">
                  <c:v>6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</c:v>
                </c:pt>
                <c:pt idx="67">
                  <c:v>1</c:v>
                </c:pt>
                <c:pt idx="68">
                  <c:v>10</c:v>
                </c:pt>
                <c:pt idx="69">
                  <c:v>11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83664"/>
        <c:axId val="423683272"/>
      </c:lineChart>
      <c:dateAx>
        <c:axId val="423683664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32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368327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68366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1"/>
        <c:txPr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16093229748735"/>
          <c:y val="6.6884176182707977E-2"/>
          <c:w val="0.2639289678135896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1319 12th St. N Trap (#4) vs. City Trap Average</a:t>
            </a:r>
          </a:p>
        </c:rich>
      </c:tx>
      <c:layout>
        <c:manualLayout>
          <c:xMode val="edge"/>
          <c:yMode val="edge"/>
          <c:x val="0.3018867924528950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35</c:v>
                </c:pt>
                <c:pt idx="14">
                  <c:v>77.09999999999998</c:v>
                </c:pt>
                <c:pt idx="15">
                  <c:v>77.09999999999998</c:v>
                </c:pt>
                <c:pt idx="16">
                  <c:v>77.09999999999998</c:v>
                </c:pt>
                <c:pt idx="17">
                  <c:v>63</c:v>
                </c:pt>
                <c:pt idx="18">
                  <c:v>96</c:v>
                </c:pt>
                <c:pt idx="19">
                  <c:v>83</c:v>
                </c:pt>
                <c:pt idx="20">
                  <c:v>67</c:v>
                </c:pt>
                <c:pt idx="21">
                  <c:v>52.300000000000004</c:v>
                </c:pt>
                <c:pt idx="22">
                  <c:v>52.300000000000004</c:v>
                </c:pt>
                <c:pt idx="23">
                  <c:v>52.300000000000004</c:v>
                </c:pt>
                <c:pt idx="24">
                  <c:v>21</c:v>
                </c:pt>
                <c:pt idx="25">
                  <c:v>6</c:v>
                </c:pt>
                <c:pt idx="26">
                  <c:v>34</c:v>
                </c:pt>
                <c:pt idx="27">
                  <c:v>20</c:v>
                </c:pt>
                <c:pt idx="28">
                  <c:v>25.800000000000004</c:v>
                </c:pt>
                <c:pt idx="29">
                  <c:v>25.800000000000004</c:v>
                </c:pt>
                <c:pt idx="30">
                  <c:v>25.800000000000004</c:v>
                </c:pt>
                <c:pt idx="31">
                  <c:v>26</c:v>
                </c:pt>
                <c:pt idx="32">
                  <c:v>55</c:v>
                </c:pt>
                <c:pt idx="33">
                  <c:v>6</c:v>
                </c:pt>
                <c:pt idx="34">
                  <c:v>14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42</c:v>
                </c:pt>
                <c:pt idx="39">
                  <c:v>18</c:v>
                </c:pt>
                <c:pt idx="40">
                  <c:v>1</c:v>
                </c:pt>
                <c:pt idx="41">
                  <c:v>8.75</c:v>
                </c:pt>
                <c:pt idx="42">
                  <c:v>8.75</c:v>
                </c:pt>
                <c:pt idx="43">
                  <c:v>8.75</c:v>
                </c:pt>
                <c:pt idx="44">
                  <c:v>8.75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6.1999999999999993</c:v>
                </c:pt>
                <c:pt idx="50">
                  <c:v>6.1999999999999993</c:v>
                </c:pt>
                <c:pt idx="51">
                  <c:v>6.1999999999999993</c:v>
                </c:pt>
                <c:pt idx="52">
                  <c:v>18</c:v>
                </c:pt>
                <c:pt idx="53">
                  <c:v>11</c:v>
                </c:pt>
                <c:pt idx="54">
                  <c:v>10</c:v>
                </c:pt>
                <c:pt idx="55">
                  <c:v>4</c:v>
                </c:pt>
                <c:pt idx="56">
                  <c:v>16.2</c:v>
                </c:pt>
                <c:pt idx="57">
                  <c:v>16.2</c:v>
                </c:pt>
                <c:pt idx="58">
                  <c:v>16.2</c:v>
                </c:pt>
                <c:pt idx="59">
                  <c:v>16</c:v>
                </c:pt>
                <c:pt idx="60">
                  <c:v>9</c:v>
                </c:pt>
                <c:pt idx="61">
                  <c:v>2</c:v>
                </c:pt>
                <c:pt idx="62">
                  <c:v>11</c:v>
                </c:pt>
                <c:pt idx="63">
                  <c:v>20.200000000000003</c:v>
                </c:pt>
                <c:pt idx="64">
                  <c:v>20.200000000000003</c:v>
                </c:pt>
                <c:pt idx="65">
                  <c:v>20.200000000000003</c:v>
                </c:pt>
                <c:pt idx="66">
                  <c:v>18</c:v>
                </c:pt>
                <c:pt idx="67">
                  <c:v>9</c:v>
                </c:pt>
                <c:pt idx="68">
                  <c:v>62</c:v>
                </c:pt>
                <c:pt idx="69">
                  <c:v>37</c:v>
                </c:pt>
                <c:pt idx="70">
                  <c:v>13.2</c:v>
                </c:pt>
                <c:pt idx="71">
                  <c:v>13.2</c:v>
                </c:pt>
                <c:pt idx="72">
                  <c:v>13.2</c:v>
                </c:pt>
                <c:pt idx="73">
                  <c:v>11</c:v>
                </c:pt>
                <c:pt idx="74">
                  <c:v>2</c:v>
                </c:pt>
                <c:pt idx="75">
                  <c:v>7</c:v>
                </c:pt>
                <c:pt idx="76">
                  <c:v>7</c:v>
                </c:pt>
                <c:pt idx="77">
                  <c:v>6.1999999999999993</c:v>
                </c:pt>
                <c:pt idx="78">
                  <c:v>6.1999999999999993</c:v>
                </c:pt>
                <c:pt idx="79">
                  <c:v>6.1999999999999993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8</c:v>
                </c:pt>
                <c:pt idx="116">
                  <c:v>20</c:v>
                </c:pt>
                <c:pt idx="117">
                  <c:v>93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7144"/>
        <c:axId val="427600672"/>
      </c:lineChart>
      <c:dateAx>
        <c:axId val="427597144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6006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60067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71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1602 43rd Street NW Trap (#5) vs. City Trap Average</a:t>
            </a:r>
          </a:p>
        </c:rich>
      </c:tx>
      <c:layout>
        <c:manualLayout>
          <c:xMode val="edge"/>
          <c:yMode val="edge"/>
          <c:x val="0.2574916759156816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1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4</c:v>
                </c:pt>
                <c:pt idx="11">
                  <c:v>17</c:v>
                </c:pt>
                <c:pt idx="12">
                  <c:v>0</c:v>
                </c:pt>
                <c:pt idx="13">
                  <c:v>67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71</c:v>
                </c:pt>
                <c:pt idx="18">
                  <c:v>43</c:v>
                </c:pt>
                <c:pt idx="19">
                  <c:v>31</c:v>
                </c:pt>
                <c:pt idx="20">
                  <c:v>31</c:v>
                </c:pt>
                <c:pt idx="21">
                  <c:v>28.800000000000004</c:v>
                </c:pt>
                <c:pt idx="22">
                  <c:v>28.800000000000004</c:v>
                </c:pt>
                <c:pt idx="23">
                  <c:v>28.800000000000004</c:v>
                </c:pt>
                <c:pt idx="24">
                  <c:v>8</c:v>
                </c:pt>
                <c:pt idx="25">
                  <c:v>8</c:v>
                </c:pt>
                <c:pt idx="26">
                  <c:v>15</c:v>
                </c:pt>
                <c:pt idx="27">
                  <c:v>#N/A</c:v>
                </c:pt>
                <c:pt idx="28">
                  <c:v>18.900000000000002</c:v>
                </c:pt>
                <c:pt idx="29">
                  <c:v>18.900000000000002</c:v>
                </c:pt>
                <c:pt idx="30">
                  <c:v>18.900000000000002</c:v>
                </c:pt>
                <c:pt idx="31">
                  <c:v>5</c:v>
                </c:pt>
                <c:pt idx="32">
                  <c:v>18</c:v>
                </c:pt>
                <c:pt idx="33">
                  <c:v>10</c:v>
                </c:pt>
                <c:pt idx="34">
                  <c:v>3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7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01456"/>
        <c:axId val="427599496"/>
      </c:lineChart>
      <c:dateAx>
        <c:axId val="427601456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94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5994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60145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64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1029 29th St. N Trap (#6) vs. City Trap Average</a:t>
            </a:r>
          </a:p>
        </c:rich>
      </c:tx>
      <c:layout>
        <c:manualLayout>
          <c:xMode val="edge"/>
          <c:yMode val="edge"/>
          <c:x val="0.3018867924528950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332771748126079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m/d/yy;@</c:formatCode>
                <c:ptCount val="124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16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9</c:v>
                </c:pt>
                <c:pt idx="10">
                  <c:v>32</c:v>
                </c:pt>
                <c:pt idx="11">
                  <c:v>8</c:v>
                </c:pt>
                <c:pt idx="12">
                  <c:v>67</c:v>
                </c:pt>
                <c:pt idx="13">
                  <c:v>162.20000000000002</c:v>
                </c:pt>
                <c:pt idx="14">
                  <c:v>162.20000000000002</c:v>
                </c:pt>
                <c:pt idx="15">
                  <c:v>162.20000000000002</c:v>
                </c:pt>
                <c:pt idx="16">
                  <c:v>446</c:v>
                </c:pt>
                <c:pt idx="17">
                  <c:v>800</c:v>
                </c:pt>
                <c:pt idx="18">
                  <c:v>416</c:v>
                </c:pt>
                <c:pt idx="19">
                  <c:v>780</c:v>
                </c:pt>
                <c:pt idx="20">
                  <c:v>850.5</c:v>
                </c:pt>
                <c:pt idx="21">
                  <c:v>850.5</c:v>
                </c:pt>
                <c:pt idx="22">
                  <c:v>850.5</c:v>
                </c:pt>
                <c:pt idx="23">
                  <c:v>270</c:v>
                </c:pt>
                <c:pt idx="24">
                  <c:v>62</c:v>
                </c:pt>
                <c:pt idx="25">
                  <c:v>446</c:v>
                </c:pt>
                <c:pt idx="26">
                  <c:v>246</c:v>
                </c:pt>
                <c:pt idx="27">
                  <c:v>335.60000000000014</c:v>
                </c:pt>
                <c:pt idx="28">
                  <c:v>335.60000000000014</c:v>
                </c:pt>
                <c:pt idx="29">
                  <c:v>335.60000000000014</c:v>
                </c:pt>
                <c:pt idx="30">
                  <c:v>278</c:v>
                </c:pt>
                <c:pt idx="31">
                  <c:v>434</c:v>
                </c:pt>
                <c:pt idx="32">
                  <c:v>75</c:v>
                </c:pt>
                <c:pt idx="33">
                  <c:v>135</c:v>
                </c:pt>
                <c:pt idx="34">
                  <c:v>132.6</c:v>
                </c:pt>
                <c:pt idx="35">
                  <c:v>132.6</c:v>
                </c:pt>
                <c:pt idx="36">
                  <c:v>132.6</c:v>
                </c:pt>
                <c:pt idx="37">
                  <c:v>269</c:v>
                </c:pt>
                <c:pt idx="38">
                  <c:v>93</c:v>
                </c:pt>
                <c:pt idx="39">
                  <c:v>39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16</c:v>
                </c:pt>
                <c:pt idx="45">
                  <c:v>2</c:v>
                </c:pt>
                <c:pt idx="46">
                  <c:v>18</c:v>
                </c:pt>
                <c:pt idx="47">
                  <c:v>57</c:v>
                </c:pt>
                <c:pt idx="48">
                  <c:v>45.099999999999994</c:v>
                </c:pt>
                <c:pt idx="49">
                  <c:v>45.099999999999994</c:v>
                </c:pt>
                <c:pt idx="50">
                  <c:v>45.099999999999994</c:v>
                </c:pt>
                <c:pt idx="51">
                  <c:v>53</c:v>
                </c:pt>
                <c:pt idx="52">
                  <c:v>58</c:v>
                </c:pt>
                <c:pt idx="53">
                  <c:v>24</c:v>
                </c:pt>
                <c:pt idx="54">
                  <c:v>15</c:v>
                </c:pt>
                <c:pt idx="55">
                  <c:v>43.79999999999999</c:v>
                </c:pt>
                <c:pt idx="56">
                  <c:v>43.79999999999999</c:v>
                </c:pt>
                <c:pt idx="57">
                  <c:v>43.79999999999999</c:v>
                </c:pt>
                <c:pt idx="58">
                  <c:v>23</c:v>
                </c:pt>
                <c:pt idx="59">
                  <c:v>33</c:v>
                </c:pt>
                <c:pt idx="60">
                  <c:v>51</c:v>
                </c:pt>
                <c:pt idx="61">
                  <c:v>91</c:v>
                </c:pt>
                <c:pt idx="62">
                  <c:v>78.09999999999998</c:v>
                </c:pt>
                <c:pt idx="63">
                  <c:v>78.09999999999998</c:v>
                </c:pt>
                <c:pt idx="64">
                  <c:v>78.09999999999998</c:v>
                </c:pt>
                <c:pt idx="65">
                  <c:v>67</c:v>
                </c:pt>
                <c:pt idx="66">
                  <c:v>13</c:v>
                </c:pt>
                <c:pt idx="67">
                  <c:v>1130</c:v>
                </c:pt>
                <c:pt idx="68">
                  <c:v>99</c:v>
                </c:pt>
                <c:pt idx="69">
                  <c:v>55.199999999999996</c:v>
                </c:pt>
                <c:pt idx="70">
                  <c:v>55.199999999999996</c:v>
                </c:pt>
                <c:pt idx="71">
                  <c:v>55.199999999999996</c:v>
                </c:pt>
                <c:pt idx="72">
                  <c:v>42</c:v>
                </c:pt>
                <c:pt idx="73">
                  <c:v>38</c:v>
                </c:pt>
                <c:pt idx="74">
                  <c:v>36</c:v>
                </c:pt>
                <c:pt idx="75">
                  <c:v>9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1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5</c:v>
                </c:pt>
                <c:pt idx="87">
                  <c:v>2</c:v>
                </c:pt>
                <c:pt idx="88">
                  <c:v>11</c:v>
                </c:pt>
                <c:pt idx="89">
                  <c:v>12</c:v>
                </c:pt>
                <c:pt idx="90">
                  <c:v>9.8666666666666654</c:v>
                </c:pt>
                <c:pt idx="91">
                  <c:v>9.8666666666666654</c:v>
                </c:pt>
                <c:pt idx="92">
                  <c:v>9.8666666666666654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3.8999999999999995</c:v>
                </c:pt>
                <c:pt idx="98">
                  <c:v>3.8999999999999995</c:v>
                </c:pt>
                <c:pt idx="99">
                  <c:v>3.8999999999999995</c:v>
                </c:pt>
                <c:pt idx="100">
                  <c:v>14</c:v>
                </c:pt>
                <c:pt idx="101">
                  <c:v>6</c:v>
                </c:pt>
                <c:pt idx="102">
                  <c:v>2</c:v>
                </c:pt>
                <c:pt idx="103">
                  <c:v>7</c:v>
                </c:pt>
                <c:pt idx="104">
                  <c:v>8.25</c:v>
                </c:pt>
                <c:pt idx="105">
                  <c:v>8.25</c:v>
                </c:pt>
                <c:pt idx="106">
                  <c:v>8.25</c:v>
                </c:pt>
                <c:pt idx="107">
                  <c:v>8.25</c:v>
                </c:pt>
                <c:pt idx="108">
                  <c:v>9</c:v>
                </c:pt>
                <c:pt idx="109">
                  <c:v>10</c:v>
                </c:pt>
                <c:pt idx="110">
                  <c:v>21</c:v>
                </c:pt>
                <c:pt idx="111">
                  <c:v>9.7999999999999989</c:v>
                </c:pt>
                <c:pt idx="112">
                  <c:v>9.7999999999999989</c:v>
                </c:pt>
                <c:pt idx="113">
                  <c:v>9.7999999999999989</c:v>
                </c:pt>
                <c:pt idx="114">
                  <c:v>47</c:v>
                </c:pt>
                <c:pt idx="115">
                  <c:v>89</c:v>
                </c:pt>
                <c:pt idx="116">
                  <c:v>152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7536"/>
        <c:axId val="427598712"/>
      </c:lineChart>
      <c:dateAx>
        <c:axId val="427597536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87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59871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75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</c:v>
                </c:pt>
                <c:pt idx="11">
                  <c:v>98</c:v>
                </c:pt>
                <c:pt idx="12">
                  <c:v>20</c:v>
                </c:pt>
                <c:pt idx="13">
                  <c:v>359</c:v>
                </c:pt>
                <c:pt idx="14">
                  <c:v>410.46000000000009</c:v>
                </c:pt>
                <c:pt idx="15">
                  <c:v>410.46000000000009</c:v>
                </c:pt>
                <c:pt idx="16">
                  <c:v>410.46000000000009</c:v>
                </c:pt>
                <c:pt idx="17">
                  <c:v>1000</c:v>
                </c:pt>
                <c:pt idx="18">
                  <c:v>1424</c:v>
                </c:pt>
                <c:pt idx="19">
                  <c:v>480</c:v>
                </c:pt>
                <c:pt idx="20">
                  <c:v>540</c:v>
                </c:pt>
                <c:pt idx="21">
                  <c:v>1294.5999999999999</c:v>
                </c:pt>
                <c:pt idx="22">
                  <c:v>1294.5999999999999</c:v>
                </c:pt>
                <c:pt idx="23">
                  <c:v>1294.5999999999999</c:v>
                </c:pt>
                <c:pt idx="24">
                  <c:v>290</c:v>
                </c:pt>
                <c:pt idx="25">
                  <c:v>32</c:v>
                </c:pt>
                <c:pt idx="26">
                  <c:v>476</c:v>
                </c:pt>
                <c:pt idx="27">
                  <c:v>285</c:v>
                </c:pt>
                <c:pt idx="28">
                  <c:v>453.20000000000005</c:v>
                </c:pt>
                <c:pt idx="29">
                  <c:v>453.20000000000005</c:v>
                </c:pt>
                <c:pt idx="30">
                  <c:v>453.20000000000005</c:v>
                </c:pt>
                <c:pt idx="31">
                  <c:v>133</c:v>
                </c:pt>
                <c:pt idx="32">
                  <c:v>520</c:v>
                </c:pt>
                <c:pt idx="33">
                  <c:v>174</c:v>
                </c:pt>
                <c:pt idx="34">
                  <c:v>254</c:v>
                </c:pt>
                <c:pt idx="35">
                  <c:v>517.10000000000014</c:v>
                </c:pt>
                <c:pt idx="36">
                  <c:v>517.10000000000014</c:v>
                </c:pt>
                <c:pt idx="37">
                  <c:v>517.10000000000014</c:v>
                </c:pt>
                <c:pt idx="38">
                  <c:v>331</c:v>
                </c:pt>
                <c:pt idx="39">
                  <c:v>145</c:v>
                </c:pt>
                <c:pt idx="40">
                  <c:v>86</c:v>
                </c:pt>
                <c:pt idx="41">
                  <c:v>98.5</c:v>
                </c:pt>
                <c:pt idx="42">
                  <c:v>98.5</c:v>
                </c:pt>
                <c:pt idx="43">
                  <c:v>98.5</c:v>
                </c:pt>
                <c:pt idx="44">
                  <c:v>98.5</c:v>
                </c:pt>
                <c:pt idx="45">
                  <c:v>29</c:v>
                </c:pt>
                <c:pt idx="46">
                  <c:v>48</c:v>
                </c:pt>
                <c:pt idx="47">
                  <c:v>39</c:v>
                </c:pt>
                <c:pt idx="48">
                  <c:v>42</c:v>
                </c:pt>
                <c:pt idx="49">
                  <c:v>119.69999999999997</c:v>
                </c:pt>
                <c:pt idx="50">
                  <c:v>119.69999999999997</c:v>
                </c:pt>
                <c:pt idx="51">
                  <c:v>119.69999999999997</c:v>
                </c:pt>
                <c:pt idx="52">
                  <c:v>74</c:v>
                </c:pt>
                <c:pt idx="53">
                  <c:v>70</c:v>
                </c:pt>
                <c:pt idx="54">
                  <c:v>0</c:v>
                </c:pt>
                <c:pt idx="55">
                  <c:v>25</c:v>
                </c:pt>
                <c:pt idx="56">
                  <c:v>52.129999999999995</c:v>
                </c:pt>
                <c:pt idx="57">
                  <c:v>52.129999999999995</c:v>
                </c:pt>
                <c:pt idx="58">
                  <c:v>52.129999999999995</c:v>
                </c:pt>
                <c:pt idx="59">
                  <c:v>55</c:v>
                </c:pt>
                <c:pt idx="60">
                  <c:v>90</c:v>
                </c:pt>
                <c:pt idx="61">
                  <c:v>48</c:v>
                </c:pt>
                <c:pt idx="62">
                  <c:v>140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181</c:v>
                </c:pt>
                <c:pt idx="67">
                  <c:v>15</c:v>
                </c:pt>
                <c:pt idx="68">
                  <c:v>284</c:v>
                </c:pt>
                <c:pt idx="69">
                  <c:v>114</c:v>
                </c:pt>
                <c:pt idx="70">
                  <c:v>122.39999999999998</c:v>
                </c:pt>
                <c:pt idx="71">
                  <c:v>122.39999999999998</c:v>
                </c:pt>
                <c:pt idx="72">
                  <c:v>122.39999999999998</c:v>
                </c:pt>
                <c:pt idx="73">
                  <c:v>55</c:v>
                </c:pt>
                <c:pt idx="74">
                  <c:v>42</c:v>
                </c:pt>
                <c:pt idx="75">
                  <c:v>73</c:v>
                </c:pt>
                <c:pt idx="76">
                  <c:v>27</c:v>
                </c:pt>
                <c:pt idx="77">
                  <c:v>26.700000000000006</c:v>
                </c:pt>
                <c:pt idx="78">
                  <c:v>26.700000000000006</c:v>
                </c:pt>
                <c:pt idx="79">
                  <c:v>26.700000000000006</c:v>
                </c:pt>
                <c:pt idx="80">
                  <c:v>21</c:v>
                </c:pt>
                <c:pt idx="81">
                  <c:v>26</c:v>
                </c:pt>
                <c:pt idx="82">
                  <c:v>35</c:v>
                </c:pt>
                <c:pt idx="83">
                  <c:v>14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0">
                  <c:v>19</c:v>
                </c:pt>
                <c:pt idx="91">
                  <c:v>9.9333333333333336</c:v>
                </c:pt>
                <c:pt idx="92">
                  <c:v>9.9333333333333336</c:v>
                </c:pt>
                <c:pt idx="93">
                  <c:v>9.9333333333333336</c:v>
                </c:pt>
                <c:pt idx="94">
                  <c:v>6</c:v>
                </c:pt>
                <c:pt idx="95">
                  <c:v>7</c:v>
                </c:pt>
                <c:pt idx="96">
                  <c:v>44</c:v>
                </c:pt>
                <c:pt idx="97">
                  <c:v>12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7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7</c:v>
                </c:pt>
                <c:pt idx="111">
                  <c:v>4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55</c:v>
                </c:pt>
                <c:pt idx="116">
                  <c:v>74</c:v>
                </c:pt>
                <c:pt idx="117">
                  <c:v>69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9888"/>
        <c:axId val="427601848"/>
      </c:lineChart>
      <c:dateAx>
        <c:axId val="427599888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6018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6018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988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279 Prairiewood Dr. SW Trap (# 8)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8</c:v>
                </c:pt>
                <c:pt idx="11">
                  <c:v>29</c:v>
                </c:pt>
                <c:pt idx="12">
                  <c:v>4</c:v>
                </c:pt>
                <c:pt idx="13">
                  <c:v>122</c:v>
                </c:pt>
                <c:pt idx="14">
                  <c:v>74.799999999999983</c:v>
                </c:pt>
                <c:pt idx="15">
                  <c:v>74.799999999999983</c:v>
                </c:pt>
                <c:pt idx="16">
                  <c:v>74.799999999999983</c:v>
                </c:pt>
                <c:pt idx="17">
                  <c:v>194</c:v>
                </c:pt>
                <c:pt idx="18">
                  <c:v>102</c:v>
                </c:pt>
                <c:pt idx="19">
                  <c:v>74</c:v>
                </c:pt>
                <c:pt idx="20">
                  <c:v>182</c:v>
                </c:pt>
                <c:pt idx="21">
                  <c:v>95.499999999999986</c:v>
                </c:pt>
                <c:pt idx="22">
                  <c:v>95.499999999999986</c:v>
                </c:pt>
                <c:pt idx="23">
                  <c:v>95.499999999999986</c:v>
                </c:pt>
                <c:pt idx="24">
                  <c:v>69</c:v>
                </c:pt>
                <c:pt idx="25">
                  <c:v>13</c:v>
                </c:pt>
                <c:pt idx="26">
                  <c:v>140</c:v>
                </c:pt>
                <c:pt idx="27">
                  <c:v>37</c:v>
                </c:pt>
                <c:pt idx="28">
                  <c:v>58.8</c:v>
                </c:pt>
                <c:pt idx="29">
                  <c:v>58.8</c:v>
                </c:pt>
                <c:pt idx="30">
                  <c:v>58.8</c:v>
                </c:pt>
                <c:pt idx="31">
                  <c:v>32</c:v>
                </c:pt>
                <c:pt idx="32">
                  <c:v>178</c:v>
                </c:pt>
                <c:pt idx="33">
                  <c:v>20</c:v>
                </c:pt>
                <c:pt idx="34">
                  <c:v>30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46</c:v>
                </c:pt>
                <c:pt idx="39">
                  <c:v>23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2</c:v>
                </c:pt>
                <c:pt idx="46">
                  <c:v>6</c:v>
                </c:pt>
                <c:pt idx="47">
                  <c:v>1</c:v>
                </c:pt>
                <c:pt idx="48">
                  <c:v>5</c:v>
                </c:pt>
                <c:pt idx="49">
                  <c:v>11.1</c:v>
                </c:pt>
                <c:pt idx="50">
                  <c:v>11.1</c:v>
                </c:pt>
                <c:pt idx="51">
                  <c:v>11.1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7</c:v>
                </c:pt>
                <c:pt idx="60">
                  <c:v>5</c:v>
                </c:pt>
                <c:pt idx="61">
                  <c:v>9</c:v>
                </c:pt>
                <c:pt idx="62">
                  <c:v>9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18</c:v>
                </c:pt>
                <c:pt idx="67">
                  <c:v>0</c:v>
                </c:pt>
                <c:pt idx="68">
                  <c:v>35</c:v>
                </c:pt>
                <c:pt idx="69">
                  <c:v>17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10</c:v>
                </c:pt>
                <c:pt idx="74">
                  <c:v>0</c:v>
                </c:pt>
                <c:pt idx="75">
                  <c:v>11</c:v>
                </c:pt>
                <c:pt idx="76">
                  <c:v>2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11</c:v>
                </c:pt>
                <c:pt idx="116">
                  <c:v>15</c:v>
                </c:pt>
                <c:pt idx="117">
                  <c:v>42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Info.'!#REF!</c:f>
              <c:strCache>
                <c:ptCount val="1"/>
                <c:pt idx="0">
                  <c:v>2013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9'!$A$9:$A$132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34"/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0.1</c:v>
                </c:pt>
                <c:pt idx="10" formatCode="0.0">
                  <c:v>0.1</c:v>
                </c:pt>
                <c:pt idx="11" formatCode="0.0">
                  <c:v>0.1</c:v>
                </c:pt>
                <c:pt idx="12" formatCode="0.0">
                  <c:v>0.1</c:v>
                </c:pt>
                <c:pt idx="13" formatCode="0.0">
                  <c:v>0.5</c:v>
                </c:pt>
                <c:pt idx="14" formatCode="0.0">
                  <c:v>0.2</c:v>
                </c:pt>
                <c:pt idx="15" formatCode="0.0">
                  <c:v>0.5</c:v>
                </c:pt>
                <c:pt idx="16" formatCode="0.0">
                  <c:v>0.1</c:v>
                </c:pt>
                <c:pt idx="17" formatCode="0.0">
                  <c:v>0.1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0.1</c:v>
                </c:pt>
                <c:pt idx="21" formatCode="0.0">
                  <c:v>0.2</c:v>
                </c:pt>
                <c:pt idx="22" formatCode="0.0">
                  <c:v>0.2</c:v>
                </c:pt>
                <c:pt idx="23" formatCode="0.0">
                  <c:v>1.9</c:v>
                </c:pt>
                <c:pt idx="24" formatCode="0.0">
                  <c:v>1.9</c:v>
                </c:pt>
                <c:pt idx="25" formatCode="0.0">
                  <c:v>1.9</c:v>
                </c:pt>
                <c:pt idx="26" formatCode="0.0">
                  <c:v>3.6</c:v>
                </c:pt>
                <c:pt idx="27" formatCode="0.0">
                  <c:v>33</c:v>
                </c:pt>
                <c:pt idx="28" formatCode="0.0">
                  <c:v>12.1</c:v>
                </c:pt>
                <c:pt idx="29" formatCode="0.0">
                  <c:v>17.600000000000001</c:v>
                </c:pt>
                <c:pt idx="30" formatCode="0.0">
                  <c:v>48.8</c:v>
                </c:pt>
                <c:pt idx="31" formatCode="0.0">
                  <c:v>48.8</c:v>
                </c:pt>
                <c:pt idx="32" formatCode="0.0">
                  <c:v>48.8</c:v>
                </c:pt>
                <c:pt idx="33" formatCode="0.0">
                  <c:v>44.2</c:v>
                </c:pt>
                <c:pt idx="34" formatCode="0.0">
                  <c:v>122.7</c:v>
                </c:pt>
                <c:pt idx="35" formatCode="0.0">
                  <c:v>49.7</c:v>
                </c:pt>
                <c:pt idx="36" formatCode="0.0">
                  <c:v>3.8</c:v>
                </c:pt>
                <c:pt idx="37" formatCode="0.0">
                  <c:v>5.7</c:v>
                </c:pt>
                <c:pt idx="38" formatCode="0.0">
                  <c:v>5.7</c:v>
                </c:pt>
                <c:pt idx="39" formatCode="0.0">
                  <c:v>5.7</c:v>
                </c:pt>
                <c:pt idx="40" formatCode="0.0">
                  <c:v>7.7</c:v>
                </c:pt>
                <c:pt idx="41" formatCode="0.0">
                  <c:v>2.6</c:v>
                </c:pt>
                <c:pt idx="42" formatCode="0.0">
                  <c:v>7.9</c:v>
                </c:pt>
                <c:pt idx="43" formatCode="0.0">
                  <c:v>9.5</c:v>
                </c:pt>
                <c:pt idx="44" formatCode="0.0">
                  <c:v>16.100000000000001</c:v>
                </c:pt>
                <c:pt idx="45" formatCode="0.0">
                  <c:v>16.100000000000001</c:v>
                </c:pt>
                <c:pt idx="46" formatCode="0.0">
                  <c:v>16.100000000000001</c:v>
                </c:pt>
                <c:pt idx="47" formatCode="0.0">
                  <c:v>22.1</c:v>
                </c:pt>
                <c:pt idx="48" formatCode="0.00">
                  <c:v>24.5</c:v>
                </c:pt>
                <c:pt idx="49" formatCode="0.00">
                  <c:v>92.2</c:v>
                </c:pt>
                <c:pt idx="50" formatCode="0.00">
                  <c:v>92.2</c:v>
                </c:pt>
                <c:pt idx="51" formatCode="0.0">
                  <c:v>35.700000000000003</c:v>
                </c:pt>
                <c:pt idx="52" formatCode="0.0">
                  <c:v>35.700000000000003</c:v>
                </c:pt>
                <c:pt idx="53" formatCode="0.0">
                  <c:v>35.700000000000003</c:v>
                </c:pt>
                <c:pt idx="54" formatCode="0.0">
                  <c:v>32.200000000000003</c:v>
                </c:pt>
                <c:pt idx="55" formatCode="0.0">
                  <c:v>32.700000000000003</c:v>
                </c:pt>
                <c:pt idx="56" formatCode="0.0">
                  <c:v>53.7</c:v>
                </c:pt>
                <c:pt idx="57" formatCode="0.0">
                  <c:v>32.700000000000003</c:v>
                </c:pt>
                <c:pt idx="58" formatCode="0.0">
                  <c:v>22.4</c:v>
                </c:pt>
                <c:pt idx="59" formatCode="0.0">
                  <c:v>22.4</c:v>
                </c:pt>
                <c:pt idx="60" formatCode="0.0">
                  <c:v>22.4</c:v>
                </c:pt>
                <c:pt idx="61" formatCode="0.0">
                  <c:v>5.6</c:v>
                </c:pt>
                <c:pt idx="62" formatCode="0.0">
                  <c:v>19.5</c:v>
                </c:pt>
                <c:pt idx="63" formatCode="0.0">
                  <c:v>21.8</c:v>
                </c:pt>
                <c:pt idx="64" formatCode="0.0">
                  <c:v>30.2</c:v>
                </c:pt>
                <c:pt idx="65" formatCode="0.0">
                  <c:v>14.1</c:v>
                </c:pt>
                <c:pt idx="66" formatCode="0.0">
                  <c:v>14.1</c:v>
                </c:pt>
                <c:pt idx="67" formatCode="0.0">
                  <c:v>14.1</c:v>
                </c:pt>
                <c:pt idx="68" formatCode="0.0">
                  <c:v>13.9</c:v>
                </c:pt>
                <c:pt idx="69" formatCode="0.0">
                  <c:v>13.6</c:v>
                </c:pt>
                <c:pt idx="70" formatCode="0.0">
                  <c:v>14.3</c:v>
                </c:pt>
                <c:pt idx="71" formatCode="0.0">
                  <c:v>9.4</c:v>
                </c:pt>
                <c:pt idx="72" formatCode="0.0">
                  <c:v>5.5</c:v>
                </c:pt>
                <c:pt idx="73" formatCode="0.0">
                  <c:v>5.5</c:v>
                </c:pt>
                <c:pt idx="74" formatCode="0.0">
                  <c:v>5.5</c:v>
                </c:pt>
                <c:pt idx="75" formatCode="0.0">
                  <c:v>5</c:v>
                </c:pt>
                <c:pt idx="76" formatCode="0.0">
                  <c:v>8.8000000000000007</c:v>
                </c:pt>
                <c:pt idx="77" formatCode="0.0">
                  <c:v>10.4</c:v>
                </c:pt>
                <c:pt idx="78" formatCode="0.0">
                  <c:v>15.2</c:v>
                </c:pt>
                <c:pt idx="79" formatCode="0.0">
                  <c:v>7.7</c:v>
                </c:pt>
                <c:pt idx="80" formatCode="0.0">
                  <c:v>7.7</c:v>
                </c:pt>
                <c:pt idx="81" formatCode="0.0">
                  <c:v>7.7</c:v>
                </c:pt>
                <c:pt idx="82" formatCode="0.0">
                  <c:v>6.1</c:v>
                </c:pt>
                <c:pt idx="83" formatCode="0.0">
                  <c:v>2.1</c:v>
                </c:pt>
                <c:pt idx="84" formatCode="0.0">
                  <c:v>2.8</c:v>
                </c:pt>
                <c:pt idx="85" formatCode="0.0">
                  <c:v>4.0999999999999996</c:v>
                </c:pt>
                <c:pt idx="86" formatCode="0.0">
                  <c:v>5.6</c:v>
                </c:pt>
                <c:pt idx="87" formatCode="0.0">
                  <c:v>5.6</c:v>
                </c:pt>
                <c:pt idx="88" formatCode="0.0">
                  <c:v>5.6</c:v>
                </c:pt>
                <c:pt idx="89" formatCode="0.0">
                  <c:v>9</c:v>
                </c:pt>
                <c:pt idx="90" formatCode="0.0">
                  <c:v>5.4</c:v>
                </c:pt>
                <c:pt idx="91" formatCode="0.0">
                  <c:v>5.8</c:v>
                </c:pt>
                <c:pt idx="92" formatCode="0.0">
                  <c:v>8.5</c:v>
                </c:pt>
                <c:pt idx="93" formatCode="0.0">
                  <c:v>7.5</c:v>
                </c:pt>
                <c:pt idx="94" formatCode="0.0">
                  <c:v>7.5</c:v>
                </c:pt>
                <c:pt idx="95" formatCode="0.0">
                  <c:v>7.5</c:v>
                </c:pt>
                <c:pt idx="96" formatCode="0.0">
                  <c:v>4.8</c:v>
                </c:pt>
                <c:pt idx="97" formatCode="0.0">
                  <c:v>5.5</c:v>
                </c:pt>
                <c:pt idx="98" formatCode="0.0">
                  <c:v>14.3</c:v>
                </c:pt>
                <c:pt idx="99" formatCode="0.0">
                  <c:v>8.6</c:v>
                </c:pt>
                <c:pt idx="100" formatCode="0.0">
                  <c:v>4.2</c:v>
                </c:pt>
                <c:pt idx="101" formatCode="0.0">
                  <c:v>4.2</c:v>
                </c:pt>
                <c:pt idx="102" formatCode="0.0">
                  <c:v>4.2</c:v>
                </c:pt>
                <c:pt idx="103" formatCode="0.0">
                  <c:v>2.6</c:v>
                </c:pt>
                <c:pt idx="104" formatCode="0.0">
                  <c:v>4.5999999999999996</c:v>
                </c:pt>
                <c:pt idx="105" formatCode="0.0">
                  <c:v>3.1</c:v>
                </c:pt>
                <c:pt idx="106" formatCode="0.0">
                  <c:v>3.5</c:v>
                </c:pt>
                <c:pt idx="107" formatCode="0.0">
                  <c:v>4.5999999999999996</c:v>
                </c:pt>
                <c:pt idx="108" formatCode="0.0">
                  <c:v>4.5999999999999996</c:v>
                </c:pt>
                <c:pt idx="109" formatCode="0.0">
                  <c:v>4.5999999999999996</c:v>
                </c:pt>
                <c:pt idx="110" formatCode="0.0">
                  <c:v>4.5999999999999996</c:v>
                </c:pt>
                <c:pt idx="111" formatCode="0.0">
                  <c:v>6.5</c:v>
                </c:pt>
                <c:pt idx="112" formatCode="0.0">
                  <c:v>5.5</c:v>
                </c:pt>
                <c:pt idx="113" formatCode="0.0">
                  <c:v>6.7</c:v>
                </c:pt>
                <c:pt idx="114" formatCode="0.0">
                  <c:v>3.6</c:v>
                </c:pt>
                <c:pt idx="115" formatCode="0.0">
                  <c:v>3.6</c:v>
                </c:pt>
                <c:pt idx="116" formatCode="0.0">
                  <c:v>3.6</c:v>
                </c:pt>
                <c:pt idx="117" formatCode="0.0">
                  <c:v>3.1</c:v>
                </c:pt>
                <c:pt idx="118" formatCode="0.0">
                  <c:v>5.9</c:v>
                </c:pt>
                <c:pt idx="119" formatCode="0.0">
                  <c:v>9.5</c:v>
                </c:pt>
                <c:pt idx="120" formatCode="0.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6752"/>
        <c:axId val="427595968"/>
      </c:lineChart>
      <c:dateAx>
        <c:axId val="427596752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59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59596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675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35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1741 49th Street South Trap (#9)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1</c:v>
                </c:pt>
                <c:pt idx="11">
                  <c:v>26</c:v>
                </c:pt>
                <c:pt idx="12">
                  <c:v>1</c:v>
                </c:pt>
                <c:pt idx="13">
                  <c:v>37</c:v>
                </c:pt>
                <c:pt idx="14">
                  <c:v>24.500000000000004</c:v>
                </c:pt>
                <c:pt idx="15">
                  <c:v>24.500000000000004</c:v>
                </c:pt>
                <c:pt idx="16">
                  <c:v>24.500000000000004</c:v>
                </c:pt>
                <c:pt idx="17">
                  <c:v>29</c:v>
                </c:pt>
                <c:pt idx="18">
                  <c:v>8</c:v>
                </c:pt>
                <c:pt idx="19">
                  <c:v>20</c:v>
                </c:pt>
                <c:pt idx="20">
                  <c:v>61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27</c:v>
                </c:pt>
                <c:pt idx="25">
                  <c:v>6</c:v>
                </c:pt>
                <c:pt idx="26">
                  <c:v>0</c:v>
                </c:pt>
                <c:pt idx="27">
                  <c:v>17</c:v>
                </c:pt>
                <c:pt idx="28">
                  <c:v>30.800000000000004</c:v>
                </c:pt>
                <c:pt idx="29">
                  <c:v>30.800000000000004</c:v>
                </c:pt>
                <c:pt idx="30">
                  <c:v>30.800000000000004</c:v>
                </c:pt>
                <c:pt idx="31">
                  <c:v>34</c:v>
                </c:pt>
                <c:pt idx="32">
                  <c:v>28</c:v>
                </c:pt>
                <c:pt idx="33">
                  <c:v>2</c:v>
                </c:pt>
                <c:pt idx="34">
                  <c:v>13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6</c:v>
                </c:pt>
                <c:pt idx="39">
                  <c:v>8</c:v>
                </c:pt>
                <c:pt idx="40">
                  <c:v>1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3</c:v>
                </c:pt>
                <c:pt idx="67">
                  <c:v>1</c:v>
                </c:pt>
                <c:pt idx="68">
                  <c:v>15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9</c:v>
                </c:pt>
                <c:pt idx="116">
                  <c:v>10</c:v>
                </c:pt>
                <c:pt idx="117">
                  <c:v>23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5184"/>
        <c:axId val="427594792"/>
      </c:lineChart>
      <c:dateAx>
        <c:axId val="427595184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4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75947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51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61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1313 16 1/2 Street South Trap (#10)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12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17</c:v>
                </c:pt>
                <c:pt idx="18">
                  <c:v>6</c:v>
                </c:pt>
                <c:pt idx="19">
                  <c:v>7</c:v>
                </c:pt>
                <c:pt idx="20">
                  <c:v>42</c:v>
                </c:pt>
                <c:pt idx="21">
                  <c:v>29.800000000000004</c:v>
                </c:pt>
                <c:pt idx="22">
                  <c:v>29.800000000000004</c:v>
                </c:pt>
                <c:pt idx="23">
                  <c:v>29.800000000000004</c:v>
                </c:pt>
                <c:pt idx="24">
                  <c:v>11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6</c:v>
                </c:pt>
                <c:pt idx="32">
                  <c:v>17</c:v>
                </c:pt>
                <c:pt idx="33">
                  <c:v>2</c:v>
                </c:pt>
                <c:pt idx="34">
                  <c:v>8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</c:v>
                </c:pt>
                <c:pt idx="39">
                  <c:v>1</c:v>
                </c:pt>
                <c:pt idx="40">
                  <c:v>4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3</c:v>
                </c:pt>
                <c:pt idx="60">
                  <c:v>6</c:v>
                </c:pt>
                <c:pt idx="61">
                  <c:v>#N/A</c:v>
                </c:pt>
                <c:pt idx="62">
                  <c:v>1</c:v>
                </c:pt>
                <c:pt idx="63">
                  <c:v>1.9000000000000001</c:v>
                </c:pt>
                <c:pt idx="64">
                  <c:v>1.9000000000000001</c:v>
                </c:pt>
                <c:pt idx="65">
                  <c:v>1.9000000000000001</c:v>
                </c:pt>
                <c:pt idx="66">
                  <c:v>1</c:v>
                </c:pt>
                <c:pt idx="67">
                  <c:v>0</c:v>
                </c:pt>
                <c:pt idx="68">
                  <c:v>10</c:v>
                </c:pt>
                <c:pt idx="69">
                  <c:v>2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#N/A</c:v>
                </c:pt>
                <c:pt idx="111">
                  <c:v>0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5576"/>
        <c:axId val="429372912"/>
      </c:lineChart>
      <c:dateAx>
        <c:axId val="427595576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29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291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59557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61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(#11)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62798400202438E-2"/>
          <c:y val="0.13817124210824988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12'!$A$9:$A$131</c:f>
              <c:numCache>
                <c:formatCode>m/d/yy;@</c:formatCode>
                <c:ptCount val="123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7</c:v>
                </c:pt>
                <c:pt idx="13">
                  <c:v>42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25</c:v>
                </c:pt>
                <c:pt idx="18">
                  <c:v>39</c:v>
                </c:pt>
                <c:pt idx="19">
                  <c:v>33</c:v>
                </c:pt>
                <c:pt idx="20">
                  <c:v>61</c:v>
                </c:pt>
                <c:pt idx="21">
                  <c:v>51.9</c:v>
                </c:pt>
                <c:pt idx="22">
                  <c:v>51.9</c:v>
                </c:pt>
                <c:pt idx="23">
                  <c:v>51.9</c:v>
                </c:pt>
                <c:pt idx="24">
                  <c:v>46</c:v>
                </c:pt>
                <c:pt idx="25">
                  <c:v>16</c:v>
                </c:pt>
                <c:pt idx="26">
                  <c:v>23</c:v>
                </c:pt>
                <c:pt idx="27">
                  <c:v>13</c:v>
                </c:pt>
                <c:pt idx="28">
                  <c:v>23.200000000000003</c:v>
                </c:pt>
                <c:pt idx="29">
                  <c:v>23.200000000000003</c:v>
                </c:pt>
                <c:pt idx="30">
                  <c:v>23.200000000000003</c:v>
                </c:pt>
                <c:pt idx="31">
                  <c:v>0</c:v>
                </c:pt>
                <c:pt idx="32">
                  <c:v>43</c:v>
                </c:pt>
                <c:pt idx="33">
                  <c:v>13</c:v>
                </c:pt>
                <c:pt idx="34">
                  <c:v>14</c:v>
                </c:pt>
                <c:pt idx="35">
                  <c:v>9.3999999999999986</c:v>
                </c:pt>
                <c:pt idx="36">
                  <c:v>9.3999999999999986</c:v>
                </c:pt>
                <c:pt idx="37">
                  <c:v>9.3999999999999986</c:v>
                </c:pt>
                <c:pt idx="38">
                  <c:v>7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4</c:v>
                </c:pt>
                <c:pt idx="49">
                  <c:v>5.1999999999999993</c:v>
                </c:pt>
                <c:pt idx="50">
                  <c:v>5.1999999999999993</c:v>
                </c:pt>
                <c:pt idx="51">
                  <c:v>5.1999999999999993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16</c:v>
                </c:pt>
                <c:pt idx="60">
                  <c:v>1</c:v>
                </c:pt>
                <c:pt idx="61">
                  <c:v>#N/A</c:v>
                </c:pt>
                <c:pt idx="62">
                  <c:v>7</c:v>
                </c:pt>
                <c:pt idx="63">
                  <c:v>9.9000000000000021</c:v>
                </c:pt>
                <c:pt idx="64">
                  <c:v>9.9000000000000021</c:v>
                </c:pt>
                <c:pt idx="65">
                  <c:v>9.9000000000000021</c:v>
                </c:pt>
                <c:pt idx="66">
                  <c:v>2</c:v>
                </c:pt>
                <c:pt idx="67">
                  <c:v>1</c:v>
                </c:pt>
                <c:pt idx="68">
                  <c:v>65</c:v>
                </c:pt>
                <c:pt idx="69">
                  <c:v>11</c:v>
                </c:pt>
                <c:pt idx="70">
                  <c:v>7.8999999999999995</c:v>
                </c:pt>
                <c:pt idx="71">
                  <c:v>7.8999999999999995</c:v>
                </c:pt>
                <c:pt idx="72">
                  <c:v>7.8999999999999995</c:v>
                </c:pt>
                <c:pt idx="73">
                  <c:v>8</c:v>
                </c:pt>
                <c:pt idx="74">
                  <c:v>12</c:v>
                </c:pt>
                <c:pt idx="75">
                  <c:v>4</c:v>
                </c:pt>
                <c:pt idx="76">
                  <c:v>5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13</c:v>
                </c:pt>
                <c:pt idx="81">
                  <c:v>7</c:v>
                </c:pt>
                <c:pt idx="82">
                  <c:v>9</c:v>
                </c:pt>
                <c:pt idx="83">
                  <c:v>5</c:v>
                </c:pt>
                <c:pt idx="84">
                  <c:v>6.1999999999999993</c:v>
                </c:pt>
                <c:pt idx="85">
                  <c:v>6.1999999999999993</c:v>
                </c:pt>
                <c:pt idx="86">
                  <c:v>6.1999999999999993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2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5</c:v>
                </c:pt>
                <c:pt idx="95">
                  <c:v>10</c:v>
                </c:pt>
                <c:pt idx="96">
                  <c:v>9</c:v>
                </c:pt>
                <c:pt idx="97">
                  <c:v>4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5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17</c:v>
                </c:pt>
                <c:pt idx="110">
                  <c:v>4</c:v>
                </c:pt>
                <c:pt idx="111">
                  <c:v>19</c:v>
                </c:pt>
                <c:pt idx="112">
                  <c:v>16.899999999999999</c:v>
                </c:pt>
                <c:pt idx="113">
                  <c:v>16.899999999999999</c:v>
                </c:pt>
                <c:pt idx="114">
                  <c:v>16.899999999999999</c:v>
                </c:pt>
                <c:pt idx="115">
                  <c:v>6</c:v>
                </c:pt>
                <c:pt idx="116">
                  <c:v>13</c:v>
                </c:pt>
                <c:pt idx="117">
                  <c:v>52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4872"/>
        <c:axId val="429378792"/>
      </c:lineChart>
      <c:dateAx>
        <c:axId val="429374872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8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87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487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'City vs. tarsalis'!$C$7:$D$7</c:f>
              <c:strCache>
                <c:ptCount val="1"/>
                <c:pt idx="0">
                  <c:v>Metro Count Total</c:v>
                </c:pt>
              </c:strCache>
            </c:strRef>
          </c:tx>
          <c:invertIfNegative val="0"/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2659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'City vs. tarsalis'!$M$7:$N$7</c:f>
              <c:strCache>
                <c:ptCount val="1"/>
                <c:pt idx="0">
                  <c:v>Tarsalis Count Total</c:v>
                </c:pt>
              </c:strCache>
            </c:strRef>
          </c:tx>
          <c:invertIfNegative val="0"/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tarsalis'!$R$8:$R$126</c:f>
              <c:numCache>
                <c:formatCode>General</c:formatCode>
                <c:ptCount val="119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16</c:v>
                </c:pt>
                <c:pt idx="47">
                  <c:v>30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33</c:v>
                </c:pt>
                <c:pt idx="55">
                  <c:v>16</c:v>
                </c:pt>
                <c:pt idx="56">
                  <c:v>12.33</c:v>
                </c:pt>
                <c:pt idx="57">
                  <c:v>12.33</c:v>
                </c:pt>
                <c:pt idx="58">
                  <c:v>12.33</c:v>
                </c:pt>
                <c:pt idx="59">
                  <c:v>13</c:v>
                </c:pt>
                <c:pt idx="60">
                  <c:v>26</c:v>
                </c:pt>
                <c:pt idx="61">
                  <c:v>9</c:v>
                </c:pt>
                <c:pt idx="63">
                  <c:v>23.66</c:v>
                </c:pt>
                <c:pt idx="64">
                  <c:v>23.66</c:v>
                </c:pt>
                <c:pt idx="65">
                  <c:v>23.66</c:v>
                </c:pt>
                <c:pt idx="67">
                  <c:v>90</c:v>
                </c:pt>
                <c:pt idx="68">
                  <c:v>235</c:v>
                </c:pt>
                <c:pt idx="69">
                  <c:v>94</c:v>
                </c:pt>
                <c:pt idx="70">
                  <c:v>55.67</c:v>
                </c:pt>
                <c:pt idx="71">
                  <c:v>55.67</c:v>
                </c:pt>
                <c:pt idx="72">
                  <c:v>55.67</c:v>
                </c:pt>
                <c:pt idx="73">
                  <c:v>125</c:v>
                </c:pt>
                <c:pt idx="75">
                  <c:v>54</c:v>
                </c:pt>
                <c:pt idx="76">
                  <c:v>40</c:v>
                </c:pt>
                <c:pt idx="77">
                  <c:v>17.66</c:v>
                </c:pt>
                <c:pt idx="78">
                  <c:v>17.66</c:v>
                </c:pt>
                <c:pt idx="79">
                  <c:v>17.66</c:v>
                </c:pt>
                <c:pt idx="80">
                  <c:v>12</c:v>
                </c:pt>
                <c:pt idx="81">
                  <c:v>29</c:v>
                </c:pt>
                <c:pt idx="82">
                  <c:v>49</c:v>
                </c:pt>
                <c:pt idx="83">
                  <c:v>99</c:v>
                </c:pt>
                <c:pt idx="87">
                  <c:v>83</c:v>
                </c:pt>
                <c:pt idx="88">
                  <c:v>122</c:v>
                </c:pt>
                <c:pt idx="89">
                  <c:v>79</c:v>
                </c:pt>
                <c:pt idx="90">
                  <c:v>39</c:v>
                </c:pt>
                <c:pt idx="91">
                  <c:v>21.33</c:v>
                </c:pt>
                <c:pt idx="92">
                  <c:v>21.33</c:v>
                </c:pt>
                <c:pt idx="93">
                  <c:v>21.33</c:v>
                </c:pt>
                <c:pt idx="94">
                  <c:v>8</c:v>
                </c:pt>
                <c:pt idx="95">
                  <c:v>81</c:v>
                </c:pt>
                <c:pt idx="96">
                  <c:v>100</c:v>
                </c:pt>
                <c:pt idx="97">
                  <c:v>132</c:v>
                </c:pt>
                <c:pt idx="98">
                  <c:v>86.67</c:v>
                </c:pt>
                <c:pt idx="99">
                  <c:v>86.67</c:v>
                </c:pt>
                <c:pt idx="100">
                  <c:v>86.67</c:v>
                </c:pt>
                <c:pt idx="101">
                  <c:v>72</c:v>
                </c:pt>
                <c:pt idx="102">
                  <c:v>186</c:v>
                </c:pt>
                <c:pt idx="103">
                  <c:v>132</c:v>
                </c:pt>
                <c:pt idx="104">
                  <c:v>91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30</c:v>
                </c:pt>
                <c:pt idx="109">
                  <c:v>9</c:v>
                </c:pt>
                <c:pt idx="111">
                  <c:v>20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</c:v>
                </c:pt>
                <c:pt idx="117">
                  <c:v>6</c:v>
                </c:pt>
                <c:pt idx="11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040320"/>
        <c:axId val="383036400"/>
      </c:barChart>
      <c:dateAx>
        <c:axId val="3830403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83036400"/>
        <c:crosses val="autoZero"/>
        <c:auto val="1"/>
        <c:lblOffset val="100"/>
        <c:baseTimeUnit val="days"/>
      </c:dateAx>
      <c:valAx>
        <c:axId val="38303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0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1812 25 1/2 Ave. S Trap (#12) vs. City Trap Average</a:t>
            </a:r>
          </a:p>
        </c:rich>
      </c:tx>
      <c:layout>
        <c:manualLayout>
          <c:xMode val="edge"/>
          <c:yMode val="edge"/>
          <c:x val="0.284128745837998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16</c:v>
                </c:pt>
                <c:pt idx="12">
                  <c:v>9</c:v>
                </c:pt>
                <c:pt idx="13">
                  <c:v>20</c:v>
                </c:pt>
                <c:pt idx="14">
                  <c:v>37.400000000000006</c:v>
                </c:pt>
                <c:pt idx="15">
                  <c:v>37.400000000000006</c:v>
                </c:pt>
                <c:pt idx="16">
                  <c:v>37.400000000000006</c:v>
                </c:pt>
                <c:pt idx="17">
                  <c:v>39</c:v>
                </c:pt>
                <c:pt idx="18">
                  <c:v>39</c:v>
                </c:pt>
                <c:pt idx="19">
                  <c:v>#N/A</c:v>
                </c:pt>
                <c:pt idx="20">
                  <c:v>159</c:v>
                </c:pt>
                <c:pt idx="21">
                  <c:v>67.3</c:v>
                </c:pt>
                <c:pt idx="22">
                  <c:v>67.3</c:v>
                </c:pt>
                <c:pt idx="23">
                  <c:v>67.3</c:v>
                </c:pt>
                <c:pt idx="24">
                  <c:v>32</c:v>
                </c:pt>
                <c:pt idx="25">
                  <c:v>12</c:v>
                </c:pt>
                <c:pt idx="26">
                  <c:v>40</c:v>
                </c:pt>
                <c:pt idx="27">
                  <c:v>18</c:v>
                </c:pt>
                <c:pt idx="28">
                  <c:v>38.099999999999994</c:v>
                </c:pt>
                <c:pt idx="29">
                  <c:v>38.099999999999994</c:v>
                </c:pt>
                <c:pt idx="30">
                  <c:v>38.099999999999994</c:v>
                </c:pt>
                <c:pt idx="31">
                  <c:v>43</c:v>
                </c:pt>
                <c:pt idx="32">
                  <c:v>85</c:v>
                </c:pt>
                <c:pt idx="33">
                  <c:v>16</c:v>
                </c:pt>
                <c:pt idx="34">
                  <c:v>31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21</c:v>
                </c:pt>
                <c:pt idx="39">
                  <c:v>9</c:v>
                </c:pt>
                <c:pt idx="40">
                  <c:v>3</c:v>
                </c:pt>
                <c:pt idx="41">
                  <c:v>6.75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10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36.599999999999994</c:v>
                </c:pt>
                <c:pt idx="57">
                  <c:v>36.599999999999994</c:v>
                </c:pt>
                <c:pt idx="58">
                  <c:v>36.599999999999994</c:v>
                </c:pt>
                <c:pt idx="59">
                  <c:v>11</c:v>
                </c:pt>
                <c:pt idx="60">
                  <c:v>4</c:v>
                </c:pt>
                <c:pt idx="61">
                  <c:v>12</c:v>
                </c:pt>
                <c:pt idx="62">
                  <c:v>19</c:v>
                </c:pt>
                <c:pt idx="63">
                  <c:v>15.600000000000001</c:v>
                </c:pt>
                <c:pt idx="64">
                  <c:v>15.600000000000001</c:v>
                </c:pt>
                <c:pt idx="65">
                  <c:v>15.600000000000001</c:v>
                </c:pt>
                <c:pt idx="66">
                  <c:v>23</c:v>
                </c:pt>
                <c:pt idx="67">
                  <c:v>5</c:v>
                </c:pt>
                <c:pt idx="68">
                  <c:v>64</c:v>
                </c:pt>
                <c:pt idx="69">
                  <c:v>33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0</c:v>
                </c:pt>
                <c:pt idx="77">
                  <c:v>2.8999999999999995</c:v>
                </c:pt>
                <c:pt idx="78">
                  <c:v>2.8999999999999995</c:v>
                </c:pt>
                <c:pt idx="79">
                  <c:v>2.8999999999999995</c:v>
                </c:pt>
                <c:pt idx="80">
                  <c:v>0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0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6</c:v>
                </c:pt>
                <c:pt idx="116">
                  <c:v>0</c:v>
                </c:pt>
                <c:pt idx="117">
                  <c:v>78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6440"/>
        <c:axId val="429378008"/>
      </c:lineChart>
      <c:dateAx>
        <c:axId val="42937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80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800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64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326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(#13)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m/d/yy;@</c:formatCode>
                <c:ptCount val="143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#N/A</c:v>
                </c:pt>
                <c:pt idx="1">
                  <c:v>27</c:v>
                </c:pt>
                <c:pt idx="2">
                  <c:v>5</c:v>
                </c:pt>
                <c:pt idx="3">
                  <c:v>12</c:v>
                </c:pt>
                <c:pt idx="4">
                  <c:v>34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20</c:v>
                </c:pt>
                <c:pt idx="9">
                  <c:v>134</c:v>
                </c:pt>
                <c:pt idx="10">
                  <c:v>26</c:v>
                </c:pt>
                <c:pt idx="11">
                  <c:v>174</c:v>
                </c:pt>
                <c:pt idx="12">
                  <c:v>344.50000000000006</c:v>
                </c:pt>
                <c:pt idx="13">
                  <c:v>344.50000000000006</c:v>
                </c:pt>
                <c:pt idx="14">
                  <c:v>344.50000000000006</c:v>
                </c:pt>
                <c:pt idx="15">
                  <c:v>144</c:v>
                </c:pt>
                <c:pt idx="16">
                  <c:v>86</c:v>
                </c:pt>
                <c:pt idx="17">
                  <c:v>132</c:v>
                </c:pt>
                <c:pt idx="18">
                  <c:v>228</c:v>
                </c:pt>
                <c:pt idx="19">
                  <c:v>118.39999999999998</c:v>
                </c:pt>
                <c:pt idx="20">
                  <c:v>118.39999999999998</c:v>
                </c:pt>
                <c:pt idx="21">
                  <c:v>118.39999999999998</c:v>
                </c:pt>
                <c:pt idx="22">
                  <c:v>104</c:v>
                </c:pt>
                <c:pt idx="23">
                  <c:v>9</c:v>
                </c:pt>
                <c:pt idx="24">
                  <c:v>61</c:v>
                </c:pt>
                <c:pt idx="25">
                  <c:v>39</c:v>
                </c:pt>
                <c:pt idx="26">
                  <c:v>144.5</c:v>
                </c:pt>
                <c:pt idx="27">
                  <c:v>144.5</c:v>
                </c:pt>
                <c:pt idx="28">
                  <c:v>144.5</c:v>
                </c:pt>
                <c:pt idx="29">
                  <c:v>53</c:v>
                </c:pt>
                <c:pt idx="30">
                  <c:v>342</c:v>
                </c:pt>
                <c:pt idx="31">
                  <c:v>41</c:v>
                </c:pt>
                <c:pt idx="32">
                  <c:v>83</c:v>
                </c:pt>
                <c:pt idx="33">
                  <c:v>83.799999999999983</c:v>
                </c:pt>
                <c:pt idx="34">
                  <c:v>83.799999999999983</c:v>
                </c:pt>
                <c:pt idx="35">
                  <c:v>83.799999999999983</c:v>
                </c:pt>
                <c:pt idx="36">
                  <c:v>56</c:v>
                </c:pt>
                <c:pt idx="37">
                  <c:v>15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21</c:v>
                </c:pt>
                <c:pt idx="47">
                  <c:v>27.6</c:v>
                </c:pt>
                <c:pt idx="48">
                  <c:v>27.6</c:v>
                </c:pt>
                <c:pt idx="49">
                  <c:v>27.6</c:v>
                </c:pt>
                <c:pt idx="50">
                  <c:v>34</c:v>
                </c:pt>
                <c:pt idx="51">
                  <c:v>23</c:v>
                </c:pt>
                <c:pt idx="52">
                  <c:v>29</c:v>
                </c:pt>
                <c:pt idx="53">
                  <c:v>12</c:v>
                </c:pt>
                <c:pt idx="54">
                  <c:v>23.500000000000004</c:v>
                </c:pt>
                <c:pt idx="55">
                  <c:v>23.500000000000004</c:v>
                </c:pt>
                <c:pt idx="56">
                  <c:v>23.500000000000004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86</c:v>
                </c:pt>
                <c:pt idx="61">
                  <c:v>74.899999999999991</c:v>
                </c:pt>
                <c:pt idx="62">
                  <c:v>74.899999999999991</c:v>
                </c:pt>
                <c:pt idx="63">
                  <c:v>74.899999999999991</c:v>
                </c:pt>
                <c:pt idx="64">
                  <c:v>56</c:v>
                </c:pt>
                <c:pt idx="65">
                  <c:v>24</c:v>
                </c:pt>
                <c:pt idx="66">
                  <c:v>119</c:v>
                </c:pt>
                <c:pt idx="67">
                  <c:v>56</c:v>
                </c:pt>
                <c:pt idx="68">
                  <c:v>39.599999999999994</c:v>
                </c:pt>
                <c:pt idx="69">
                  <c:v>39.599999999999994</c:v>
                </c:pt>
                <c:pt idx="70">
                  <c:v>39.599999999999994</c:v>
                </c:pt>
                <c:pt idx="71">
                  <c:v>26</c:v>
                </c:pt>
                <c:pt idx="72">
                  <c:v>18</c:v>
                </c:pt>
                <c:pt idx="73">
                  <c:v>26</c:v>
                </c:pt>
                <c:pt idx="74">
                  <c:v>18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5</c:v>
                </c:pt>
                <c:pt idx="79">
                  <c:v>8</c:v>
                </c:pt>
                <c:pt idx="80">
                  <c:v>24</c:v>
                </c:pt>
                <c:pt idx="81">
                  <c:v>8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4.333333333333333</c:v>
                </c:pt>
                <c:pt idx="90">
                  <c:v>4.333333333333333</c:v>
                </c:pt>
                <c:pt idx="91">
                  <c:v>4.333333333333333</c:v>
                </c:pt>
                <c:pt idx="92">
                  <c:v>6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7.2666666666666657</c:v>
                </c:pt>
                <c:pt idx="97">
                  <c:v>7.2666666666666657</c:v>
                </c:pt>
                <c:pt idx="98">
                  <c:v>7.2666666666666657</c:v>
                </c:pt>
                <c:pt idx="99">
                  <c:v>5</c:v>
                </c:pt>
                <c:pt idx="100">
                  <c:v>5</c:v>
                </c:pt>
                <c:pt idx="101">
                  <c:v>1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8</c:v>
                </c:pt>
                <c:pt idx="109">
                  <c:v>4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27</c:v>
                </c:pt>
                <c:pt idx="114">
                  <c:v>17</c:v>
                </c:pt>
                <c:pt idx="115">
                  <c:v>27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14'!$A$9:$A$151</c:f>
              <c:numCache>
                <c:formatCode>m/d/yy;@</c:formatCode>
                <c:ptCount val="143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  <c:pt idx="124">
                  <c:v>42271</c:v>
                </c:pt>
                <c:pt idx="125">
                  <c:v>42272</c:v>
                </c:pt>
                <c:pt idx="126">
                  <c:v>42273</c:v>
                </c:pt>
                <c:pt idx="127">
                  <c:v>42274</c:v>
                </c:pt>
                <c:pt idx="128">
                  <c:v>42275</c:v>
                </c:pt>
                <c:pt idx="129">
                  <c:v>42276</c:v>
                </c:pt>
                <c:pt idx="130">
                  <c:v>42277</c:v>
                </c:pt>
                <c:pt idx="131">
                  <c:v>42278</c:v>
                </c:pt>
                <c:pt idx="132">
                  <c:v>42279</c:v>
                </c:pt>
                <c:pt idx="133">
                  <c:v>42280</c:v>
                </c:pt>
                <c:pt idx="134">
                  <c:v>42281</c:v>
                </c:pt>
                <c:pt idx="135">
                  <c:v>42282</c:v>
                </c:pt>
                <c:pt idx="136">
                  <c:v>42283</c:v>
                </c:pt>
                <c:pt idx="137">
                  <c:v>42284</c:v>
                </c:pt>
                <c:pt idx="138">
                  <c:v>42285</c:v>
                </c:pt>
                <c:pt idx="139">
                  <c:v>42286</c:v>
                </c:pt>
                <c:pt idx="140">
                  <c:v>42287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3304"/>
        <c:axId val="429371344"/>
      </c:lineChart>
      <c:dateAx>
        <c:axId val="4293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13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134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330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59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2202 34 1/2 Avenue South Trap (#14)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2576966730510036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</c:v>
                </c:pt>
                <c:pt idx="11">
                  <c:v>13</c:v>
                </c:pt>
                <c:pt idx="12">
                  <c:v>4</c:v>
                </c:pt>
                <c:pt idx="13">
                  <c:v>18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10</c:v>
                </c:pt>
                <c:pt idx="18">
                  <c:v>8</c:v>
                </c:pt>
                <c:pt idx="19">
                  <c:v>12</c:v>
                </c:pt>
                <c:pt idx="20">
                  <c:v>28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38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12</c:v>
                </c:pt>
                <c:pt idx="32">
                  <c:v>38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2.2999999999999998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</c:v>
                </c:pt>
                <c:pt idx="67">
                  <c:v>2</c:v>
                </c:pt>
                <c:pt idx="68">
                  <c:v>16</c:v>
                </c:pt>
                <c:pt idx="69">
                  <c:v>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7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0.96666666666666656</c:v>
                </c:pt>
                <c:pt idx="92">
                  <c:v>0.96666666666666656</c:v>
                </c:pt>
                <c:pt idx="93">
                  <c:v>0.96666666666666656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5656"/>
        <c:axId val="429376048"/>
      </c:lineChart>
      <c:dateAx>
        <c:axId val="42937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60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60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565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(#15) vs. City Trap Average</a:t>
            </a:r>
          </a:p>
        </c:rich>
      </c:tx>
      <c:layout>
        <c:manualLayout>
          <c:xMode val="edge"/>
          <c:yMode val="edge"/>
          <c:x val="0.2730299667036943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78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16'!$T$9:$T$132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27</c:v>
                </c:pt>
                <c:pt idx="12">
                  <c:v>3</c:v>
                </c:pt>
                <c:pt idx="13">
                  <c:v>39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5</c:v>
                </c:pt>
                <c:pt idx="18">
                  <c:v>12</c:v>
                </c:pt>
                <c:pt idx="19">
                  <c:v>19</c:v>
                </c:pt>
                <c:pt idx="20">
                  <c:v>20</c:v>
                </c:pt>
                <c:pt idx="21">
                  <c:v>21.2</c:v>
                </c:pt>
                <c:pt idx="22">
                  <c:v>21.2</c:v>
                </c:pt>
                <c:pt idx="23">
                  <c:v>21.2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10.799999999999999</c:v>
                </c:pt>
                <c:pt idx="29">
                  <c:v>10.799999999999999</c:v>
                </c:pt>
                <c:pt idx="30">
                  <c:v>10.799999999999999</c:v>
                </c:pt>
                <c:pt idx="31">
                  <c:v>8</c:v>
                </c:pt>
                <c:pt idx="32">
                  <c:v>12</c:v>
                </c:pt>
                <c:pt idx="33">
                  <c:v>2</c:v>
                </c:pt>
                <c:pt idx="34">
                  <c:v>7</c:v>
                </c:pt>
                <c:pt idx="35">
                  <c:v>5.4999999999999991</c:v>
                </c:pt>
                <c:pt idx="36">
                  <c:v>5.4999999999999991</c:v>
                </c:pt>
                <c:pt idx="37">
                  <c:v>5.4999999999999991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8</c:v>
                </c:pt>
                <c:pt idx="49">
                  <c:v>3.4999999999999996</c:v>
                </c:pt>
                <c:pt idx="50">
                  <c:v>3.4999999999999996</c:v>
                </c:pt>
                <c:pt idx="51">
                  <c:v>3.4999999999999996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0</c:v>
                </c:pt>
                <c:pt idx="110">
                  <c:v>4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0168"/>
        <c:axId val="429368208"/>
      </c:lineChart>
      <c:dateAx>
        <c:axId val="42937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82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6820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016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35"/>
          <c:y val="6.1990212071778177E-2"/>
          <c:w val="0.29633740288568688"/>
          <c:h val="3.9151712887442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1529 55th Ave. S Trap (#16)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808404637394393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#N/A</c:v>
                </c:pt>
                <c:pt idx="14">
                  <c:v>50.859999999999992</c:v>
                </c:pt>
                <c:pt idx="15">
                  <c:v>50.859999999999992</c:v>
                </c:pt>
                <c:pt idx="16">
                  <c:v>50.859999999999992</c:v>
                </c:pt>
                <c:pt idx="17">
                  <c:v>21</c:v>
                </c:pt>
                <c:pt idx="18">
                  <c:v>8</c:v>
                </c:pt>
                <c:pt idx="19">
                  <c:v>#N/A</c:v>
                </c:pt>
                <c:pt idx="20">
                  <c:v>66</c:v>
                </c:pt>
                <c:pt idx="21">
                  <c:v>95.899999999999991</c:v>
                </c:pt>
                <c:pt idx="22">
                  <c:v>95.899999999999991</c:v>
                </c:pt>
                <c:pt idx="23">
                  <c:v>95.899999999999991</c:v>
                </c:pt>
                <c:pt idx="24">
                  <c:v>9</c:v>
                </c:pt>
                <c:pt idx="25">
                  <c:v>15</c:v>
                </c:pt>
                <c:pt idx="26">
                  <c:v>2</c:v>
                </c:pt>
                <c:pt idx="27">
                  <c:v>1</c:v>
                </c:pt>
                <c:pt idx="28">
                  <c:v>13.6</c:v>
                </c:pt>
                <c:pt idx="29">
                  <c:v>13.6</c:v>
                </c:pt>
                <c:pt idx="30">
                  <c:v>13.6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9</c:v>
                </c:pt>
                <c:pt idx="35">
                  <c:v>3.8999999999999995</c:v>
                </c:pt>
                <c:pt idx="36">
                  <c:v>3.8999999999999995</c:v>
                </c:pt>
                <c:pt idx="37">
                  <c:v>3.8999999999999995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68992"/>
        <c:axId val="429370560"/>
      </c:lineChart>
      <c:dateAx>
        <c:axId val="42936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05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056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899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1523 4th Avenue South Trap (#17)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30</c:v>
                </c:pt>
                <c:pt idx="11">
                  <c:v>1</c:v>
                </c:pt>
                <c:pt idx="12">
                  <c:v>18</c:v>
                </c:pt>
                <c:pt idx="13">
                  <c:v>320</c:v>
                </c:pt>
                <c:pt idx="14">
                  <c:v>23.100000000000005</c:v>
                </c:pt>
                <c:pt idx="15">
                  <c:v>23.100000000000005</c:v>
                </c:pt>
                <c:pt idx="16">
                  <c:v>23.100000000000005</c:v>
                </c:pt>
                <c:pt idx="17">
                  <c:v>1</c:v>
                </c:pt>
                <c:pt idx="18">
                  <c:v>1</c:v>
                </c:pt>
                <c:pt idx="19">
                  <c:v>20</c:v>
                </c:pt>
                <c:pt idx="20">
                  <c:v>60</c:v>
                </c:pt>
                <c:pt idx="21">
                  <c:v>21.200000000000003</c:v>
                </c:pt>
                <c:pt idx="22">
                  <c:v>21.200000000000003</c:v>
                </c:pt>
                <c:pt idx="23">
                  <c:v>21.200000000000003</c:v>
                </c:pt>
                <c:pt idx="24">
                  <c:v>5</c:v>
                </c:pt>
                <c:pt idx="25">
                  <c:v>14</c:v>
                </c:pt>
                <c:pt idx="26">
                  <c:v>30</c:v>
                </c:pt>
                <c:pt idx="27">
                  <c:v>0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16.600000000000001</c:v>
                </c:pt>
                <c:pt idx="31">
                  <c:v>115</c:v>
                </c:pt>
                <c:pt idx="32">
                  <c:v>21</c:v>
                </c:pt>
                <c:pt idx="33">
                  <c:v>11</c:v>
                </c:pt>
                <c:pt idx="34">
                  <c:v>34</c:v>
                </c:pt>
                <c:pt idx="35">
                  <c:v>12.500000000000002</c:v>
                </c:pt>
                <c:pt idx="36">
                  <c:v>12.500000000000002</c:v>
                </c:pt>
                <c:pt idx="37">
                  <c:v>12.500000000000002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</c:v>
                </c:pt>
                <c:pt idx="67">
                  <c:v>0</c:v>
                </c:pt>
                <c:pt idx="68">
                  <c:v>14</c:v>
                </c:pt>
                <c:pt idx="69">
                  <c:v>14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8</c:v>
                </c:pt>
                <c:pt idx="77">
                  <c:v>4.8999999999999995</c:v>
                </c:pt>
                <c:pt idx="78">
                  <c:v>4.8999999999999995</c:v>
                </c:pt>
                <c:pt idx="79">
                  <c:v>4.8999999999999995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7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12</c:v>
                </c:pt>
                <c:pt idx="110">
                  <c:v>2</c:v>
                </c:pt>
                <c:pt idx="111">
                  <c:v>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7</c:v>
                </c:pt>
                <c:pt idx="116">
                  <c:v>8</c:v>
                </c:pt>
                <c:pt idx="117">
                  <c:v>19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1736"/>
        <c:axId val="429377224"/>
      </c:lineChart>
      <c:dateAx>
        <c:axId val="4293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72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72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17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453 20th Avenue E Trap (#18)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27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18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19</c:v>
                </c:pt>
                <c:pt idx="11">
                  <c:v>84</c:v>
                </c:pt>
                <c:pt idx="12">
                  <c:v>16</c:v>
                </c:pt>
                <c:pt idx="13">
                  <c:v>99</c:v>
                </c:pt>
                <c:pt idx="14">
                  <c:v>84.799999999999983</c:v>
                </c:pt>
                <c:pt idx="15">
                  <c:v>84.799999999999983</c:v>
                </c:pt>
                <c:pt idx="16">
                  <c:v>84.799999999999983</c:v>
                </c:pt>
                <c:pt idx="17">
                  <c:v>460</c:v>
                </c:pt>
                <c:pt idx="18">
                  <c:v>888</c:v>
                </c:pt>
                <c:pt idx="19">
                  <c:v>473</c:v>
                </c:pt>
                <c:pt idx="20">
                  <c:v>404</c:v>
                </c:pt>
                <c:pt idx="21">
                  <c:v>1102.4999999999998</c:v>
                </c:pt>
                <c:pt idx="22">
                  <c:v>1102.4999999999998</c:v>
                </c:pt>
                <c:pt idx="23">
                  <c:v>1102.4999999999998</c:v>
                </c:pt>
                <c:pt idx="24">
                  <c:v>148</c:v>
                </c:pt>
                <c:pt idx="25">
                  <c:v>40</c:v>
                </c:pt>
                <c:pt idx="26">
                  <c:v>335</c:v>
                </c:pt>
                <c:pt idx="27">
                  <c:v>262</c:v>
                </c:pt>
                <c:pt idx="28">
                  <c:v>375.7000000000001</c:v>
                </c:pt>
                <c:pt idx="29">
                  <c:v>375.7000000000001</c:v>
                </c:pt>
                <c:pt idx="30">
                  <c:v>375.7000000000001</c:v>
                </c:pt>
                <c:pt idx="31">
                  <c:v>200</c:v>
                </c:pt>
                <c:pt idx="32">
                  <c:v>551</c:v>
                </c:pt>
                <c:pt idx="33">
                  <c:v>#N/A</c:v>
                </c:pt>
                <c:pt idx="34">
                  <c:v>219</c:v>
                </c:pt>
                <c:pt idx="35">
                  <c:v>106.6</c:v>
                </c:pt>
                <c:pt idx="36">
                  <c:v>106.6</c:v>
                </c:pt>
                <c:pt idx="37">
                  <c:v>106.6</c:v>
                </c:pt>
                <c:pt idx="38">
                  <c:v>129</c:v>
                </c:pt>
                <c:pt idx="39">
                  <c:v>53</c:v>
                </c:pt>
                <c:pt idx="40">
                  <c:v>22</c:v>
                </c:pt>
                <c:pt idx="41">
                  <c:v>59.75</c:v>
                </c:pt>
                <c:pt idx="42">
                  <c:v>59.75</c:v>
                </c:pt>
                <c:pt idx="43">
                  <c:v>59.75</c:v>
                </c:pt>
                <c:pt idx="44">
                  <c:v>59.75</c:v>
                </c:pt>
                <c:pt idx="45">
                  <c:v>27</c:v>
                </c:pt>
                <c:pt idx="46">
                  <c:v>45</c:v>
                </c:pt>
                <c:pt idx="47">
                  <c:v>31</c:v>
                </c:pt>
                <c:pt idx="48">
                  <c:v>49</c:v>
                </c:pt>
                <c:pt idx="49">
                  <c:v>53.499999999999993</c:v>
                </c:pt>
                <c:pt idx="50">
                  <c:v>53.499999999999993</c:v>
                </c:pt>
                <c:pt idx="51">
                  <c:v>53.499999999999993</c:v>
                </c:pt>
                <c:pt idx="52">
                  <c:v>53</c:v>
                </c:pt>
                <c:pt idx="53">
                  <c:v>55</c:v>
                </c:pt>
                <c:pt idx="54">
                  <c:v>23</c:v>
                </c:pt>
                <c:pt idx="55">
                  <c:v>10</c:v>
                </c:pt>
                <c:pt idx="56">
                  <c:v>39.099999999999994</c:v>
                </c:pt>
                <c:pt idx="57">
                  <c:v>39.099999999999994</c:v>
                </c:pt>
                <c:pt idx="58">
                  <c:v>39.099999999999994</c:v>
                </c:pt>
                <c:pt idx="59">
                  <c:v>20</c:v>
                </c:pt>
                <c:pt idx="60">
                  <c:v>24</c:v>
                </c:pt>
                <c:pt idx="61">
                  <c:v>50</c:v>
                </c:pt>
                <c:pt idx="62">
                  <c:v>47</c:v>
                </c:pt>
                <c:pt idx="63">
                  <c:v>48.099999999999994</c:v>
                </c:pt>
                <c:pt idx="64">
                  <c:v>48.099999999999994</c:v>
                </c:pt>
                <c:pt idx="65">
                  <c:v>48.099999999999994</c:v>
                </c:pt>
                <c:pt idx="66">
                  <c:v>114</c:v>
                </c:pt>
                <c:pt idx="67">
                  <c:v>29</c:v>
                </c:pt>
                <c:pt idx="68">
                  <c:v>394</c:v>
                </c:pt>
                <c:pt idx="69">
                  <c:v>146</c:v>
                </c:pt>
                <c:pt idx="70">
                  <c:v>89.199999999999989</c:v>
                </c:pt>
                <c:pt idx="71">
                  <c:v>89.199999999999989</c:v>
                </c:pt>
                <c:pt idx="72">
                  <c:v>89.199999999999989</c:v>
                </c:pt>
                <c:pt idx="73">
                  <c:v>60</c:v>
                </c:pt>
                <c:pt idx="74">
                  <c:v>43</c:v>
                </c:pt>
                <c:pt idx="75">
                  <c:v>51</c:v>
                </c:pt>
                <c:pt idx="76">
                  <c:v>12</c:v>
                </c:pt>
                <c:pt idx="77">
                  <c:v>8.6000000000000014</c:v>
                </c:pt>
                <c:pt idx="78">
                  <c:v>8.6000000000000014</c:v>
                </c:pt>
                <c:pt idx="79">
                  <c:v>8.6000000000000014</c:v>
                </c:pt>
                <c:pt idx="80">
                  <c:v>7</c:v>
                </c:pt>
                <c:pt idx="81">
                  <c:v>19</c:v>
                </c:pt>
                <c:pt idx="82">
                  <c:v>20</c:v>
                </c:pt>
                <c:pt idx="83">
                  <c:v>15</c:v>
                </c:pt>
                <c:pt idx="84">
                  <c:v>11.799999999999999</c:v>
                </c:pt>
                <c:pt idx="85">
                  <c:v>11.799999999999999</c:v>
                </c:pt>
                <c:pt idx="86">
                  <c:v>11.799999999999999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26</c:v>
                </c:pt>
                <c:pt idx="91">
                  <c:v>9.6666666666666679</c:v>
                </c:pt>
                <c:pt idx="92">
                  <c:v>9.6666666666666679</c:v>
                </c:pt>
                <c:pt idx="93">
                  <c:v>9.6666666666666679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10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5</c:v>
                </c:pt>
                <c:pt idx="102">
                  <c:v>10</c:v>
                </c:pt>
                <c:pt idx="103">
                  <c:v>3</c:v>
                </c:pt>
                <c:pt idx="104">
                  <c:v>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19</c:v>
                </c:pt>
                <c:pt idx="116">
                  <c:v>28</c:v>
                </c:pt>
                <c:pt idx="117">
                  <c:v>30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8400"/>
        <c:axId val="429379576"/>
      </c:lineChart>
      <c:dateAx>
        <c:axId val="4293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95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9576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840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32"/>
          <c:y val="6.0358890701468187E-2"/>
          <c:w val="0.29633740288568688"/>
          <c:h val="3.9151712887443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1051 38 1/2 Avenue West Trap (#19)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11</c:v>
                </c:pt>
                <c:pt idx="12">
                  <c:v>1</c:v>
                </c:pt>
                <c:pt idx="13">
                  <c:v>26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13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30.900000000000002</c:v>
                </c:pt>
                <c:pt idx="22">
                  <c:v>30.900000000000002</c:v>
                </c:pt>
                <c:pt idx="23">
                  <c:v>30.900000000000002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5</c:v>
                </c:pt>
                <c:pt idx="28">
                  <c:v>5.4999999999999991</c:v>
                </c:pt>
                <c:pt idx="29">
                  <c:v>5.4999999999999991</c:v>
                </c:pt>
                <c:pt idx="30">
                  <c:v>5.4999999999999991</c:v>
                </c:pt>
                <c:pt idx="31">
                  <c:v>6</c:v>
                </c:pt>
                <c:pt idx="32">
                  <c:v>14</c:v>
                </c:pt>
                <c:pt idx="33">
                  <c:v>3</c:v>
                </c:pt>
                <c:pt idx="34">
                  <c:v>6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#N/A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69384"/>
        <c:axId val="429368600"/>
      </c:lineChart>
      <c:dateAx>
        <c:axId val="42936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8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686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93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901"/>
          <c:y val="6.8515497553027063E-2"/>
          <c:w val="0.2963374028856883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517 2nd Avenue NW Trap (#20)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704"/>
        </c:manualLayout>
      </c:layout>
      <c:lineChart>
        <c:grouping val="standard"/>
        <c:varyColors val="0"/>
        <c:ser>
          <c:idx val="0"/>
          <c:order val="0"/>
          <c:tx>
            <c:v>Trap 20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m/d/yy;@</c:formatCode>
                <c:ptCount val="124"/>
                <c:pt idx="0">
                  <c:v>42147</c:v>
                </c:pt>
                <c:pt idx="1">
                  <c:v>42148</c:v>
                </c:pt>
                <c:pt idx="2">
                  <c:v>42149</c:v>
                </c:pt>
                <c:pt idx="3">
                  <c:v>42150</c:v>
                </c:pt>
                <c:pt idx="4">
                  <c:v>42151</c:v>
                </c:pt>
                <c:pt idx="5">
                  <c:v>42152</c:v>
                </c:pt>
                <c:pt idx="6">
                  <c:v>42153</c:v>
                </c:pt>
                <c:pt idx="7">
                  <c:v>42154</c:v>
                </c:pt>
                <c:pt idx="8">
                  <c:v>42155</c:v>
                </c:pt>
                <c:pt idx="9">
                  <c:v>42156</c:v>
                </c:pt>
                <c:pt idx="10">
                  <c:v>42157</c:v>
                </c:pt>
                <c:pt idx="11">
                  <c:v>42158</c:v>
                </c:pt>
                <c:pt idx="12">
                  <c:v>42159</c:v>
                </c:pt>
                <c:pt idx="13">
                  <c:v>42160</c:v>
                </c:pt>
                <c:pt idx="14">
                  <c:v>42161</c:v>
                </c:pt>
                <c:pt idx="15">
                  <c:v>42162</c:v>
                </c:pt>
                <c:pt idx="16">
                  <c:v>42163</c:v>
                </c:pt>
                <c:pt idx="17">
                  <c:v>42164</c:v>
                </c:pt>
                <c:pt idx="18">
                  <c:v>42165</c:v>
                </c:pt>
                <c:pt idx="19">
                  <c:v>42166</c:v>
                </c:pt>
                <c:pt idx="20">
                  <c:v>42167</c:v>
                </c:pt>
                <c:pt idx="21">
                  <c:v>42168</c:v>
                </c:pt>
                <c:pt idx="22">
                  <c:v>42169</c:v>
                </c:pt>
                <c:pt idx="23">
                  <c:v>42170</c:v>
                </c:pt>
                <c:pt idx="24">
                  <c:v>42171</c:v>
                </c:pt>
                <c:pt idx="25">
                  <c:v>42172</c:v>
                </c:pt>
                <c:pt idx="26">
                  <c:v>42173</c:v>
                </c:pt>
                <c:pt idx="27">
                  <c:v>42174</c:v>
                </c:pt>
                <c:pt idx="28">
                  <c:v>42175</c:v>
                </c:pt>
                <c:pt idx="29">
                  <c:v>42176</c:v>
                </c:pt>
                <c:pt idx="30">
                  <c:v>42177</c:v>
                </c:pt>
                <c:pt idx="31">
                  <c:v>42178</c:v>
                </c:pt>
                <c:pt idx="32">
                  <c:v>42179</c:v>
                </c:pt>
                <c:pt idx="33">
                  <c:v>42180</c:v>
                </c:pt>
                <c:pt idx="34">
                  <c:v>42181</c:v>
                </c:pt>
                <c:pt idx="35">
                  <c:v>42182</c:v>
                </c:pt>
                <c:pt idx="36">
                  <c:v>42183</c:v>
                </c:pt>
                <c:pt idx="37">
                  <c:v>42184</c:v>
                </c:pt>
                <c:pt idx="38">
                  <c:v>42185</c:v>
                </c:pt>
                <c:pt idx="39">
                  <c:v>42186</c:v>
                </c:pt>
                <c:pt idx="40">
                  <c:v>42187</c:v>
                </c:pt>
                <c:pt idx="41">
                  <c:v>42188</c:v>
                </c:pt>
                <c:pt idx="42">
                  <c:v>42189</c:v>
                </c:pt>
                <c:pt idx="43">
                  <c:v>42190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42196</c:v>
                </c:pt>
                <c:pt idx="50">
                  <c:v>42197</c:v>
                </c:pt>
                <c:pt idx="51">
                  <c:v>42198</c:v>
                </c:pt>
                <c:pt idx="52">
                  <c:v>42199</c:v>
                </c:pt>
                <c:pt idx="53">
                  <c:v>42200</c:v>
                </c:pt>
                <c:pt idx="54">
                  <c:v>42201</c:v>
                </c:pt>
                <c:pt idx="55">
                  <c:v>42202</c:v>
                </c:pt>
                <c:pt idx="56">
                  <c:v>42203</c:v>
                </c:pt>
                <c:pt idx="57">
                  <c:v>42204</c:v>
                </c:pt>
                <c:pt idx="58">
                  <c:v>42205</c:v>
                </c:pt>
                <c:pt idx="59">
                  <c:v>42206</c:v>
                </c:pt>
                <c:pt idx="60">
                  <c:v>42207</c:v>
                </c:pt>
                <c:pt idx="61">
                  <c:v>42208</c:v>
                </c:pt>
                <c:pt idx="62">
                  <c:v>42209</c:v>
                </c:pt>
                <c:pt idx="63">
                  <c:v>42210</c:v>
                </c:pt>
                <c:pt idx="64">
                  <c:v>42211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42217</c:v>
                </c:pt>
                <c:pt idx="71">
                  <c:v>42218</c:v>
                </c:pt>
                <c:pt idx="72">
                  <c:v>42219</c:v>
                </c:pt>
                <c:pt idx="73">
                  <c:v>42220</c:v>
                </c:pt>
                <c:pt idx="74">
                  <c:v>42221</c:v>
                </c:pt>
                <c:pt idx="75">
                  <c:v>42222</c:v>
                </c:pt>
                <c:pt idx="76">
                  <c:v>42223</c:v>
                </c:pt>
                <c:pt idx="77">
                  <c:v>42224</c:v>
                </c:pt>
                <c:pt idx="78">
                  <c:v>42225</c:v>
                </c:pt>
                <c:pt idx="79">
                  <c:v>42226</c:v>
                </c:pt>
                <c:pt idx="80">
                  <c:v>42227</c:v>
                </c:pt>
                <c:pt idx="81">
                  <c:v>42228</c:v>
                </c:pt>
                <c:pt idx="82">
                  <c:v>42229</c:v>
                </c:pt>
                <c:pt idx="83">
                  <c:v>42230</c:v>
                </c:pt>
                <c:pt idx="84">
                  <c:v>42231</c:v>
                </c:pt>
                <c:pt idx="85">
                  <c:v>42232</c:v>
                </c:pt>
                <c:pt idx="86">
                  <c:v>42233</c:v>
                </c:pt>
                <c:pt idx="87">
                  <c:v>42234</c:v>
                </c:pt>
                <c:pt idx="88">
                  <c:v>42235</c:v>
                </c:pt>
                <c:pt idx="89">
                  <c:v>42236</c:v>
                </c:pt>
                <c:pt idx="90">
                  <c:v>42237</c:v>
                </c:pt>
                <c:pt idx="91">
                  <c:v>42238</c:v>
                </c:pt>
                <c:pt idx="92">
                  <c:v>42239</c:v>
                </c:pt>
                <c:pt idx="93">
                  <c:v>42240</c:v>
                </c:pt>
                <c:pt idx="94">
                  <c:v>42241</c:v>
                </c:pt>
                <c:pt idx="95">
                  <c:v>42242</c:v>
                </c:pt>
                <c:pt idx="96">
                  <c:v>42243</c:v>
                </c:pt>
                <c:pt idx="97">
                  <c:v>42244</c:v>
                </c:pt>
                <c:pt idx="98">
                  <c:v>42245</c:v>
                </c:pt>
                <c:pt idx="99">
                  <c:v>42246</c:v>
                </c:pt>
                <c:pt idx="100">
                  <c:v>42247</c:v>
                </c:pt>
                <c:pt idx="101">
                  <c:v>42248</c:v>
                </c:pt>
                <c:pt idx="102">
                  <c:v>42249</c:v>
                </c:pt>
                <c:pt idx="103">
                  <c:v>42250</c:v>
                </c:pt>
                <c:pt idx="104">
                  <c:v>42251</c:v>
                </c:pt>
                <c:pt idx="105">
                  <c:v>42252</c:v>
                </c:pt>
                <c:pt idx="106">
                  <c:v>42253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42259</c:v>
                </c:pt>
                <c:pt idx="113">
                  <c:v>42260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42266</c:v>
                </c:pt>
                <c:pt idx="120">
                  <c:v>42267</c:v>
                </c:pt>
                <c:pt idx="121">
                  <c:v>42268</c:v>
                </c:pt>
                <c:pt idx="122">
                  <c:v>42269</c:v>
                </c:pt>
                <c:pt idx="123">
                  <c:v>42270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19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22</c:v>
                </c:pt>
                <c:pt idx="11">
                  <c:v>169</c:v>
                </c:pt>
                <c:pt idx="12">
                  <c:v>0</c:v>
                </c:pt>
                <c:pt idx="13">
                  <c:v>156</c:v>
                </c:pt>
                <c:pt idx="14">
                  <c:v>185.19000000000003</c:v>
                </c:pt>
                <c:pt idx="15">
                  <c:v>185.19000000000003</c:v>
                </c:pt>
                <c:pt idx="16">
                  <c:v>185.19000000000003</c:v>
                </c:pt>
                <c:pt idx="17">
                  <c:v>312</c:v>
                </c:pt>
                <c:pt idx="18">
                  <c:v>94</c:v>
                </c:pt>
                <c:pt idx="19">
                  <c:v>100</c:v>
                </c:pt>
                <c:pt idx="20">
                  <c:v>178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28</c:v>
                </c:pt>
                <c:pt idx="25">
                  <c:v>11</c:v>
                </c:pt>
                <c:pt idx="26">
                  <c:v>50</c:v>
                </c:pt>
                <c:pt idx="27">
                  <c:v>29</c:v>
                </c:pt>
                <c:pt idx="28">
                  <c:v>237.6</c:v>
                </c:pt>
                <c:pt idx="29">
                  <c:v>237.6</c:v>
                </c:pt>
                <c:pt idx="30">
                  <c:v>237.6</c:v>
                </c:pt>
                <c:pt idx="31">
                  <c:v>0</c:v>
                </c:pt>
                <c:pt idx="32">
                  <c:v>140</c:v>
                </c:pt>
                <c:pt idx="33">
                  <c:v>39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17.75</c:v>
                </c:pt>
                <c:pt idx="42">
                  <c:v>17.75</c:v>
                </c:pt>
                <c:pt idx="43">
                  <c:v>17.75</c:v>
                </c:pt>
                <c:pt idx="44">
                  <c:v>17.75</c:v>
                </c:pt>
                <c:pt idx="45">
                  <c:v>5</c:v>
                </c:pt>
                <c:pt idx="46">
                  <c:v>5</c:v>
                </c:pt>
                <c:pt idx="47">
                  <c:v>9</c:v>
                </c:pt>
                <c:pt idx="48">
                  <c:v>13</c:v>
                </c:pt>
                <c:pt idx="49">
                  <c:v>49.099999999999994</c:v>
                </c:pt>
                <c:pt idx="50">
                  <c:v>49.099999999999994</c:v>
                </c:pt>
                <c:pt idx="51">
                  <c:v>49.099999999999994</c:v>
                </c:pt>
                <c:pt idx="52">
                  <c:v>12</c:v>
                </c:pt>
                <c:pt idx="53">
                  <c:v>9</c:v>
                </c:pt>
                <c:pt idx="54">
                  <c:v>13</c:v>
                </c:pt>
                <c:pt idx="55">
                  <c:v>18</c:v>
                </c:pt>
                <c:pt idx="56">
                  <c:v>6.0999999999999988</c:v>
                </c:pt>
                <c:pt idx="57">
                  <c:v>6.0999999999999988</c:v>
                </c:pt>
                <c:pt idx="58">
                  <c:v>6.0999999999999988</c:v>
                </c:pt>
                <c:pt idx="59">
                  <c:v>7</c:v>
                </c:pt>
                <c:pt idx="60">
                  <c:v>15</c:v>
                </c:pt>
                <c:pt idx="61">
                  <c:v>#N/A</c:v>
                </c:pt>
                <c:pt idx="62">
                  <c:v>7</c:v>
                </c:pt>
                <c:pt idx="63">
                  <c:v>8.8999999999999986</c:v>
                </c:pt>
                <c:pt idx="64">
                  <c:v>8.8999999999999986</c:v>
                </c:pt>
                <c:pt idx="65">
                  <c:v>8.8999999999999986</c:v>
                </c:pt>
                <c:pt idx="66">
                  <c:v>5</c:v>
                </c:pt>
                <c:pt idx="67">
                  <c:v>1</c:v>
                </c:pt>
                <c:pt idx="68">
                  <c:v>13</c:v>
                </c:pt>
                <c:pt idx="69">
                  <c:v>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5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10</c:v>
                </c:pt>
                <c:pt idx="116">
                  <c:v>11</c:v>
                </c:pt>
                <c:pt idx="117">
                  <c:v>15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2128"/>
        <c:axId val="429372520"/>
      </c:lineChart>
      <c:dateAx>
        <c:axId val="4293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25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7252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7212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Park Drive Trap (#21) vs. City Trap Average</a:t>
            </a:r>
          </a:p>
        </c:rich>
      </c:tx>
      <c:layout>
        <c:manualLayout>
          <c:xMode val="edge"/>
          <c:yMode val="edge"/>
          <c:x val="0.3041065482797196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24'!$A$10:$A$133</c:f>
              <c:numCache>
                <c:formatCode>m/d/yy;@</c:formatCode>
                <c:ptCount val="124"/>
                <c:pt idx="0">
                  <c:v>42148</c:v>
                </c:pt>
                <c:pt idx="1">
                  <c:v>42149</c:v>
                </c:pt>
                <c:pt idx="2">
                  <c:v>42150</c:v>
                </c:pt>
                <c:pt idx="3">
                  <c:v>42151</c:v>
                </c:pt>
                <c:pt idx="4">
                  <c:v>42152</c:v>
                </c:pt>
                <c:pt idx="5">
                  <c:v>42153</c:v>
                </c:pt>
                <c:pt idx="6">
                  <c:v>42154</c:v>
                </c:pt>
                <c:pt idx="7">
                  <c:v>42155</c:v>
                </c:pt>
                <c:pt idx="8">
                  <c:v>42156</c:v>
                </c:pt>
                <c:pt idx="9">
                  <c:v>42157</c:v>
                </c:pt>
                <c:pt idx="10">
                  <c:v>42158</c:v>
                </c:pt>
                <c:pt idx="11">
                  <c:v>42159</c:v>
                </c:pt>
                <c:pt idx="12">
                  <c:v>42160</c:v>
                </c:pt>
                <c:pt idx="13">
                  <c:v>42161</c:v>
                </c:pt>
                <c:pt idx="14">
                  <c:v>42162</c:v>
                </c:pt>
                <c:pt idx="15">
                  <c:v>42163</c:v>
                </c:pt>
                <c:pt idx="16">
                  <c:v>42164</c:v>
                </c:pt>
                <c:pt idx="17">
                  <c:v>42165</c:v>
                </c:pt>
                <c:pt idx="18">
                  <c:v>42166</c:v>
                </c:pt>
                <c:pt idx="19">
                  <c:v>42167</c:v>
                </c:pt>
                <c:pt idx="20">
                  <c:v>42168</c:v>
                </c:pt>
                <c:pt idx="21">
                  <c:v>42169</c:v>
                </c:pt>
                <c:pt idx="22">
                  <c:v>42170</c:v>
                </c:pt>
                <c:pt idx="23">
                  <c:v>42171</c:v>
                </c:pt>
                <c:pt idx="24">
                  <c:v>42172</c:v>
                </c:pt>
                <c:pt idx="25">
                  <c:v>42173</c:v>
                </c:pt>
                <c:pt idx="26">
                  <c:v>42174</c:v>
                </c:pt>
                <c:pt idx="27">
                  <c:v>42175</c:v>
                </c:pt>
                <c:pt idx="28">
                  <c:v>42176</c:v>
                </c:pt>
                <c:pt idx="29">
                  <c:v>42177</c:v>
                </c:pt>
                <c:pt idx="30">
                  <c:v>42178</c:v>
                </c:pt>
                <c:pt idx="31">
                  <c:v>42179</c:v>
                </c:pt>
                <c:pt idx="32">
                  <c:v>42180</c:v>
                </c:pt>
                <c:pt idx="33">
                  <c:v>42181</c:v>
                </c:pt>
                <c:pt idx="34">
                  <c:v>42182</c:v>
                </c:pt>
                <c:pt idx="35">
                  <c:v>42183</c:v>
                </c:pt>
                <c:pt idx="36">
                  <c:v>42184</c:v>
                </c:pt>
                <c:pt idx="37">
                  <c:v>42185</c:v>
                </c:pt>
                <c:pt idx="38">
                  <c:v>42186</c:v>
                </c:pt>
                <c:pt idx="39">
                  <c:v>42187</c:v>
                </c:pt>
                <c:pt idx="40">
                  <c:v>42188</c:v>
                </c:pt>
                <c:pt idx="41">
                  <c:v>42189</c:v>
                </c:pt>
                <c:pt idx="42">
                  <c:v>42190</c:v>
                </c:pt>
                <c:pt idx="43">
                  <c:v>42191</c:v>
                </c:pt>
                <c:pt idx="44">
                  <c:v>42192</c:v>
                </c:pt>
                <c:pt idx="45">
                  <c:v>42193</c:v>
                </c:pt>
                <c:pt idx="46">
                  <c:v>42194</c:v>
                </c:pt>
                <c:pt idx="47">
                  <c:v>42195</c:v>
                </c:pt>
                <c:pt idx="48">
                  <c:v>42196</c:v>
                </c:pt>
                <c:pt idx="49">
                  <c:v>42197</c:v>
                </c:pt>
                <c:pt idx="50">
                  <c:v>42198</c:v>
                </c:pt>
                <c:pt idx="51">
                  <c:v>42199</c:v>
                </c:pt>
                <c:pt idx="52">
                  <c:v>42200</c:v>
                </c:pt>
                <c:pt idx="53">
                  <c:v>42201</c:v>
                </c:pt>
                <c:pt idx="54">
                  <c:v>42202</c:v>
                </c:pt>
                <c:pt idx="55">
                  <c:v>42203</c:v>
                </c:pt>
                <c:pt idx="56">
                  <c:v>42204</c:v>
                </c:pt>
                <c:pt idx="57">
                  <c:v>42205</c:v>
                </c:pt>
                <c:pt idx="58">
                  <c:v>42206</c:v>
                </c:pt>
                <c:pt idx="59">
                  <c:v>42207</c:v>
                </c:pt>
                <c:pt idx="60">
                  <c:v>42208</c:v>
                </c:pt>
                <c:pt idx="61">
                  <c:v>42209</c:v>
                </c:pt>
                <c:pt idx="62">
                  <c:v>42210</c:v>
                </c:pt>
                <c:pt idx="63">
                  <c:v>42211</c:v>
                </c:pt>
                <c:pt idx="64">
                  <c:v>42212</c:v>
                </c:pt>
                <c:pt idx="65">
                  <c:v>42213</c:v>
                </c:pt>
                <c:pt idx="66">
                  <c:v>42214</c:v>
                </c:pt>
                <c:pt idx="67">
                  <c:v>42215</c:v>
                </c:pt>
                <c:pt idx="68">
                  <c:v>42216</c:v>
                </c:pt>
                <c:pt idx="69">
                  <c:v>42217</c:v>
                </c:pt>
                <c:pt idx="70">
                  <c:v>42218</c:v>
                </c:pt>
                <c:pt idx="71">
                  <c:v>42219</c:v>
                </c:pt>
                <c:pt idx="72">
                  <c:v>42220</c:v>
                </c:pt>
                <c:pt idx="73">
                  <c:v>42221</c:v>
                </c:pt>
                <c:pt idx="74">
                  <c:v>42222</c:v>
                </c:pt>
                <c:pt idx="75">
                  <c:v>42223</c:v>
                </c:pt>
                <c:pt idx="76">
                  <c:v>42224</c:v>
                </c:pt>
                <c:pt idx="77">
                  <c:v>42225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42231</c:v>
                </c:pt>
                <c:pt idx="84">
                  <c:v>42232</c:v>
                </c:pt>
                <c:pt idx="85">
                  <c:v>42233</c:v>
                </c:pt>
                <c:pt idx="86">
                  <c:v>42234</c:v>
                </c:pt>
                <c:pt idx="87">
                  <c:v>42235</c:v>
                </c:pt>
                <c:pt idx="88">
                  <c:v>42236</c:v>
                </c:pt>
                <c:pt idx="89">
                  <c:v>42237</c:v>
                </c:pt>
                <c:pt idx="90">
                  <c:v>42238</c:v>
                </c:pt>
                <c:pt idx="91">
                  <c:v>42239</c:v>
                </c:pt>
                <c:pt idx="92">
                  <c:v>42240</c:v>
                </c:pt>
                <c:pt idx="93">
                  <c:v>42241</c:v>
                </c:pt>
                <c:pt idx="94">
                  <c:v>42242</c:v>
                </c:pt>
                <c:pt idx="95">
                  <c:v>42243</c:v>
                </c:pt>
                <c:pt idx="96">
                  <c:v>42244</c:v>
                </c:pt>
                <c:pt idx="97">
                  <c:v>42245</c:v>
                </c:pt>
                <c:pt idx="98">
                  <c:v>42246</c:v>
                </c:pt>
                <c:pt idx="99">
                  <c:v>42247</c:v>
                </c:pt>
                <c:pt idx="100">
                  <c:v>42248</c:v>
                </c:pt>
                <c:pt idx="101">
                  <c:v>42249</c:v>
                </c:pt>
                <c:pt idx="102">
                  <c:v>42250</c:v>
                </c:pt>
                <c:pt idx="103">
                  <c:v>42251</c:v>
                </c:pt>
                <c:pt idx="104">
                  <c:v>42252</c:v>
                </c:pt>
                <c:pt idx="105">
                  <c:v>42253</c:v>
                </c:pt>
                <c:pt idx="106">
                  <c:v>42254</c:v>
                </c:pt>
                <c:pt idx="107">
                  <c:v>42255</c:v>
                </c:pt>
                <c:pt idx="108">
                  <c:v>42256</c:v>
                </c:pt>
                <c:pt idx="109">
                  <c:v>42257</c:v>
                </c:pt>
                <c:pt idx="110">
                  <c:v>42258</c:v>
                </c:pt>
                <c:pt idx="111">
                  <c:v>42259</c:v>
                </c:pt>
                <c:pt idx="112">
                  <c:v>42260</c:v>
                </c:pt>
                <c:pt idx="113">
                  <c:v>42261</c:v>
                </c:pt>
                <c:pt idx="114">
                  <c:v>42262</c:v>
                </c:pt>
                <c:pt idx="115">
                  <c:v>42263</c:v>
                </c:pt>
                <c:pt idx="116">
                  <c:v>42264</c:v>
                </c:pt>
                <c:pt idx="117">
                  <c:v>42265</c:v>
                </c:pt>
                <c:pt idx="118">
                  <c:v>42266</c:v>
                </c:pt>
                <c:pt idx="119">
                  <c:v>42267</c:v>
                </c:pt>
                <c:pt idx="120">
                  <c:v>42268</c:v>
                </c:pt>
                <c:pt idx="121">
                  <c:v>42269</c:v>
                </c:pt>
                <c:pt idx="122">
                  <c:v>42270</c:v>
                </c:pt>
                <c:pt idx="123">
                  <c:v>42271</c:v>
                </c:pt>
              </c:numCache>
            </c:numRef>
          </c:cat>
          <c:val>
            <c:numRef>
              <c:f>'Trap 24'!$T$10:$T$133</c:f>
              <c:numCache>
                <c:formatCode>General</c:formatCode>
                <c:ptCount val="124"/>
                <c:pt idx="0">
                  <c:v>#N/A</c:v>
                </c:pt>
                <c:pt idx="1">
                  <c:v>#N/A</c:v>
                </c:pt>
                <c:pt idx="2">
                  <c:v>64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117</c:v>
                </c:pt>
                <c:pt idx="13">
                  <c:v>103.79999999999998</c:v>
                </c:pt>
                <c:pt idx="14">
                  <c:v>103.79999999999998</c:v>
                </c:pt>
                <c:pt idx="15">
                  <c:v>103.79999999999998</c:v>
                </c:pt>
                <c:pt idx="16">
                  <c:v>182</c:v>
                </c:pt>
                <c:pt idx="17">
                  <c:v>140</c:v>
                </c:pt>
                <c:pt idx="18">
                  <c:v>108</c:v>
                </c:pt>
                <c:pt idx="19">
                  <c:v>232</c:v>
                </c:pt>
                <c:pt idx="20">
                  <c:v>175.20000000000002</c:v>
                </c:pt>
                <c:pt idx="21">
                  <c:v>175.20000000000002</c:v>
                </c:pt>
                <c:pt idx="22">
                  <c:v>175.20000000000002</c:v>
                </c:pt>
                <c:pt idx="23">
                  <c:v>99</c:v>
                </c:pt>
                <c:pt idx="24">
                  <c:v>25</c:v>
                </c:pt>
                <c:pt idx="25">
                  <c:v>192</c:v>
                </c:pt>
                <c:pt idx="26">
                  <c:v>95</c:v>
                </c:pt>
                <c:pt idx="27">
                  <c:v>108.09999999999998</c:v>
                </c:pt>
                <c:pt idx="28">
                  <c:v>108.09999999999998</c:v>
                </c:pt>
                <c:pt idx="29">
                  <c:v>108.09999999999998</c:v>
                </c:pt>
                <c:pt idx="30">
                  <c:v>82</c:v>
                </c:pt>
                <c:pt idx="31">
                  <c:v>151</c:v>
                </c:pt>
                <c:pt idx="32">
                  <c:v>45</c:v>
                </c:pt>
                <c:pt idx="33">
                  <c:v>53</c:v>
                </c:pt>
                <c:pt idx="34">
                  <c:v>23.200000000000003</c:v>
                </c:pt>
                <c:pt idx="35">
                  <c:v>23.200000000000003</c:v>
                </c:pt>
                <c:pt idx="36">
                  <c:v>23.200000000000003</c:v>
                </c:pt>
                <c:pt idx="37">
                  <c:v>22</c:v>
                </c:pt>
                <c:pt idx="38">
                  <c:v>32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5</c:v>
                </c:pt>
                <c:pt idx="48">
                  <c:v>7.6</c:v>
                </c:pt>
                <c:pt idx="49">
                  <c:v>7.6</c:v>
                </c:pt>
                <c:pt idx="50">
                  <c:v>7.6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  <c:pt idx="55">
                  <c:v>6.4999999999999991</c:v>
                </c:pt>
                <c:pt idx="56">
                  <c:v>6.4999999999999991</c:v>
                </c:pt>
                <c:pt idx="57">
                  <c:v>6.4999999999999991</c:v>
                </c:pt>
                <c:pt idx="58">
                  <c:v>3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6</c:v>
                </c:pt>
                <c:pt idx="66">
                  <c:v>6</c:v>
                </c:pt>
                <c:pt idx="67">
                  <c:v>43</c:v>
                </c:pt>
                <c:pt idx="68">
                  <c:v>24</c:v>
                </c:pt>
                <c:pt idx="69">
                  <c:v>7.4999999999999991</c:v>
                </c:pt>
                <c:pt idx="70">
                  <c:v>7.4999999999999991</c:v>
                </c:pt>
                <c:pt idx="71">
                  <c:v>7.4999999999999991</c:v>
                </c:pt>
                <c:pt idx="72">
                  <c:v>5</c:v>
                </c:pt>
                <c:pt idx="73">
                  <c:v>7</c:v>
                </c:pt>
                <c:pt idx="74">
                  <c:v>22</c:v>
                </c:pt>
                <c:pt idx="75">
                  <c:v>2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4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2</c:v>
                </c:pt>
                <c:pt idx="94">
                  <c:v>2</c:v>
                </c:pt>
                <c:pt idx="95">
                  <c:v>8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15</c:v>
                </c:pt>
                <c:pt idx="115">
                  <c:v>10</c:v>
                </c:pt>
                <c:pt idx="116">
                  <c:v>4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83104"/>
        <c:axId val="429381928"/>
      </c:lineChart>
      <c:dateAx>
        <c:axId val="4293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819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2938192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8310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129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'City vs. tarsalis'!$A$9:$A$126</c:f>
              <c:numCache>
                <c:formatCode>m/d;@</c:formatCode>
                <c:ptCount val="118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  <c:pt idx="115">
                  <c:v>40427</c:v>
                </c:pt>
                <c:pt idx="116">
                  <c:v>40428</c:v>
                </c:pt>
                <c:pt idx="117">
                  <c:v>40429</c:v>
                </c:pt>
              </c:numCache>
            </c:numRef>
          </c:cat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554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040712"/>
        <c:axId val="383041104"/>
      </c:barChart>
      <c:dateAx>
        <c:axId val="3830407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83041104"/>
        <c:crosses val="autoZero"/>
        <c:auto val="1"/>
        <c:lblOffset val="100"/>
        <c:baseTimeUnit val="days"/>
      </c:dateAx>
      <c:valAx>
        <c:axId val="38304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04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Fargo Daily</a:t>
            </a:r>
            <a:r>
              <a:rPr lang="en-US" baseline="0"/>
              <a:t> Trap Count - Female Mosquitoes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'Trap 1'!$A$3</c:f>
              <c:strCache>
                <c:ptCount val="1"/>
                <c:pt idx="0">
                  <c:v>Trollwood</c:v>
                </c:pt>
              </c:strCache>
            </c:strRef>
          </c:tx>
          <c:invertIfNegative val="0"/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1'!$T$64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'Trap 2'!$A$3:$C$3</c:f>
              <c:strCache>
                <c:ptCount val="3"/>
                <c:pt idx="0">
                  <c:v>1118 44th Ave. N.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2'!$T$63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'Trap 3'!$A$3:$C$3</c:f>
              <c:strCache>
                <c:ptCount val="3"/>
                <c:pt idx="0">
                  <c:v>101 22nd Av. N</c:v>
                </c:pt>
              </c:strCache>
            </c:strRef>
          </c:tx>
          <c:invertIfNegative val="0"/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3'!$T$63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'Trap 4'!$A$3:$C$3</c:f>
              <c:strCache>
                <c:ptCount val="3"/>
                <c:pt idx="0">
                  <c:v>1319 12th St. 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4'!$T$63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'Trap 5'!$A$3:$C$3</c:f>
              <c:strCache>
                <c:ptCount val="3"/>
                <c:pt idx="0">
                  <c:v>1602 43rd St. NW</c:v>
                </c:pt>
              </c:strCache>
            </c:strRef>
          </c:tx>
          <c:invertIfNegative val="0"/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5'!$T$63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'Trap 6'!$A$3:$C$3</c:f>
              <c:strCache>
                <c:ptCount val="3"/>
                <c:pt idx="0">
                  <c:v>1029 29th St. 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6'!$T$64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'Trap 7'!$A$3:$C$3</c:f>
              <c:strCache>
                <c:ptCount val="3"/>
                <c:pt idx="0">
                  <c:v>Oak Grove Park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7'!$T$63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'Trap 9'!$A$3:$C$3</c:f>
              <c:strCache>
                <c:ptCount val="3"/>
                <c:pt idx="0">
                  <c:v>279 Prairiewood Dr. SW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9'!$T$63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'Trap 10'!$A$3:$C$3</c:f>
              <c:strCache>
                <c:ptCount val="3"/>
                <c:pt idx="0">
                  <c:v>1741 49th St. S</c:v>
                </c:pt>
              </c:strCache>
            </c:strRef>
          </c:tx>
          <c:invertIfNegative val="0"/>
          <c:cat>
            <c:numRef>
              <c:f>'Web Graph Info.'!$A$45</c:f>
              <c:numCache>
                <c:formatCode>m/d;@</c:formatCode>
                <c:ptCount val="1"/>
                <c:pt idx="0">
                  <c:v>42183</c:v>
                </c:pt>
              </c:numCache>
            </c:numRef>
          </c:cat>
          <c:val>
            <c:numRef>
              <c:f>'Trap 10'!$T$63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'Trap 11'!$A$3:$C$3</c:f>
              <c:strCache>
                <c:ptCount val="3"/>
                <c:pt idx="0">
                  <c:v>1313 16th 1/2 St. S</c:v>
                </c:pt>
              </c:strCache>
            </c:strRef>
          </c:tx>
          <c:invertIfNegative val="0"/>
          <c:val>
            <c:numRef>
              <c:f>'Trap 11'!$T$63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'Trap 12'!$A$3:$C$3</c:f>
              <c:strCache>
                <c:ptCount val="3"/>
                <c:pt idx="0">
                  <c:v>Red River Zoological Society</c:v>
                </c:pt>
              </c:strCache>
            </c:strRef>
          </c:tx>
          <c:invertIfNegative val="0"/>
          <c:val>
            <c:numRef>
              <c:f>'Trap 12'!$T$63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'Trap 13'!$A$3:$C$3</c:f>
              <c:strCache>
                <c:ptCount val="3"/>
                <c:pt idx="0">
                  <c:v>1812 25th 1/2 Ave. S</c:v>
                </c:pt>
              </c:strCache>
            </c:strRef>
          </c:tx>
          <c:invertIfNegative val="0"/>
          <c:val>
            <c:numRef>
              <c:f>'Trap 13'!$T$63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'Trap 14'!$A$3:$D$3</c:f>
              <c:strCache>
                <c:ptCount val="4"/>
                <c:pt idx="0">
                  <c:v>Fargo Country Club Maintenace Shop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'Trap 14'!$T$63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3"/>
          <c:order val="13"/>
          <c:tx>
            <c:strRef>
              <c:f>'Trap 15'!$A$3:$C$3</c:f>
              <c:strCache>
                <c:ptCount val="3"/>
                <c:pt idx="0">
                  <c:v>2202 34 1/2 Ave. S</c:v>
                </c:pt>
              </c:strCache>
            </c:strRef>
          </c:tx>
          <c:invertIfNegative val="0"/>
          <c:val>
            <c:numRef>
              <c:f>'Trap 15'!$T$63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'Trap 16'!$A$3:$C$3</c:f>
              <c:strCache>
                <c:ptCount val="3"/>
                <c:pt idx="0">
                  <c:v>Osgood Golf Course</c:v>
                </c:pt>
              </c:strCache>
            </c:strRef>
          </c:tx>
          <c:invertIfNegative val="0"/>
          <c:val>
            <c:numRef>
              <c:f>'Trap 16'!$T$63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'Trap 17'!$A$3:$C$3</c:f>
              <c:strCache>
                <c:ptCount val="3"/>
                <c:pt idx="0">
                  <c:v>4515 University Dr S</c:v>
                </c:pt>
              </c:strCache>
            </c:strRef>
          </c:tx>
          <c:invertIfNegative val="0"/>
          <c:val>
            <c:numRef>
              <c:f>'Trap 17'!$T$63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'Trap 18 '!$A$3:$C$3</c:f>
              <c:strCache>
                <c:ptCount val="3"/>
                <c:pt idx="0">
                  <c:v>5501 34th St. S. (Frontier)</c:v>
                </c:pt>
              </c:strCache>
            </c:strRef>
          </c:tx>
          <c:invertIfNegative val="0"/>
          <c:val>
            <c:numRef>
              <c:f>'Trap 18 '!$T$53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'Trap 19'!$A$3:$C$3</c:f>
              <c:strCache>
                <c:ptCount val="3"/>
                <c:pt idx="0">
                  <c:v>3379 Adams St S</c:v>
                </c:pt>
              </c:strCache>
            </c:strRef>
          </c:tx>
          <c:invertIfNegative val="0"/>
          <c:val>
            <c:numRef>
              <c:f>'Trap 19'!$T$52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79968"/>
        <c:axId val="429380360"/>
      </c:barChart>
      <c:dateAx>
        <c:axId val="429379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429380360"/>
        <c:crosses val="autoZero"/>
        <c:auto val="1"/>
        <c:lblOffset val="100"/>
        <c:baseTimeUnit val="days"/>
      </c:dateAx>
      <c:valAx>
        <c:axId val="429380360"/>
        <c:scaling>
          <c:orientation val="minMax"/>
          <c:max val="700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429379968"/>
        <c:crosses val="autoZero"/>
        <c:crossBetween val="between"/>
        <c:majorUnit val="100"/>
        <c:minorUnit val="3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'Trap 21'!$A$3:$C$3</c:f>
              <c:strCache>
                <c:ptCount val="1"/>
                <c:pt idx="0">
                  <c:v>1420 4th Ave E</c:v>
                </c:pt>
              </c:strCache>
            </c:strRef>
          </c:tx>
          <c:invertIfNegative val="0"/>
          <c:val>
            <c:numRef>
              <c:f>'Trap 21'!$T$63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'Trap 22'!$A$3:$C$3</c:f>
              <c:strCache>
                <c:ptCount val="1"/>
                <c:pt idx="0">
                  <c:v>453 20th Ave. East</c:v>
                </c:pt>
              </c:strCache>
            </c:strRef>
          </c:tx>
          <c:invertIfNegative val="0"/>
          <c:val>
            <c:numRef>
              <c:f>'Trap 22'!$T$63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"/>
          <c:order val="2"/>
          <c:tx>
            <c:strRef>
              <c:f>'Trap 23'!$A$3:$C$3</c:f>
              <c:strCache>
                <c:ptCount val="1"/>
                <c:pt idx="0">
                  <c:v>1051 38 1/2 Ave. W</c:v>
                </c:pt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82320"/>
        <c:axId val="429382712"/>
      </c:barChart>
      <c:catAx>
        <c:axId val="42938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9382712"/>
        <c:crosses val="autoZero"/>
        <c:auto val="1"/>
        <c:lblAlgn val="ctr"/>
        <c:lblOffset val="100"/>
        <c:noMultiLvlLbl val="0"/>
      </c:catAx>
      <c:valAx>
        <c:axId val="42938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38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65E-2"/>
          <c:w val="0.82352941176470584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tarsalis'!$AA$9:$AA$123</c:f>
              <c:numCache>
                <c:formatCode>General</c:formatCode>
                <c:ptCount val="115"/>
                <c:pt idx="0">
                  <c:v>6</c:v>
                </c:pt>
                <c:pt idx="1">
                  <c:v>35</c:v>
                </c:pt>
                <c:pt idx="2">
                  <c:v>39</c:v>
                </c:pt>
                <c:pt idx="3">
                  <c:v>12.66</c:v>
                </c:pt>
                <c:pt idx="4">
                  <c:v>12.66</c:v>
                </c:pt>
                <c:pt idx="5">
                  <c:v>12.66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14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28</c:v>
                </c:pt>
                <c:pt idx="15">
                  <c:v>53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30</c:v>
                </c:pt>
                <c:pt idx="35">
                  <c:v>66</c:v>
                </c:pt>
                <c:pt idx="36">
                  <c:v>731</c:v>
                </c:pt>
                <c:pt idx="37">
                  <c:v>511</c:v>
                </c:pt>
                <c:pt idx="38">
                  <c:v>558.67000000000007</c:v>
                </c:pt>
                <c:pt idx="39">
                  <c:v>558.67000000000007</c:v>
                </c:pt>
                <c:pt idx="40">
                  <c:v>558.67000000000007</c:v>
                </c:pt>
                <c:pt idx="41">
                  <c:v>5164</c:v>
                </c:pt>
                <c:pt idx="42">
                  <c:v>1477</c:v>
                </c:pt>
                <c:pt idx="43">
                  <c:v>3923</c:v>
                </c:pt>
                <c:pt idx="44">
                  <c:v>1362</c:v>
                </c:pt>
                <c:pt idx="45">
                  <c:v>595</c:v>
                </c:pt>
                <c:pt idx="46">
                  <c:v>595</c:v>
                </c:pt>
                <c:pt idx="47">
                  <c:v>595</c:v>
                </c:pt>
                <c:pt idx="48">
                  <c:v>5362</c:v>
                </c:pt>
                <c:pt idx="49">
                  <c:v>2329</c:v>
                </c:pt>
                <c:pt idx="50">
                  <c:v>2156</c:v>
                </c:pt>
                <c:pt idx="51">
                  <c:v>2301.5</c:v>
                </c:pt>
                <c:pt idx="52">
                  <c:v>2301.5</c:v>
                </c:pt>
                <c:pt idx="53">
                  <c:v>2301.5</c:v>
                </c:pt>
                <c:pt idx="54">
                  <c:v>2301.5</c:v>
                </c:pt>
                <c:pt idx="55">
                  <c:v>1301</c:v>
                </c:pt>
                <c:pt idx="56">
                  <c:v>1108</c:v>
                </c:pt>
                <c:pt idx="57">
                  <c:v>614</c:v>
                </c:pt>
                <c:pt idx="58">
                  <c:v>633</c:v>
                </c:pt>
                <c:pt idx="59">
                  <c:v>935</c:v>
                </c:pt>
                <c:pt idx="60">
                  <c:v>935</c:v>
                </c:pt>
                <c:pt idx="61">
                  <c:v>935</c:v>
                </c:pt>
                <c:pt idx="62">
                  <c:v>1416</c:v>
                </c:pt>
                <c:pt idx="63">
                  <c:v>1346</c:v>
                </c:pt>
                <c:pt idx="64">
                  <c:v>363</c:v>
                </c:pt>
                <c:pt idx="65">
                  <c:v>210</c:v>
                </c:pt>
                <c:pt idx="66">
                  <c:v>282</c:v>
                </c:pt>
                <c:pt idx="67">
                  <c:v>282</c:v>
                </c:pt>
                <c:pt idx="68">
                  <c:v>282</c:v>
                </c:pt>
                <c:pt idx="69">
                  <c:v>491</c:v>
                </c:pt>
                <c:pt idx="70">
                  <c:v>0</c:v>
                </c:pt>
                <c:pt idx="71">
                  <c:v>242</c:v>
                </c:pt>
                <c:pt idx="72">
                  <c:v>451</c:v>
                </c:pt>
                <c:pt idx="73">
                  <c:v>236.67</c:v>
                </c:pt>
                <c:pt idx="74">
                  <c:v>236.67</c:v>
                </c:pt>
                <c:pt idx="75">
                  <c:v>236.67</c:v>
                </c:pt>
                <c:pt idx="76">
                  <c:v>256</c:v>
                </c:pt>
                <c:pt idx="77">
                  <c:v>279</c:v>
                </c:pt>
                <c:pt idx="78">
                  <c:v>99</c:v>
                </c:pt>
                <c:pt idx="79">
                  <c:v>68</c:v>
                </c:pt>
                <c:pt idx="80">
                  <c:v>38.67</c:v>
                </c:pt>
                <c:pt idx="81">
                  <c:v>38.67</c:v>
                </c:pt>
                <c:pt idx="82">
                  <c:v>38.67</c:v>
                </c:pt>
                <c:pt idx="83">
                  <c:v>25</c:v>
                </c:pt>
                <c:pt idx="84">
                  <c:v>35</c:v>
                </c:pt>
                <c:pt idx="85">
                  <c:v>59</c:v>
                </c:pt>
                <c:pt idx="86">
                  <c:v>155</c:v>
                </c:pt>
                <c:pt idx="87">
                  <c:v>50.67</c:v>
                </c:pt>
                <c:pt idx="88">
                  <c:v>50.67</c:v>
                </c:pt>
                <c:pt idx="89">
                  <c:v>50.67</c:v>
                </c:pt>
                <c:pt idx="90">
                  <c:v>33</c:v>
                </c:pt>
                <c:pt idx="91">
                  <c:v>26</c:v>
                </c:pt>
                <c:pt idx="92">
                  <c:v>41</c:v>
                </c:pt>
                <c:pt idx="93">
                  <c:v>29</c:v>
                </c:pt>
                <c:pt idx="94">
                  <c:v>33.67</c:v>
                </c:pt>
                <c:pt idx="95">
                  <c:v>33.67</c:v>
                </c:pt>
                <c:pt idx="96">
                  <c:v>33.67</c:v>
                </c:pt>
                <c:pt idx="97">
                  <c:v>202</c:v>
                </c:pt>
                <c:pt idx="98">
                  <c:v>424</c:v>
                </c:pt>
                <c:pt idx="99">
                  <c:v>143</c:v>
                </c:pt>
                <c:pt idx="100">
                  <c:v>257</c:v>
                </c:pt>
                <c:pt idx="101">
                  <c:v>257</c:v>
                </c:pt>
                <c:pt idx="102">
                  <c:v>257</c:v>
                </c:pt>
                <c:pt idx="103">
                  <c:v>257</c:v>
                </c:pt>
                <c:pt idx="104">
                  <c:v>297</c:v>
                </c:pt>
                <c:pt idx="105">
                  <c:v>385</c:v>
                </c:pt>
                <c:pt idx="106">
                  <c:v>275</c:v>
                </c:pt>
                <c:pt idx="107">
                  <c:v>161</c:v>
                </c:pt>
                <c:pt idx="108">
                  <c:v>279</c:v>
                </c:pt>
                <c:pt idx="109">
                  <c:v>279</c:v>
                </c:pt>
                <c:pt idx="110">
                  <c:v>279</c:v>
                </c:pt>
                <c:pt idx="111">
                  <c:v>279</c:v>
                </c:pt>
                <c:pt idx="112">
                  <c:v>37</c:v>
                </c:pt>
                <c:pt idx="113">
                  <c:v>45</c:v>
                </c:pt>
                <c:pt idx="114">
                  <c:v>61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tarsalis'!$O$9:$O$123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13960"/>
        <c:axId val="415816312"/>
      </c:barChart>
      <c:catAx>
        <c:axId val="4158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631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15816312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3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23196448390651"/>
          <c:y val="0.44861337683526636"/>
          <c:w val="0.10432852386237268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65E-2"/>
          <c:w val="0.82019977802444965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tarsalis'!$Z$57:$Z$86</c:f>
              <c:numCache>
                <c:formatCode>General</c:formatCode>
                <c:ptCount val="30"/>
                <c:pt idx="0">
                  <c:v>390</c:v>
                </c:pt>
                <c:pt idx="1">
                  <c:v>523.29999999999995</c:v>
                </c:pt>
                <c:pt idx="2">
                  <c:v>519.29999999999995</c:v>
                </c:pt>
                <c:pt idx="3">
                  <c:v>519.29999999999995</c:v>
                </c:pt>
                <c:pt idx="4">
                  <c:v>519.29999999999995</c:v>
                </c:pt>
                <c:pt idx="5">
                  <c:v>519.29999999999995</c:v>
                </c:pt>
                <c:pt idx="6">
                  <c:v>470</c:v>
                </c:pt>
                <c:pt idx="7">
                  <c:v>180</c:v>
                </c:pt>
                <c:pt idx="8">
                  <c:v>343</c:v>
                </c:pt>
                <c:pt idx="9">
                  <c:v>314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107</c:v>
                </c:pt>
                <c:pt idx="14">
                  <c:v>120</c:v>
                </c:pt>
                <c:pt idx="15">
                  <c:v>71</c:v>
                </c:pt>
                <c:pt idx="16">
                  <c:v>72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77.3</c:v>
                </c:pt>
                <c:pt idx="21">
                  <c:v>206</c:v>
                </c:pt>
                <c:pt idx="22">
                  <c:v>201</c:v>
                </c:pt>
                <c:pt idx="23">
                  <c:v>604.1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132</c:v>
                </c:pt>
                <c:pt idx="28">
                  <c:v>68</c:v>
                </c:pt>
                <c:pt idx="29">
                  <c:v>44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tarsalis'!$P$57:$P$86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11</c:v>
                </c:pt>
                <c:pt idx="21">
                  <c:v>23</c:v>
                </c:pt>
                <c:pt idx="22">
                  <c:v>24</c:v>
                </c:pt>
                <c:pt idx="23">
                  <c:v>81.900000000000006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1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15136"/>
        <c:axId val="415813568"/>
      </c:barChart>
      <c:catAx>
        <c:axId val="4158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5813568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15136"/>
        <c:crosses val="autoZero"/>
        <c:crossBetween val="between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4861337683526636"/>
          <c:w val="0.10765815760266165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4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8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9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0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1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3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60" workbookViewId="0"/>
  </sheetViews>
  <pageMargins left="0.75" right="0.75" top="1" bottom="1" header="0.5" footer="0.5"/>
  <pageSetup paperSize="132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8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zoomScale="8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763250" cy="5834062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16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765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247650</xdr:colOff>
      <xdr:row>47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0.59001</cdr:x>
      <cdr:y>0.26296</cdr:y>
    </cdr:from>
    <cdr:to>
      <cdr:x>0.64932</cdr:x>
      <cdr:y>0.29444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37131" y="1536989"/>
          <a:ext cx="616960" cy="18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0.59209</cdr:x>
      <cdr:y>0.24444</cdr:y>
    </cdr:from>
    <cdr:to>
      <cdr:x>0.66805</cdr:x>
      <cdr:y>0.30185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158778" y="1428750"/>
          <a:ext cx="790142" cy="335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0.47347</cdr:x>
      <cdr:y>0.17407</cdr:y>
    </cdr:from>
    <cdr:to>
      <cdr:x>0.53486</cdr:x>
      <cdr:y>0.22407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924858" y="1017442"/>
          <a:ext cx="638608" cy="29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0.48225</cdr:x>
      <cdr:y>0.48275</cdr:y>
    </cdr:from>
    <cdr:to>
      <cdr:x>0.5185</cdr:x>
      <cdr:y>0.5145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682" y="2818693"/>
          <a:ext cx="311098" cy="18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85725</xdr:rowOff>
    </xdr:from>
    <xdr:to>
      <xdr:col>18</xdr:col>
      <xdr:colOff>361950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0</xdr:row>
      <xdr:rowOff>133351</xdr:rowOff>
    </xdr:from>
    <xdr:to>
      <xdr:col>20</xdr:col>
      <xdr:colOff>130970</xdr:colOff>
      <xdr:row>41</xdr:row>
      <xdr:rowOff>107157</xdr:rowOff>
    </xdr:to>
    <xdr:graphicFrame macro="" fPublished="1">
      <xdr:nvGraphicFramePr>
        <xdr:cNvPr id="3" name="West Fargo, South Fargo, North Fargo, Rural Avera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154</xdr:row>
      <xdr:rowOff>95250</xdr:rowOff>
    </xdr:from>
    <xdr:to>
      <xdr:col>10</xdr:col>
      <xdr:colOff>542925</xdr:colOff>
      <xdr:row>169</xdr:row>
      <xdr:rowOff>133350</xdr:rowOff>
    </xdr:to>
    <xdr:graphicFrame macro="">
      <xdr:nvGraphicFramePr>
        <xdr:cNvPr id="51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47625</xdr:rowOff>
    </xdr:from>
    <xdr:to>
      <xdr:col>15</xdr:col>
      <xdr:colOff>266700</xdr:colOff>
      <xdr:row>38</xdr:row>
      <xdr:rowOff>133350</xdr:rowOff>
    </xdr:to>
    <xdr:graphicFrame macro="">
      <xdr:nvGraphicFramePr>
        <xdr:cNvPr id="2" name="Old Web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285750</xdr:colOff>
      <xdr:row>21</xdr:row>
      <xdr:rowOff>0</xdr:rowOff>
    </xdr:to>
    <xdr:graphicFrame macro="">
      <xdr:nvGraphicFramePr>
        <xdr:cNvPr id="2" name="Chart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38100</xdr:rowOff>
    </xdr:from>
    <xdr:to>
      <xdr:col>17</xdr:col>
      <xdr:colOff>304800</xdr:colOff>
      <xdr:row>21</xdr:row>
      <xdr:rowOff>38100</xdr:rowOff>
    </xdr:to>
    <xdr:graphicFrame macro="">
      <xdr:nvGraphicFramePr>
        <xdr:cNvPr id="3" name="Chart 2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76200</xdr:rowOff>
    </xdr:from>
    <xdr:to>
      <xdr:col>8</xdr:col>
      <xdr:colOff>238125</xdr:colOff>
      <xdr:row>42</xdr:row>
      <xdr:rowOff>57150</xdr:rowOff>
    </xdr:to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21</xdr:row>
      <xdr:rowOff>76200</xdr:rowOff>
    </xdr:from>
    <xdr:to>
      <xdr:col>17</xdr:col>
      <xdr:colOff>266700</xdr:colOff>
      <xdr:row>42</xdr:row>
      <xdr:rowOff>57150</xdr:rowOff>
    </xdr:to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152400</xdr:rowOff>
    </xdr:from>
    <xdr:to>
      <xdr:col>8</xdr:col>
      <xdr:colOff>238125</xdr:colOff>
      <xdr:row>63</xdr:row>
      <xdr:rowOff>133350</xdr:rowOff>
    </xdr:to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42</xdr:row>
      <xdr:rowOff>152400</xdr:rowOff>
    </xdr:from>
    <xdr:to>
      <xdr:col>17</xdr:col>
      <xdr:colOff>266700</xdr:colOff>
      <xdr:row>63</xdr:row>
      <xdr:rowOff>133350</xdr:rowOff>
    </xdr:to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76200</xdr:rowOff>
    </xdr:from>
    <xdr:to>
      <xdr:col>8</xdr:col>
      <xdr:colOff>238125</xdr:colOff>
      <xdr:row>85</xdr:row>
      <xdr:rowOff>57150</xdr:rowOff>
    </xdr:to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64</xdr:row>
      <xdr:rowOff>66675</xdr:rowOff>
    </xdr:from>
    <xdr:to>
      <xdr:col>17</xdr:col>
      <xdr:colOff>276225</xdr:colOff>
      <xdr:row>85</xdr:row>
      <xdr:rowOff>57150</xdr:rowOff>
    </xdr:to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152400</xdr:rowOff>
    </xdr:from>
    <xdr:to>
      <xdr:col>8</xdr:col>
      <xdr:colOff>238125</xdr:colOff>
      <xdr:row>106</xdr:row>
      <xdr:rowOff>133350</xdr:rowOff>
    </xdr:to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</xdr:colOff>
      <xdr:row>85</xdr:row>
      <xdr:rowOff>142875</xdr:rowOff>
    </xdr:from>
    <xdr:to>
      <xdr:col>17</xdr:col>
      <xdr:colOff>276225</xdr:colOff>
      <xdr:row>106</xdr:row>
      <xdr:rowOff>133350</xdr:rowOff>
    </xdr:to>
    <xdr:graphicFrame macro="">
      <xdr:nvGraphicFramePr>
        <xdr:cNvPr id="11" name="Chart 1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107</xdr:row>
      <xdr:rowOff>57150</xdr:rowOff>
    </xdr:from>
    <xdr:to>
      <xdr:col>8</xdr:col>
      <xdr:colOff>266700</xdr:colOff>
      <xdr:row>128</xdr:row>
      <xdr:rowOff>38100</xdr:rowOff>
    </xdr:to>
    <xdr:graphicFrame macro="">
      <xdr:nvGraphicFramePr>
        <xdr:cNvPr id="12" name="Chart 1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107</xdr:row>
      <xdr:rowOff>66675</xdr:rowOff>
    </xdr:from>
    <xdr:to>
      <xdr:col>17</xdr:col>
      <xdr:colOff>276225</xdr:colOff>
      <xdr:row>128</xdr:row>
      <xdr:rowOff>47625</xdr:rowOff>
    </xdr:to>
    <xdr:graphicFrame macro="">
      <xdr:nvGraphicFramePr>
        <xdr:cNvPr id="13" name="Chart 1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128</xdr:row>
      <xdr:rowOff>133350</xdr:rowOff>
    </xdr:from>
    <xdr:to>
      <xdr:col>8</xdr:col>
      <xdr:colOff>238125</xdr:colOff>
      <xdr:row>149</xdr:row>
      <xdr:rowOff>114300</xdr:rowOff>
    </xdr:to>
    <xdr:graphicFrame macro="">
      <xdr:nvGraphicFramePr>
        <xdr:cNvPr id="14" name="Chart 1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38100</xdr:colOff>
      <xdr:row>128</xdr:row>
      <xdr:rowOff>152400</xdr:rowOff>
    </xdr:from>
    <xdr:to>
      <xdr:col>17</xdr:col>
      <xdr:colOff>276225</xdr:colOff>
      <xdr:row>149</xdr:row>
      <xdr:rowOff>133350</xdr:rowOff>
    </xdr:to>
    <xdr:graphicFrame macro="">
      <xdr:nvGraphicFramePr>
        <xdr:cNvPr id="15" name="Chart 1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150</xdr:row>
      <xdr:rowOff>76200</xdr:rowOff>
    </xdr:from>
    <xdr:to>
      <xdr:col>8</xdr:col>
      <xdr:colOff>238125</xdr:colOff>
      <xdr:row>171</xdr:row>
      <xdr:rowOff>66675</xdr:rowOff>
    </xdr:to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</xdr:colOff>
      <xdr:row>149</xdr:row>
      <xdr:rowOff>85725</xdr:rowOff>
    </xdr:from>
    <xdr:to>
      <xdr:col>17</xdr:col>
      <xdr:colOff>276225</xdr:colOff>
      <xdr:row>171</xdr:row>
      <xdr:rowOff>38100</xdr:rowOff>
    </xdr:to>
    <xdr:graphicFrame macro="">
      <xdr:nvGraphicFramePr>
        <xdr:cNvPr id="18" name="Chart 1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</xdr:colOff>
      <xdr:row>172</xdr:row>
      <xdr:rowOff>28575</xdr:rowOff>
    </xdr:from>
    <xdr:to>
      <xdr:col>8</xdr:col>
      <xdr:colOff>276225</xdr:colOff>
      <xdr:row>193</xdr:row>
      <xdr:rowOff>9525</xdr:rowOff>
    </xdr:to>
    <xdr:graphicFrame macro="">
      <xdr:nvGraphicFramePr>
        <xdr:cNvPr id="19" name="Chart 1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38100</xdr:colOff>
      <xdr:row>172</xdr:row>
      <xdr:rowOff>19050</xdr:rowOff>
    </xdr:from>
    <xdr:to>
      <xdr:col>17</xdr:col>
      <xdr:colOff>285750</xdr:colOff>
      <xdr:row>193</xdr:row>
      <xdr:rowOff>0</xdr:rowOff>
    </xdr:to>
    <xdr:graphicFrame macro="">
      <xdr:nvGraphicFramePr>
        <xdr:cNvPr id="20" name="Chart 1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193</xdr:row>
      <xdr:rowOff>47625</xdr:rowOff>
    </xdr:from>
    <xdr:to>
      <xdr:col>8</xdr:col>
      <xdr:colOff>257175</xdr:colOff>
      <xdr:row>214</xdr:row>
      <xdr:rowOff>28575</xdr:rowOff>
    </xdr:to>
    <xdr:graphicFrame macro="">
      <xdr:nvGraphicFramePr>
        <xdr:cNvPr id="21" name="Chart 2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38100</xdr:colOff>
      <xdr:row>193</xdr:row>
      <xdr:rowOff>85725</xdr:rowOff>
    </xdr:from>
    <xdr:to>
      <xdr:col>17</xdr:col>
      <xdr:colOff>285750</xdr:colOff>
      <xdr:row>214</xdr:row>
      <xdr:rowOff>66675</xdr:rowOff>
    </xdr:to>
    <xdr:graphicFrame macro="">
      <xdr:nvGraphicFramePr>
        <xdr:cNvPr id="22" name="Chart 2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215</xdr:row>
      <xdr:rowOff>19050</xdr:rowOff>
    </xdr:from>
    <xdr:to>
      <xdr:col>8</xdr:col>
      <xdr:colOff>276225</xdr:colOff>
      <xdr:row>236</xdr:row>
      <xdr:rowOff>0</xdr:rowOff>
    </xdr:to>
    <xdr:graphicFrame macro="">
      <xdr:nvGraphicFramePr>
        <xdr:cNvPr id="23" name="Chart 2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123825</xdr:rowOff>
    </xdr:from>
    <xdr:to>
      <xdr:col>22</xdr:col>
      <xdr:colOff>304800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14</xdr:row>
      <xdr:rowOff>123825</xdr:rowOff>
    </xdr:from>
    <xdr:to>
      <xdr:col>25</xdr:col>
      <xdr:colOff>200025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85725</xdr:rowOff>
    </xdr:from>
    <xdr:to>
      <xdr:col>13</xdr:col>
      <xdr:colOff>381000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765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wrap="none" rtlCol="0"/>
      <a:lstStyle>
        <a:defPPr>
          <a:defRPr sz="110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M160"/>
  <sheetViews>
    <sheetView topLeftCell="C1" zoomScaleNormal="100" workbookViewId="0">
      <pane ySplit="1" topLeftCell="A77" activePane="bottomLeft" state="frozen"/>
      <selection pane="bottomLeft" activeCell="K124" sqref="K124"/>
    </sheetView>
  </sheetViews>
  <sheetFormatPr defaultColWidth="9.140625" defaultRowHeight="12.75" x14ac:dyDescent="0.2"/>
  <cols>
    <col min="1" max="1" width="13.7109375" style="36" customWidth="1"/>
    <col min="2" max="2" width="18.28515625" style="28" bestFit="1" customWidth="1"/>
    <col min="3" max="3" width="19.28515625" style="28" bestFit="1" customWidth="1"/>
    <col min="4" max="4" width="17.28515625" style="28" bestFit="1" customWidth="1"/>
    <col min="5" max="5" width="12.140625" style="28" customWidth="1"/>
    <col min="6" max="6" width="20" style="35" bestFit="1" customWidth="1"/>
    <col min="7" max="7" width="36.140625" style="35" bestFit="1" customWidth="1"/>
    <col min="8" max="8" width="17.28515625" style="34" bestFit="1" customWidth="1"/>
    <col min="9" max="9" width="32.85546875" style="168" bestFit="1" customWidth="1"/>
    <col min="10" max="10" width="32.85546875" style="34" customWidth="1"/>
    <col min="11" max="11" width="32.85546875" style="171" customWidth="1"/>
    <col min="12" max="12" width="32.85546875" style="115" customWidth="1"/>
    <col min="13" max="13" width="32.85546875" style="34" customWidth="1"/>
    <col min="14" max="16384" width="9.140625" style="28"/>
  </cols>
  <sheetData>
    <row r="1" spans="1:13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222</v>
      </c>
      <c r="F1" s="26" t="s">
        <v>4</v>
      </c>
      <c r="G1" s="90" t="s">
        <v>223</v>
      </c>
      <c r="H1" s="27" t="s">
        <v>5</v>
      </c>
      <c r="I1" s="166" t="s">
        <v>240</v>
      </c>
      <c r="J1" s="27" t="s">
        <v>224</v>
      </c>
      <c r="K1" s="169" t="s">
        <v>251</v>
      </c>
      <c r="L1" s="111" t="s">
        <v>225</v>
      </c>
      <c r="M1" s="27"/>
    </row>
    <row r="2" spans="1:13" x14ac:dyDescent="0.2">
      <c r="A2" s="37">
        <v>42140</v>
      </c>
      <c r="B2" s="30"/>
      <c r="C2" s="30"/>
      <c r="D2" s="30"/>
      <c r="E2" s="30"/>
      <c r="F2" s="29"/>
      <c r="G2" s="91"/>
      <c r="H2" s="27"/>
      <c r="I2" s="166"/>
      <c r="J2" s="27"/>
      <c r="K2" s="58"/>
      <c r="L2" s="112"/>
      <c r="M2" s="27"/>
    </row>
    <row r="3" spans="1:13" x14ac:dyDescent="0.2">
      <c r="A3" s="37">
        <v>42141</v>
      </c>
      <c r="B3" s="30"/>
      <c r="D3" s="30"/>
      <c r="E3" s="72"/>
      <c r="F3" s="57"/>
      <c r="G3" s="92"/>
      <c r="H3" s="32"/>
      <c r="I3" s="167"/>
      <c r="J3" s="32"/>
      <c r="K3" s="170"/>
      <c r="L3" s="112">
        <f t="shared" ref="L3:L51" si="0">SUM(I3+J3)</f>
        <v>0</v>
      </c>
      <c r="M3" s="31"/>
    </row>
    <row r="4" spans="1:13" x14ac:dyDescent="0.2">
      <c r="A4" s="37">
        <v>42142</v>
      </c>
      <c r="B4" s="30"/>
      <c r="D4" s="30"/>
      <c r="E4" s="72"/>
      <c r="F4" s="57"/>
      <c r="G4" s="92"/>
      <c r="H4" s="32"/>
      <c r="I4" s="167"/>
      <c r="J4" s="32"/>
      <c r="K4" s="170"/>
      <c r="L4" s="112">
        <f t="shared" si="0"/>
        <v>0</v>
      </c>
      <c r="M4" s="32"/>
    </row>
    <row r="5" spans="1:13" x14ac:dyDescent="0.2">
      <c r="A5" s="37">
        <v>42143</v>
      </c>
      <c r="B5" s="30"/>
      <c r="D5" s="30"/>
      <c r="E5" s="72"/>
      <c r="F5" s="57"/>
      <c r="G5" s="92"/>
      <c r="H5" s="32"/>
      <c r="I5" s="167"/>
      <c r="J5" s="32"/>
      <c r="K5" s="170"/>
      <c r="L5" s="112">
        <f t="shared" si="0"/>
        <v>0</v>
      </c>
      <c r="M5" s="32"/>
    </row>
    <row r="6" spans="1:13" x14ac:dyDescent="0.2">
      <c r="A6" s="37">
        <v>42144</v>
      </c>
      <c r="B6" s="30"/>
      <c r="D6" s="30"/>
      <c r="E6" s="72"/>
      <c r="F6" s="57"/>
      <c r="G6" s="92"/>
      <c r="H6" s="32"/>
      <c r="I6" s="167"/>
      <c r="J6" s="32"/>
      <c r="K6" s="170"/>
      <c r="L6" s="112">
        <f t="shared" si="0"/>
        <v>0</v>
      </c>
      <c r="M6" s="32"/>
    </row>
    <row r="7" spans="1:13" x14ac:dyDescent="0.2">
      <c r="A7" s="37">
        <v>42145</v>
      </c>
      <c r="B7" s="30"/>
      <c r="D7" s="30"/>
      <c r="E7" s="72"/>
      <c r="F7" s="57"/>
      <c r="G7" s="92"/>
      <c r="H7" s="32"/>
      <c r="I7" s="167"/>
      <c r="J7" s="32"/>
      <c r="K7" s="170"/>
      <c r="L7" s="112">
        <f t="shared" si="0"/>
        <v>0</v>
      </c>
      <c r="M7" s="32"/>
    </row>
    <row r="8" spans="1:13" x14ac:dyDescent="0.2">
      <c r="A8" s="37">
        <v>42146</v>
      </c>
      <c r="B8" s="30"/>
      <c r="D8" s="30"/>
      <c r="E8" s="72"/>
      <c r="F8" s="57"/>
      <c r="G8" s="92"/>
      <c r="H8" s="32"/>
      <c r="I8" s="167"/>
      <c r="J8" s="32"/>
      <c r="K8" s="170"/>
      <c r="L8" s="112">
        <f t="shared" si="0"/>
        <v>0</v>
      </c>
      <c r="M8" s="32"/>
    </row>
    <row r="9" spans="1:13" x14ac:dyDescent="0.2">
      <c r="A9" s="37">
        <v>42147</v>
      </c>
      <c r="B9" s="30"/>
      <c r="D9" s="30"/>
      <c r="E9" s="72"/>
      <c r="F9" s="57"/>
      <c r="G9" s="92"/>
      <c r="H9" s="33"/>
      <c r="I9" s="110"/>
      <c r="J9" s="33"/>
      <c r="K9" s="120"/>
      <c r="L9" s="112">
        <f t="shared" si="0"/>
        <v>0</v>
      </c>
      <c r="M9" s="33"/>
    </row>
    <row r="10" spans="1:13" x14ac:dyDescent="0.2">
      <c r="A10" s="37">
        <v>42148</v>
      </c>
      <c r="B10" s="30"/>
      <c r="D10" s="30"/>
      <c r="E10" s="72"/>
      <c r="F10" s="57"/>
      <c r="G10" s="92"/>
      <c r="H10" s="33"/>
      <c r="I10" s="110"/>
      <c r="J10" s="33"/>
      <c r="K10" s="120"/>
      <c r="L10" s="112">
        <f t="shared" si="0"/>
        <v>0</v>
      </c>
      <c r="M10" s="32"/>
    </row>
    <row r="11" spans="1:13" x14ac:dyDescent="0.2">
      <c r="A11" s="37">
        <v>42149</v>
      </c>
      <c r="B11" s="30"/>
      <c r="D11" s="30"/>
      <c r="E11" s="72"/>
      <c r="F11" s="57"/>
      <c r="G11" s="92"/>
      <c r="H11" s="32"/>
      <c r="I11" s="167"/>
      <c r="J11" s="32"/>
      <c r="K11" s="170"/>
      <c r="L11" s="112">
        <f t="shared" si="0"/>
        <v>0</v>
      </c>
      <c r="M11" s="32"/>
    </row>
    <row r="12" spans="1:13" x14ac:dyDescent="0.2">
      <c r="A12" s="37">
        <v>42150</v>
      </c>
      <c r="B12" s="30">
        <v>8</v>
      </c>
      <c r="C12" s="28">
        <v>7.75</v>
      </c>
      <c r="D12" s="30">
        <v>22</v>
      </c>
      <c r="E12" s="72"/>
      <c r="F12" s="57"/>
      <c r="G12" s="92"/>
      <c r="H12" s="32"/>
      <c r="I12" s="167">
        <v>12</v>
      </c>
      <c r="J12" s="32"/>
      <c r="K12" s="170"/>
      <c r="L12" s="112">
        <f t="shared" si="0"/>
        <v>12</v>
      </c>
      <c r="M12" s="33"/>
    </row>
    <row r="13" spans="1:13" x14ac:dyDescent="0.2">
      <c r="A13" s="37">
        <v>42151</v>
      </c>
      <c r="B13" s="30">
        <v>7</v>
      </c>
      <c r="C13" s="28">
        <v>20</v>
      </c>
      <c r="D13" s="30">
        <v>36</v>
      </c>
      <c r="E13" s="72"/>
      <c r="F13" s="57"/>
      <c r="G13" s="92"/>
      <c r="H13" s="32"/>
      <c r="I13" s="167">
        <v>3.5</v>
      </c>
      <c r="J13" s="32"/>
      <c r="K13" s="170"/>
      <c r="L13" s="112">
        <f t="shared" si="0"/>
        <v>3.5</v>
      </c>
      <c r="M13" s="33"/>
    </row>
    <row r="14" spans="1:13" x14ac:dyDescent="0.2">
      <c r="A14" s="37">
        <v>42152</v>
      </c>
      <c r="B14" s="30">
        <v>5</v>
      </c>
      <c r="C14" s="28">
        <v>33</v>
      </c>
      <c r="D14" s="30">
        <v>31</v>
      </c>
      <c r="E14" s="72"/>
      <c r="F14" s="57"/>
      <c r="G14" s="92"/>
      <c r="H14" s="32"/>
      <c r="I14" s="167">
        <v>4.1500000000000004</v>
      </c>
      <c r="J14" s="32"/>
      <c r="K14" s="170"/>
      <c r="L14" s="112">
        <f t="shared" si="0"/>
        <v>4.1500000000000004</v>
      </c>
      <c r="M14" s="33"/>
    </row>
    <row r="15" spans="1:13" x14ac:dyDescent="0.2">
      <c r="A15" s="37">
        <v>42153</v>
      </c>
      <c r="B15" s="30">
        <v>6.2</v>
      </c>
      <c r="C15" s="28">
        <v>6.1</v>
      </c>
      <c r="D15" s="30">
        <v>7.25</v>
      </c>
      <c r="E15" s="72"/>
      <c r="F15" s="57"/>
      <c r="G15" s="92"/>
      <c r="H15" s="33"/>
      <c r="I15" s="110">
        <v>6.15</v>
      </c>
      <c r="J15" s="33"/>
      <c r="K15" s="120"/>
      <c r="L15" s="112">
        <f t="shared" si="0"/>
        <v>6.15</v>
      </c>
      <c r="M15" s="33"/>
    </row>
    <row r="16" spans="1:13" x14ac:dyDescent="0.2">
      <c r="A16" s="37">
        <v>42154</v>
      </c>
      <c r="B16" s="30">
        <v>2</v>
      </c>
      <c r="C16" s="28">
        <v>1.3</v>
      </c>
      <c r="D16" s="30">
        <v>11.1</v>
      </c>
      <c r="E16" s="72"/>
      <c r="F16" s="57"/>
      <c r="G16" s="92"/>
      <c r="H16" s="33"/>
      <c r="I16" s="110">
        <v>3.25</v>
      </c>
      <c r="J16" s="33"/>
      <c r="K16" s="120"/>
      <c r="L16" s="112">
        <f t="shared" si="0"/>
        <v>3.25</v>
      </c>
      <c r="M16" s="33"/>
    </row>
    <row r="17" spans="1:13" x14ac:dyDescent="0.2">
      <c r="A17" s="37">
        <v>42155</v>
      </c>
      <c r="B17" s="30">
        <v>1.3</v>
      </c>
      <c r="C17" s="30">
        <v>0.85</v>
      </c>
      <c r="D17" s="30">
        <v>7.41</v>
      </c>
      <c r="E17" s="72"/>
      <c r="F17" s="57"/>
      <c r="G17" s="92"/>
      <c r="H17" s="33"/>
      <c r="I17" s="110">
        <v>3.25</v>
      </c>
      <c r="J17" s="33"/>
      <c r="K17" s="120"/>
      <c r="L17" s="112">
        <f t="shared" si="0"/>
        <v>3.25</v>
      </c>
      <c r="M17" s="33"/>
    </row>
    <row r="18" spans="1:13" x14ac:dyDescent="0.2">
      <c r="A18" s="37">
        <v>42156</v>
      </c>
      <c r="B18" s="30">
        <v>1.3</v>
      </c>
      <c r="C18" s="30">
        <v>0.85</v>
      </c>
      <c r="D18" s="30">
        <v>7.4</v>
      </c>
      <c r="E18" s="72"/>
      <c r="F18" s="57"/>
      <c r="G18" s="92"/>
      <c r="H18" s="33"/>
      <c r="I18" s="110">
        <v>3.25</v>
      </c>
      <c r="J18" s="33"/>
      <c r="K18" s="120"/>
      <c r="L18" s="112">
        <f t="shared" si="0"/>
        <v>3.25</v>
      </c>
      <c r="M18" s="33"/>
    </row>
    <row r="19" spans="1:13" x14ac:dyDescent="0.2">
      <c r="A19" s="37">
        <v>42157</v>
      </c>
      <c r="B19" s="30">
        <v>5.6</v>
      </c>
      <c r="C19" s="30">
        <v>3.8</v>
      </c>
      <c r="D19" s="30">
        <v>13.76</v>
      </c>
      <c r="E19" s="72"/>
      <c r="F19" s="57"/>
      <c r="G19" s="92"/>
      <c r="H19" s="33"/>
      <c r="I19" s="110">
        <v>7.71</v>
      </c>
      <c r="J19" s="33"/>
      <c r="K19" s="120"/>
      <c r="L19" s="112">
        <f t="shared" si="0"/>
        <v>7.71</v>
      </c>
      <c r="M19" s="33"/>
    </row>
    <row r="20" spans="1:13" x14ac:dyDescent="0.2">
      <c r="A20" s="37">
        <v>42158</v>
      </c>
      <c r="B20" s="30">
        <v>33.799999999999997</v>
      </c>
      <c r="C20" s="30">
        <v>43.6</v>
      </c>
      <c r="D20" s="30">
        <v>24.5</v>
      </c>
      <c r="E20" s="72"/>
      <c r="F20" s="57"/>
      <c r="G20" s="92"/>
      <c r="H20" s="33"/>
      <c r="I20" s="110">
        <v>33.9</v>
      </c>
      <c r="J20" s="33"/>
      <c r="K20" s="120">
        <v>35.299999999999997</v>
      </c>
      <c r="L20" s="112">
        <f t="shared" si="0"/>
        <v>33.9</v>
      </c>
      <c r="M20" s="33"/>
    </row>
    <row r="21" spans="1:13" x14ac:dyDescent="0.2">
      <c r="A21" s="37">
        <v>42159</v>
      </c>
      <c r="B21" s="30">
        <v>7</v>
      </c>
      <c r="C21" s="30">
        <v>6.2</v>
      </c>
      <c r="D21" s="30">
        <v>9.25</v>
      </c>
      <c r="E21" s="72"/>
      <c r="F21" s="57"/>
      <c r="G21" s="92"/>
      <c r="H21" s="33"/>
      <c r="I21" s="110">
        <v>7.1</v>
      </c>
      <c r="J21" s="33"/>
      <c r="K21" s="120"/>
      <c r="L21" s="112">
        <f t="shared" si="0"/>
        <v>7.1</v>
      </c>
      <c r="M21" s="33"/>
    </row>
    <row r="22" spans="1:13" x14ac:dyDescent="0.2">
      <c r="A22" s="37">
        <v>42160</v>
      </c>
      <c r="B22" s="30">
        <v>146.5</v>
      </c>
      <c r="C22" s="30">
        <v>58</v>
      </c>
      <c r="D22" s="30">
        <v>140.5</v>
      </c>
      <c r="E22" s="72"/>
      <c r="F22" s="57"/>
      <c r="G22" s="92"/>
      <c r="H22" s="33"/>
      <c r="I22" s="110">
        <v>105.8</v>
      </c>
      <c r="J22" s="33"/>
      <c r="K22" s="120">
        <v>117.9</v>
      </c>
      <c r="L22" s="112">
        <f t="shared" si="0"/>
        <v>105.8</v>
      </c>
      <c r="M22" s="33"/>
    </row>
    <row r="23" spans="1:13" x14ac:dyDescent="0.2">
      <c r="A23" s="37">
        <v>42161</v>
      </c>
      <c r="B23" s="30">
        <v>122.4</v>
      </c>
      <c r="C23" s="30">
        <v>67.099999999999994</v>
      </c>
      <c r="D23" s="30">
        <v>54</v>
      </c>
      <c r="E23" s="73"/>
      <c r="F23" s="59"/>
      <c r="G23" s="93"/>
      <c r="H23" s="33"/>
      <c r="I23" s="110">
        <v>81.3</v>
      </c>
      <c r="J23" s="33"/>
      <c r="K23" s="120"/>
      <c r="L23" s="112">
        <f t="shared" si="0"/>
        <v>81.3</v>
      </c>
      <c r="M23" s="33"/>
    </row>
    <row r="24" spans="1:13" x14ac:dyDescent="0.2">
      <c r="A24" s="37">
        <v>42162</v>
      </c>
      <c r="B24" s="30">
        <v>122.4</v>
      </c>
      <c r="C24" s="30">
        <v>67.099999999999994</v>
      </c>
      <c r="D24" s="30">
        <v>54</v>
      </c>
      <c r="E24" s="72"/>
      <c r="F24" s="57"/>
      <c r="G24" s="92"/>
      <c r="H24" s="33"/>
      <c r="I24" s="110">
        <v>81.3</v>
      </c>
      <c r="J24" s="33"/>
      <c r="K24" s="120">
        <v>131.4</v>
      </c>
      <c r="L24" s="112">
        <f t="shared" si="0"/>
        <v>81.3</v>
      </c>
      <c r="M24" s="33"/>
    </row>
    <row r="25" spans="1:13" x14ac:dyDescent="0.2">
      <c r="A25" s="37">
        <v>42163</v>
      </c>
      <c r="B25" s="30">
        <v>122.4</v>
      </c>
      <c r="C25" s="30">
        <v>67.099999999999994</v>
      </c>
      <c r="D25" s="30">
        <v>54</v>
      </c>
      <c r="E25" s="30"/>
      <c r="F25" s="35">
        <v>270</v>
      </c>
      <c r="G25" s="89"/>
      <c r="H25" s="33"/>
      <c r="I25" s="110">
        <v>81.3</v>
      </c>
      <c r="J25" s="33"/>
      <c r="K25" s="120"/>
      <c r="L25" s="112">
        <f t="shared" si="0"/>
        <v>81.3</v>
      </c>
      <c r="M25" s="33"/>
    </row>
    <row r="26" spans="1:13" x14ac:dyDescent="0.2">
      <c r="A26" s="37">
        <v>42164</v>
      </c>
      <c r="B26" s="30">
        <v>271.5</v>
      </c>
      <c r="C26" s="30">
        <v>48.3</v>
      </c>
      <c r="D26" s="30">
        <v>164</v>
      </c>
      <c r="E26" s="72"/>
      <c r="F26" s="57">
        <v>270</v>
      </c>
      <c r="G26" s="92"/>
      <c r="H26" s="33"/>
      <c r="I26" s="110">
        <v>138.4</v>
      </c>
      <c r="J26" s="33"/>
      <c r="K26" s="120"/>
      <c r="L26" s="112">
        <f t="shared" si="0"/>
        <v>138.4</v>
      </c>
      <c r="M26" s="33"/>
    </row>
    <row r="27" spans="1:13" x14ac:dyDescent="0.2">
      <c r="A27" s="37">
        <v>42165</v>
      </c>
      <c r="B27" s="30">
        <v>402</v>
      </c>
      <c r="C27" s="30">
        <v>28.6</v>
      </c>
      <c r="D27" s="30">
        <v>258.7</v>
      </c>
      <c r="E27" s="30"/>
      <c r="G27" s="89"/>
      <c r="H27" s="33"/>
      <c r="I27" s="110">
        <v>229.7</v>
      </c>
      <c r="J27" s="33"/>
      <c r="K27" s="120"/>
      <c r="L27" s="112">
        <f t="shared" si="0"/>
        <v>229.7</v>
      </c>
      <c r="M27" s="33"/>
    </row>
    <row r="28" spans="1:13" x14ac:dyDescent="0.2">
      <c r="A28" s="37">
        <v>42166</v>
      </c>
      <c r="B28" s="30">
        <v>173.8</v>
      </c>
      <c r="C28" s="30">
        <v>40.5</v>
      </c>
      <c r="D28" s="30">
        <v>151.5</v>
      </c>
      <c r="E28" s="73"/>
      <c r="F28" s="59"/>
      <c r="G28" s="93"/>
      <c r="H28" s="33"/>
      <c r="I28" s="110">
        <v>109.6</v>
      </c>
      <c r="J28" s="33"/>
      <c r="K28" s="120">
        <v>321.10000000000002</v>
      </c>
      <c r="L28" s="112">
        <f t="shared" si="0"/>
        <v>109.6</v>
      </c>
      <c r="M28" s="33"/>
    </row>
    <row r="29" spans="1:13" x14ac:dyDescent="0.2">
      <c r="A29" s="37">
        <v>42167</v>
      </c>
      <c r="B29" s="30">
        <v>245.3</v>
      </c>
      <c r="C29" s="30">
        <v>92.9</v>
      </c>
      <c r="D29" s="30">
        <v>177</v>
      </c>
      <c r="E29" s="30"/>
      <c r="G29" s="89"/>
      <c r="H29" s="33"/>
      <c r="I29" s="110">
        <v>155.5</v>
      </c>
      <c r="J29" s="33"/>
      <c r="K29" s="120">
        <v>154.80000000000001</v>
      </c>
      <c r="L29" s="112">
        <f t="shared" si="0"/>
        <v>155.5</v>
      </c>
      <c r="M29" s="33"/>
    </row>
    <row r="30" spans="1:13" x14ac:dyDescent="0.2">
      <c r="A30" s="37">
        <v>42168</v>
      </c>
      <c r="B30" s="30">
        <v>383.5</v>
      </c>
      <c r="C30" s="30">
        <v>53.3</v>
      </c>
      <c r="D30" s="30">
        <v>332.9</v>
      </c>
      <c r="E30" s="72"/>
      <c r="F30" s="57"/>
      <c r="G30" s="92"/>
      <c r="H30" s="33"/>
      <c r="I30" s="110">
        <v>256.5</v>
      </c>
      <c r="J30" s="33"/>
      <c r="K30" s="120">
        <v>133.30000000000001</v>
      </c>
      <c r="L30" s="113">
        <f>SUM(I30+J30)</f>
        <v>256.5</v>
      </c>
      <c r="M30" s="33"/>
    </row>
    <row r="31" spans="1:13" x14ac:dyDescent="0.2">
      <c r="A31" s="37">
        <v>42169</v>
      </c>
      <c r="B31" s="30">
        <v>383.5</v>
      </c>
      <c r="C31" s="30">
        <v>53.3</v>
      </c>
      <c r="D31" s="30">
        <v>332.9</v>
      </c>
      <c r="E31" s="72"/>
      <c r="F31" s="57"/>
      <c r="G31" s="92"/>
      <c r="H31" s="33"/>
      <c r="I31" s="110">
        <v>256.5</v>
      </c>
      <c r="J31" s="33"/>
      <c r="K31" s="120">
        <v>133.30000000000001</v>
      </c>
      <c r="L31" s="112">
        <f t="shared" si="0"/>
        <v>256.5</v>
      </c>
      <c r="M31" s="33"/>
    </row>
    <row r="32" spans="1:13" x14ac:dyDescent="0.2">
      <c r="A32" s="37">
        <v>42170</v>
      </c>
      <c r="B32" s="30">
        <v>383.5</v>
      </c>
      <c r="C32" s="30">
        <v>53.3</v>
      </c>
      <c r="D32" s="30">
        <v>332.9</v>
      </c>
      <c r="E32" s="72"/>
      <c r="F32" s="57"/>
      <c r="G32" s="92"/>
      <c r="H32" s="33"/>
      <c r="I32" s="110">
        <v>256.5</v>
      </c>
      <c r="J32" s="33"/>
      <c r="K32" s="120">
        <v>133.30000000000001</v>
      </c>
      <c r="L32" s="112">
        <f t="shared" si="0"/>
        <v>256.5</v>
      </c>
      <c r="M32" s="33"/>
    </row>
    <row r="33" spans="1:13" x14ac:dyDescent="0.2">
      <c r="A33" s="37">
        <v>42171</v>
      </c>
      <c r="B33" s="30">
        <v>100.5</v>
      </c>
      <c r="C33" s="30">
        <v>36</v>
      </c>
      <c r="D33" s="30">
        <v>63.75</v>
      </c>
      <c r="E33" s="72"/>
      <c r="F33" s="57"/>
      <c r="G33" s="92"/>
      <c r="H33" s="33"/>
      <c r="I33" s="110">
        <v>60.9</v>
      </c>
      <c r="J33" s="33"/>
      <c r="K33" s="120">
        <v>27.7</v>
      </c>
      <c r="L33" s="112">
        <f t="shared" si="0"/>
        <v>60.9</v>
      </c>
      <c r="M33" s="33"/>
    </row>
    <row r="34" spans="1:13" x14ac:dyDescent="0.2">
      <c r="A34" s="37">
        <v>42172</v>
      </c>
      <c r="B34" s="30">
        <v>19.600000000000001</v>
      </c>
      <c r="C34" s="30">
        <v>9</v>
      </c>
      <c r="D34" s="30">
        <v>20</v>
      </c>
      <c r="E34" s="72">
        <v>270</v>
      </c>
      <c r="F34" s="57">
        <v>270</v>
      </c>
      <c r="G34" s="92"/>
      <c r="H34" s="33"/>
      <c r="I34" s="110">
        <v>16.2</v>
      </c>
      <c r="J34" s="33"/>
      <c r="K34" s="120">
        <v>27.7</v>
      </c>
      <c r="L34" s="112">
        <f t="shared" si="0"/>
        <v>16.2</v>
      </c>
      <c r="M34" s="33"/>
    </row>
    <row r="35" spans="1:13" x14ac:dyDescent="0.2">
      <c r="A35" s="37">
        <v>42173</v>
      </c>
      <c r="B35" s="30">
        <v>140.80000000000001</v>
      </c>
      <c r="C35" s="30">
        <v>33.6</v>
      </c>
      <c r="D35" s="30">
        <v>142</v>
      </c>
      <c r="E35" s="72"/>
      <c r="F35" s="57"/>
      <c r="G35" s="92"/>
      <c r="H35" s="33"/>
      <c r="I35" s="110">
        <v>92.8</v>
      </c>
      <c r="J35" s="33"/>
      <c r="K35" s="120">
        <v>78.099999999999994</v>
      </c>
      <c r="L35" s="112">
        <f t="shared" si="0"/>
        <v>92.8</v>
      </c>
      <c r="M35" s="33"/>
    </row>
    <row r="36" spans="1:13" s="121" customFormat="1" x14ac:dyDescent="0.2">
      <c r="A36" s="37">
        <v>42174</v>
      </c>
      <c r="B36" s="117">
        <v>99.7</v>
      </c>
      <c r="C36" s="117">
        <v>16.3</v>
      </c>
      <c r="D36" s="117">
        <v>90.5</v>
      </c>
      <c r="E36" s="117"/>
      <c r="F36" s="122"/>
      <c r="G36" s="123"/>
      <c r="H36" s="110"/>
      <c r="I36" s="110">
        <v>68.5</v>
      </c>
      <c r="J36" s="110"/>
      <c r="K36" s="120">
        <v>78.099999999999994</v>
      </c>
      <c r="L36" s="58">
        <f t="shared" si="0"/>
        <v>68.5</v>
      </c>
      <c r="M36" s="110"/>
    </row>
    <row r="37" spans="1:13" s="121" customFormat="1" x14ac:dyDescent="0.2">
      <c r="A37" s="37">
        <v>42175</v>
      </c>
      <c r="B37" s="117">
        <v>132.24</v>
      </c>
      <c r="C37" s="117">
        <v>34.4</v>
      </c>
      <c r="D37" s="117">
        <v>121.6</v>
      </c>
      <c r="E37" s="118"/>
      <c r="F37" s="119"/>
      <c r="G37" s="119"/>
      <c r="H37" s="110"/>
      <c r="I37" s="110">
        <v>83.63</v>
      </c>
      <c r="J37" s="110"/>
      <c r="K37" s="120">
        <v>190.2</v>
      </c>
      <c r="L37" s="58">
        <f t="shared" si="0"/>
        <v>83.63</v>
      </c>
      <c r="M37" s="110"/>
    </row>
    <row r="38" spans="1:13" x14ac:dyDescent="0.2">
      <c r="A38" s="37">
        <v>42176</v>
      </c>
      <c r="B38" s="30">
        <v>132.19999999999999</v>
      </c>
      <c r="C38" s="30">
        <v>34.4</v>
      </c>
      <c r="D38" s="30">
        <v>121.6</v>
      </c>
      <c r="E38" s="72"/>
      <c r="F38" s="57"/>
      <c r="G38" s="92"/>
      <c r="H38" s="33"/>
      <c r="I38" s="110">
        <v>83.63</v>
      </c>
      <c r="J38" s="33"/>
      <c r="K38" s="120">
        <v>190.2</v>
      </c>
      <c r="L38" s="112">
        <f t="shared" si="0"/>
        <v>83.63</v>
      </c>
      <c r="M38" s="33"/>
    </row>
    <row r="39" spans="1:13" x14ac:dyDescent="0.2">
      <c r="A39" s="37">
        <v>42177</v>
      </c>
      <c r="B39" s="30">
        <v>132.19999999999999</v>
      </c>
      <c r="C39" s="30">
        <v>34.4</v>
      </c>
      <c r="D39" s="30">
        <v>121.6</v>
      </c>
      <c r="E39" s="72"/>
      <c r="F39" s="57"/>
      <c r="G39" s="92"/>
      <c r="H39" s="33"/>
      <c r="I39" s="110">
        <v>83.63</v>
      </c>
      <c r="J39" s="33"/>
      <c r="K39" s="120">
        <v>190.2</v>
      </c>
      <c r="L39" s="112">
        <f t="shared" si="0"/>
        <v>83.63</v>
      </c>
      <c r="M39" s="33"/>
    </row>
    <row r="40" spans="1:13" x14ac:dyDescent="0.2">
      <c r="A40" s="37">
        <v>42178</v>
      </c>
      <c r="B40" s="30">
        <v>70.8</v>
      </c>
      <c r="C40" s="30">
        <v>19.7</v>
      </c>
      <c r="D40" s="30">
        <v>100.75</v>
      </c>
      <c r="E40" s="72"/>
      <c r="G40" s="92"/>
      <c r="H40" s="33"/>
      <c r="I40" s="110">
        <v>63.75</v>
      </c>
      <c r="J40" s="33"/>
      <c r="K40" s="120">
        <v>137.30000000000001</v>
      </c>
      <c r="L40" s="112">
        <f t="shared" si="0"/>
        <v>63.75</v>
      </c>
      <c r="M40" s="33"/>
    </row>
    <row r="41" spans="1:13" s="121" customFormat="1" x14ac:dyDescent="0.2">
      <c r="A41" s="37">
        <v>42179</v>
      </c>
      <c r="B41" s="117">
        <v>181</v>
      </c>
      <c r="C41" s="117">
        <v>76</v>
      </c>
      <c r="D41" s="117">
        <v>184.25</v>
      </c>
      <c r="E41" s="118"/>
      <c r="F41" s="119">
        <v>270</v>
      </c>
      <c r="G41" s="119"/>
      <c r="H41" s="110"/>
      <c r="I41" s="110">
        <v>131.62</v>
      </c>
      <c r="J41" s="110"/>
      <c r="K41" s="120">
        <v>137.30000000000001</v>
      </c>
      <c r="L41" s="58">
        <f t="shared" si="0"/>
        <v>131.62</v>
      </c>
      <c r="M41" s="110"/>
    </row>
    <row r="42" spans="1:13" x14ac:dyDescent="0.2">
      <c r="A42" s="37">
        <v>42180</v>
      </c>
      <c r="B42" s="30">
        <v>43.57</v>
      </c>
      <c r="C42" s="30">
        <v>10.7</v>
      </c>
      <c r="D42" s="30">
        <v>19.670000000000002</v>
      </c>
      <c r="E42" s="30"/>
      <c r="G42" s="89"/>
      <c r="H42" s="33"/>
      <c r="I42" s="110">
        <v>23.55</v>
      </c>
      <c r="J42" s="33"/>
      <c r="K42" s="120">
        <v>75</v>
      </c>
      <c r="L42" s="112">
        <f t="shared" si="0"/>
        <v>23.55</v>
      </c>
      <c r="M42" s="33"/>
    </row>
    <row r="43" spans="1:13" x14ac:dyDescent="0.2">
      <c r="A43" s="37">
        <v>42181</v>
      </c>
      <c r="B43" s="30">
        <v>67.3</v>
      </c>
      <c r="C43" s="30">
        <v>20.8</v>
      </c>
      <c r="D43" s="30">
        <v>78</v>
      </c>
      <c r="E43" s="72"/>
      <c r="F43" s="57"/>
      <c r="G43" s="92"/>
      <c r="H43" s="33"/>
      <c r="I43" s="110">
        <v>47.19</v>
      </c>
      <c r="J43" s="33"/>
      <c r="K43" s="120">
        <v>75</v>
      </c>
      <c r="L43" s="112">
        <f t="shared" si="0"/>
        <v>47.19</v>
      </c>
      <c r="M43" s="33"/>
    </row>
    <row r="44" spans="1:13" x14ac:dyDescent="0.2">
      <c r="A44" s="37">
        <v>42182</v>
      </c>
      <c r="B44" s="30">
        <v>106.5</v>
      </c>
      <c r="C44" s="30">
        <v>18.5</v>
      </c>
      <c r="D44" s="30">
        <v>36.5</v>
      </c>
      <c r="E44" s="30"/>
      <c r="G44" s="89"/>
      <c r="H44" s="33"/>
      <c r="I44" s="110">
        <v>53.8</v>
      </c>
      <c r="J44" s="33"/>
      <c r="K44" s="120">
        <v>83.2</v>
      </c>
      <c r="L44" s="112">
        <f t="shared" si="0"/>
        <v>53.8</v>
      </c>
      <c r="M44" s="33"/>
    </row>
    <row r="45" spans="1:13" x14ac:dyDescent="0.2">
      <c r="A45" s="37">
        <v>42183</v>
      </c>
      <c r="B45" s="30">
        <v>106.5</v>
      </c>
      <c r="C45" s="30">
        <v>18.5</v>
      </c>
      <c r="D45" s="30">
        <v>36.5</v>
      </c>
      <c r="E45" s="72"/>
      <c r="F45" s="57"/>
      <c r="G45" s="92"/>
      <c r="H45" s="33"/>
      <c r="I45" s="110">
        <v>53.8</v>
      </c>
      <c r="J45" s="33"/>
      <c r="K45" s="120">
        <v>83.2</v>
      </c>
      <c r="L45" s="112">
        <f t="shared" si="0"/>
        <v>53.8</v>
      </c>
      <c r="M45" s="33"/>
    </row>
    <row r="46" spans="1:13" x14ac:dyDescent="0.2">
      <c r="A46" s="37">
        <v>42184</v>
      </c>
      <c r="B46" s="30">
        <v>106.5</v>
      </c>
      <c r="C46" s="30">
        <v>18.5</v>
      </c>
      <c r="D46" s="30">
        <v>36.5</v>
      </c>
      <c r="E46" s="72"/>
      <c r="F46" s="57"/>
      <c r="G46" s="92"/>
      <c r="H46" s="33"/>
      <c r="I46" s="110">
        <v>53.8</v>
      </c>
      <c r="J46" s="33"/>
      <c r="K46" s="120">
        <v>83.2</v>
      </c>
      <c r="L46" s="112">
        <f t="shared" si="0"/>
        <v>53.8</v>
      </c>
      <c r="M46" s="33"/>
    </row>
    <row r="47" spans="1:13" x14ac:dyDescent="0.2">
      <c r="A47" s="37">
        <v>42185</v>
      </c>
      <c r="B47" s="30">
        <v>100</v>
      </c>
      <c r="C47" s="30">
        <v>15.8</v>
      </c>
      <c r="D47" s="30">
        <v>39.5</v>
      </c>
      <c r="E47" s="28">
        <v>270</v>
      </c>
      <c r="F47" s="57">
        <v>270</v>
      </c>
      <c r="G47" s="92"/>
      <c r="H47" s="33"/>
      <c r="I47" s="110">
        <v>51.65</v>
      </c>
      <c r="J47" s="33"/>
      <c r="K47" s="120">
        <v>35.6</v>
      </c>
      <c r="L47" s="112">
        <f t="shared" si="0"/>
        <v>51.65</v>
      </c>
      <c r="M47" s="33"/>
    </row>
    <row r="48" spans="1:13" x14ac:dyDescent="0.2">
      <c r="A48" s="37">
        <v>42186</v>
      </c>
      <c r="B48" s="30">
        <v>43</v>
      </c>
      <c r="C48" s="30">
        <v>6.7</v>
      </c>
      <c r="D48" s="30">
        <v>22</v>
      </c>
      <c r="E48" s="72"/>
      <c r="F48" s="57"/>
      <c r="G48" s="92"/>
      <c r="H48" s="33"/>
      <c r="I48" s="110">
        <v>23.9</v>
      </c>
      <c r="J48" s="33"/>
      <c r="K48" s="120">
        <v>35.6</v>
      </c>
      <c r="L48" s="112">
        <f t="shared" si="0"/>
        <v>23.9</v>
      </c>
    </row>
    <row r="49" spans="1:13" x14ac:dyDescent="0.2">
      <c r="A49" s="37">
        <v>42187</v>
      </c>
      <c r="B49" s="30">
        <v>19</v>
      </c>
      <c r="C49" s="30">
        <v>3.6</v>
      </c>
      <c r="D49" s="30">
        <v>9</v>
      </c>
      <c r="E49" s="72"/>
      <c r="F49" s="59"/>
      <c r="G49" s="93"/>
      <c r="H49" s="33"/>
      <c r="I49" s="110">
        <v>10.5</v>
      </c>
      <c r="J49" s="33"/>
      <c r="K49" s="120">
        <v>31.9</v>
      </c>
      <c r="L49" s="112">
        <f t="shared" si="0"/>
        <v>10.5</v>
      </c>
    </row>
    <row r="50" spans="1:13" x14ac:dyDescent="0.2">
      <c r="A50" s="37">
        <v>42188</v>
      </c>
      <c r="B50" s="30">
        <v>37.65</v>
      </c>
      <c r="C50" s="30">
        <v>4.5999999999999996</v>
      </c>
      <c r="D50" s="30">
        <v>18.3</v>
      </c>
      <c r="E50" s="73"/>
      <c r="F50" s="59"/>
      <c r="G50" s="93"/>
      <c r="I50" s="168">
        <v>20.2</v>
      </c>
      <c r="K50" s="120">
        <v>54.2</v>
      </c>
      <c r="L50" s="112">
        <f t="shared" si="0"/>
        <v>20.2</v>
      </c>
    </row>
    <row r="51" spans="1:13" x14ac:dyDescent="0.2">
      <c r="A51" s="37">
        <v>42189</v>
      </c>
      <c r="B51" s="30">
        <v>37.700000000000003</v>
      </c>
      <c r="C51" s="30">
        <v>4.5999999999999996</v>
      </c>
      <c r="D51" s="30">
        <v>18.3</v>
      </c>
      <c r="E51" s="72"/>
      <c r="F51" s="57"/>
      <c r="G51" s="92"/>
      <c r="I51" s="168">
        <v>20.2</v>
      </c>
      <c r="K51" s="120">
        <v>54.2</v>
      </c>
      <c r="L51" s="112">
        <f t="shared" si="0"/>
        <v>20.2</v>
      </c>
    </row>
    <row r="52" spans="1:13" x14ac:dyDescent="0.2">
      <c r="A52" s="37">
        <v>42190</v>
      </c>
      <c r="B52" s="30">
        <v>37.700000000000003</v>
      </c>
      <c r="C52" s="30">
        <v>4.5999999999999996</v>
      </c>
      <c r="D52" s="30">
        <v>18.3</v>
      </c>
      <c r="E52" s="73"/>
      <c r="F52" s="59"/>
      <c r="G52" s="93"/>
      <c r="I52" s="168">
        <v>20.2</v>
      </c>
      <c r="K52" s="120">
        <v>54.2</v>
      </c>
      <c r="L52" s="112">
        <f t="shared" ref="L52:L68" si="1">SUM(I52+J52)</f>
        <v>20.2</v>
      </c>
    </row>
    <row r="53" spans="1:13" x14ac:dyDescent="0.2">
      <c r="A53" s="37">
        <v>42191</v>
      </c>
      <c r="B53" s="30">
        <v>37.700000000000003</v>
      </c>
      <c r="C53" s="30">
        <v>4.5999999999999996</v>
      </c>
      <c r="D53" s="30">
        <v>18.3</v>
      </c>
      <c r="E53" s="72"/>
      <c r="F53" s="57"/>
      <c r="G53" s="92"/>
      <c r="I53" s="168">
        <v>20.2</v>
      </c>
      <c r="K53" s="120">
        <v>54.2</v>
      </c>
      <c r="L53" s="112">
        <f t="shared" si="1"/>
        <v>20.2</v>
      </c>
      <c r="M53" s="33"/>
    </row>
    <row r="54" spans="1:13" x14ac:dyDescent="0.2">
      <c r="A54" s="37">
        <v>42192</v>
      </c>
      <c r="B54" s="30">
        <v>8.2799999999999994</v>
      </c>
      <c r="C54" s="30">
        <v>1.73</v>
      </c>
      <c r="D54" s="30">
        <v>8</v>
      </c>
      <c r="E54" s="73"/>
      <c r="F54" s="59"/>
      <c r="G54" s="93"/>
      <c r="I54" s="168">
        <v>5.19</v>
      </c>
      <c r="K54" s="120">
        <v>14.9</v>
      </c>
      <c r="L54" s="112">
        <f t="shared" si="1"/>
        <v>5.19</v>
      </c>
      <c r="M54" s="33"/>
    </row>
    <row r="55" spans="1:13" x14ac:dyDescent="0.2">
      <c r="A55" s="37">
        <v>42193</v>
      </c>
      <c r="B55" s="30">
        <v>12</v>
      </c>
      <c r="C55" s="30">
        <v>4.7</v>
      </c>
      <c r="D55" s="30">
        <v>13.75</v>
      </c>
      <c r="E55" s="72"/>
      <c r="F55" s="57"/>
      <c r="G55" s="92"/>
      <c r="H55" s="33"/>
      <c r="I55" s="110">
        <v>8.5</v>
      </c>
      <c r="J55" s="33"/>
      <c r="K55" s="120">
        <v>14.9</v>
      </c>
      <c r="L55" s="112">
        <f t="shared" si="1"/>
        <v>8.5</v>
      </c>
      <c r="M55" s="33"/>
    </row>
    <row r="56" spans="1:13" x14ac:dyDescent="0.2">
      <c r="A56" s="37">
        <v>42194</v>
      </c>
      <c r="B56" s="30">
        <v>11</v>
      </c>
      <c r="C56" s="30">
        <v>7.7</v>
      </c>
      <c r="D56" s="30">
        <v>9.75</v>
      </c>
      <c r="E56" s="72"/>
      <c r="F56" s="57"/>
      <c r="G56" s="92"/>
      <c r="H56" s="33"/>
      <c r="I56" s="110">
        <v>9.5</v>
      </c>
      <c r="J56" s="33"/>
      <c r="K56" s="120">
        <v>37.92</v>
      </c>
      <c r="L56" s="112">
        <f t="shared" si="1"/>
        <v>9.5</v>
      </c>
      <c r="M56" s="33"/>
    </row>
    <row r="57" spans="1:13" x14ac:dyDescent="0.2">
      <c r="A57" s="37">
        <v>42195</v>
      </c>
      <c r="B57" s="30">
        <v>19.829999999999998</v>
      </c>
      <c r="C57" s="30">
        <v>8.82</v>
      </c>
      <c r="D57" s="30">
        <v>14</v>
      </c>
      <c r="E57" s="73"/>
      <c r="F57" s="59"/>
      <c r="G57" s="93"/>
      <c r="H57" s="33"/>
      <c r="I57" s="110">
        <v>14.22</v>
      </c>
      <c r="J57" s="33"/>
      <c r="K57" s="120">
        <v>37.92</v>
      </c>
      <c r="L57" s="112">
        <f t="shared" si="1"/>
        <v>14.22</v>
      </c>
      <c r="M57" s="33"/>
    </row>
    <row r="58" spans="1:13" x14ac:dyDescent="0.2">
      <c r="A58" s="37">
        <v>42196</v>
      </c>
      <c r="B58" s="30">
        <v>31.2</v>
      </c>
      <c r="C58" s="30">
        <v>8.6</v>
      </c>
      <c r="D58" s="30">
        <v>20.5</v>
      </c>
      <c r="E58" s="72"/>
      <c r="F58" s="57"/>
      <c r="G58" s="92"/>
      <c r="H58" s="33"/>
      <c r="I58" s="110">
        <v>20.100000000000001</v>
      </c>
      <c r="J58" s="33"/>
      <c r="K58" s="120">
        <v>49.7</v>
      </c>
      <c r="L58" s="112">
        <f t="shared" si="1"/>
        <v>20.100000000000001</v>
      </c>
      <c r="M58" s="33"/>
    </row>
    <row r="59" spans="1:13" x14ac:dyDescent="0.2">
      <c r="A59" s="37">
        <v>42197</v>
      </c>
      <c r="B59" s="30">
        <v>31.2</v>
      </c>
      <c r="C59" s="30">
        <v>8.6</v>
      </c>
      <c r="D59" s="30">
        <v>20.5</v>
      </c>
      <c r="E59" s="72"/>
      <c r="F59" s="57"/>
      <c r="G59" s="92"/>
      <c r="H59" s="33"/>
      <c r="I59" s="110">
        <v>20.100000000000001</v>
      </c>
      <c r="J59" s="33"/>
      <c r="K59" s="120">
        <v>49.7</v>
      </c>
      <c r="L59" s="112">
        <f t="shared" si="1"/>
        <v>20.100000000000001</v>
      </c>
      <c r="M59" s="33"/>
    </row>
    <row r="60" spans="1:13" x14ac:dyDescent="0.2">
      <c r="A60" s="37">
        <v>42198</v>
      </c>
      <c r="B60" s="30">
        <v>31.2</v>
      </c>
      <c r="C60" s="30">
        <v>8.6</v>
      </c>
      <c r="D60" s="30">
        <v>20.5</v>
      </c>
      <c r="E60" s="72"/>
      <c r="F60" s="57"/>
      <c r="G60" s="92"/>
      <c r="H60" s="33"/>
      <c r="I60" s="110">
        <v>20.100000000000001</v>
      </c>
      <c r="J60" s="33"/>
      <c r="K60" s="120">
        <v>49.7</v>
      </c>
      <c r="L60" s="112">
        <f t="shared" si="1"/>
        <v>20.100000000000001</v>
      </c>
      <c r="M60" s="33"/>
    </row>
    <row r="61" spans="1:13" x14ac:dyDescent="0.2">
      <c r="A61" s="37">
        <v>42199</v>
      </c>
      <c r="B61" s="30">
        <v>25.86</v>
      </c>
      <c r="C61" s="30">
        <v>15.5</v>
      </c>
      <c r="D61" s="30">
        <v>20.7</v>
      </c>
      <c r="E61" s="72"/>
      <c r="F61" s="57"/>
      <c r="G61" s="92"/>
      <c r="H61" s="33"/>
      <c r="I61" s="110">
        <v>20.5</v>
      </c>
      <c r="J61" s="33"/>
      <c r="K61" s="120">
        <v>82.7</v>
      </c>
      <c r="L61" s="112">
        <f t="shared" si="1"/>
        <v>20.5</v>
      </c>
      <c r="M61" s="33"/>
    </row>
    <row r="62" spans="1:13" x14ac:dyDescent="0.2">
      <c r="A62" s="37">
        <v>42200</v>
      </c>
      <c r="B62" s="30">
        <v>22.8</v>
      </c>
      <c r="C62" s="30">
        <v>10.199999999999999</v>
      </c>
      <c r="D62" s="30">
        <v>21</v>
      </c>
      <c r="E62" s="72"/>
      <c r="F62" s="57"/>
      <c r="G62" s="92"/>
      <c r="H62" s="33"/>
      <c r="I62" s="110">
        <v>18</v>
      </c>
      <c r="J62" s="33"/>
      <c r="K62" s="120">
        <v>82.7</v>
      </c>
      <c r="L62" s="112">
        <f t="shared" si="1"/>
        <v>18</v>
      </c>
      <c r="M62" s="33"/>
    </row>
    <row r="63" spans="1:13" x14ac:dyDescent="0.2">
      <c r="A63" s="37">
        <v>42201</v>
      </c>
      <c r="B63" s="30">
        <v>8.1</v>
      </c>
      <c r="C63" s="30">
        <v>5.9</v>
      </c>
      <c r="D63" s="30">
        <v>7.75</v>
      </c>
      <c r="E63" s="72"/>
      <c r="F63" s="57"/>
      <c r="G63" s="92"/>
      <c r="H63" s="33"/>
      <c r="I63" s="110">
        <v>7.25</v>
      </c>
      <c r="J63" s="33"/>
      <c r="K63" s="120">
        <v>38.25</v>
      </c>
      <c r="L63" s="112">
        <f t="shared" si="1"/>
        <v>7.25</v>
      </c>
      <c r="M63" s="33"/>
    </row>
    <row r="64" spans="1:13" x14ac:dyDescent="0.2">
      <c r="A64" s="37">
        <v>42202</v>
      </c>
      <c r="B64" s="30">
        <v>7.71</v>
      </c>
      <c r="C64" s="30">
        <v>4.9000000000000004</v>
      </c>
      <c r="D64" s="30">
        <v>3.5</v>
      </c>
      <c r="E64" s="72"/>
      <c r="F64" s="57"/>
      <c r="G64" s="92"/>
      <c r="H64" s="33"/>
      <c r="I64" s="110">
        <v>5.37</v>
      </c>
      <c r="J64" s="33"/>
      <c r="K64" s="120">
        <v>38.25</v>
      </c>
      <c r="L64" s="112">
        <f t="shared" si="1"/>
        <v>5.37</v>
      </c>
      <c r="M64" s="33"/>
    </row>
    <row r="65" spans="1:13" x14ac:dyDescent="0.2">
      <c r="A65" s="37">
        <v>42203</v>
      </c>
      <c r="B65" s="30">
        <v>19.899999999999999</v>
      </c>
      <c r="C65" s="30">
        <v>10.24</v>
      </c>
      <c r="D65" s="30">
        <v>23</v>
      </c>
      <c r="E65" s="72"/>
      <c r="F65" s="57"/>
      <c r="G65" s="92"/>
      <c r="H65" s="33"/>
      <c r="I65" s="110">
        <v>17.7</v>
      </c>
      <c r="J65" s="33"/>
      <c r="K65" s="120">
        <v>17.39</v>
      </c>
      <c r="L65" s="112">
        <f t="shared" si="1"/>
        <v>17.7</v>
      </c>
      <c r="M65" s="33"/>
    </row>
    <row r="66" spans="1:13" x14ac:dyDescent="0.2">
      <c r="A66" s="37">
        <v>42204</v>
      </c>
      <c r="B66" s="30">
        <v>19.899999999999999</v>
      </c>
      <c r="C66" s="30">
        <v>10.24</v>
      </c>
      <c r="D66" s="30">
        <v>23</v>
      </c>
      <c r="E66" s="72"/>
      <c r="F66" s="191"/>
      <c r="G66" s="191"/>
      <c r="H66" s="33"/>
      <c r="I66" s="110">
        <v>17.7</v>
      </c>
      <c r="J66" s="33"/>
      <c r="K66" s="120">
        <v>17.39</v>
      </c>
      <c r="L66" s="112">
        <f t="shared" si="1"/>
        <v>17.7</v>
      </c>
      <c r="M66" s="33"/>
    </row>
    <row r="67" spans="1:13" x14ac:dyDescent="0.2">
      <c r="A67" s="37">
        <v>42205</v>
      </c>
      <c r="B67" s="30">
        <v>19.899999999999999</v>
      </c>
      <c r="C67" s="30">
        <v>10.24</v>
      </c>
      <c r="D67" s="30">
        <v>23</v>
      </c>
      <c r="E67" s="72"/>
      <c r="F67" s="191"/>
      <c r="G67" s="191"/>
      <c r="H67" s="33"/>
      <c r="I67" s="110">
        <v>17.7</v>
      </c>
      <c r="J67" s="33"/>
      <c r="K67" s="120">
        <v>17.39</v>
      </c>
      <c r="L67" s="112">
        <f t="shared" si="1"/>
        <v>17.7</v>
      </c>
      <c r="M67" s="33"/>
    </row>
    <row r="68" spans="1:13" x14ac:dyDescent="0.2">
      <c r="A68" s="37">
        <v>42206</v>
      </c>
      <c r="B68" s="30">
        <v>16</v>
      </c>
      <c r="C68" s="30">
        <v>10.5</v>
      </c>
      <c r="D68" s="30">
        <v>9.25</v>
      </c>
      <c r="E68" s="72"/>
      <c r="F68" s="132"/>
      <c r="G68" s="132"/>
      <c r="H68" s="33"/>
      <c r="I68" s="110">
        <v>11.93</v>
      </c>
      <c r="J68" s="33"/>
      <c r="K68" s="120">
        <v>28.09</v>
      </c>
      <c r="L68" s="112">
        <f t="shared" si="1"/>
        <v>11.93</v>
      </c>
      <c r="M68" s="33"/>
    </row>
    <row r="69" spans="1:13" x14ac:dyDescent="0.2">
      <c r="A69" s="37">
        <v>42207</v>
      </c>
      <c r="B69" s="30">
        <v>21.28</v>
      </c>
      <c r="C69" s="30">
        <v>7.18</v>
      </c>
      <c r="D69" s="30">
        <v>8</v>
      </c>
      <c r="E69" s="72"/>
      <c r="F69" s="57"/>
      <c r="G69" s="92"/>
      <c r="H69" s="33"/>
      <c r="I69" s="110">
        <v>12.15</v>
      </c>
      <c r="J69" s="33"/>
      <c r="K69" s="120">
        <v>28.1</v>
      </c>
      <c r="L69" s="112">
        <f>SUM(I69+J69)</f>
        <v>12.15</v>
      </c>
      <c r="M69" s="33"/>
    </row>
    <row r="70" spans="1:13" x14ac:dyDescent="0.2">
      <c r="A70" s="37">
        <v>42208</v>
      </c>
      <c r="B70" s="30">
        <v>17</v>
      </c>
      <c r="C70" s="30">
        <v>12.2</v>
      </c>
      <c r="D70" s="30">
        <v>19</v>
      </c>
      <c r="E70" s="72"/>
      <c r="F70" s="57"/>
      <c r="G70" s="92"/>
      <c r="H70" s="33"/>
      <c r="I70" s="110">
        <v>16.059999999999999</v>
      </c>
      <c r="J70" s="33"/>
      <c r="K70" s="120">
        <v>20.63</v>
      </c>
      <c r="L70" s="112">
        <f t="shared" ref="L70:L136" si="2">SUM(I70+J70)</f>
        <v>16.059999999999999</v>
      </c>
      <c r="M70" s="33"/>
    </row>
    <row r="71" spans="1:13" x14ac:dyDescent="0.2">
      <c r="A71" s="37">
        <v>42209</v>
      </c>
      <c r="B71" s="30">
        <v>38</v>
      </c>
      <c r="C71" s="30">
        <v>16.7</v>
      </c>
      <c r="D71" s="30">
        <v>17.670000000000002</v>
      </c>
      <c r="E71" s="72"/>
      <c r="F71" s="57"/>
      <c r="G71" s="92"/>
      <c r="H71" s="33"/>
      <c r="I71" s="110">
        <v>24.12</v>
      </c>
      <c r="J71" s="33"/>
      <c r="K71" s="120">
        <v>20.63</v>
      </c>
      <c r="L71" s="112">
        <f t="shared" si="2"/>
        <v>24.12</v>
      </c>
      <c r="M71" s="33"/>
    </row>
    <row r="72" spans="1:13" x14ac:dyDescent="0.2">
      <c r="A72" s="37">
        <v>42210</v>
      </c>
      <c r="B72" s="30">
        <v>24.3</v>
      </c>
      <c r="C72" s="30">
        <v>12.3</v>
      </c>
      <c r="D72" s="30">
        <v>19.3</v>
      </c>
      <c r="E72" s="72"/>
      <c r="F72" s="57"/>
      <c r="G72" s="92"/>
      <c r="H72" s="33"/>
      <c r="I72" s="110">
        <v>18.64</v>
      </c>
      <c r="J72" s="33"/>
      <c r="K72" s="120">
        <v>85.91</v>
      </c>
      <c r="L72" s="112">
        <f t="shared" si="2"/>
        <v>18.64</v>
      </c>
      <c r="M72" s="33"/>
    </row>
    <row r="73" spans="1:13" x14ac:dyDescent="0.2">
      <c r="A73" s="37">
        <v>42211</v>
      </c>
      <c r="B73" s="30">
        <v>24.3</v>
      </c>
      <c r="C73" s="30">
        <v>12.3</v>
      </c>
      <c r="D73" s="30">
        <v>19.3</v>
      </c>
      <c r="E73" s="73"/>
      <c r="F73" s="59"/>
      <c r="G73" s="93"/>
      <c r="H73" s="33"/>
      <c r="I73" s="110">
        <v>18.64</v>
      </c>
      <c r="J73" s="33"/>
      <c r="K73" s="120">
        <v>85.91</v>
      </c>
      <c r="L73" s="112">
        <f t="shared" si="2"/>
        <v>18.64</v>
      </c>
      <c r="M73" s="33"/>
    </row>
    <row r="74" spans="1:13" x14ac:dyDescent="0.2">
      <c r="A74" s="37">
        <v>42212</v>
      </c>
      <c r="B74" s="30">
        <v>24.3</v>
      </c>
      <c r="C74" s="30">
        <v>12.3</v>
      </c>
      <c r="D74" s="30">
        <v>19.3</v>
      </c>
      <c r="E74" s="73"/>
      <c r="F74" s="93"/>
      <c r="G74" s="93"/>
      <c r="H74" s="33"/>
      <c r="I74" s="110">
        <v>18.64</v>
      </c>
      <c r="J74" s="33"/>
      <c r="K74" s="120">
        <v>85.91</v>
      </c>
      <c r="L74" s="112">
        <f t="shared" ref="L74:L75" si="3">SUM(I74+J74)</f>
        <v>18.64</v>
      </c>
      <c r="M74" s="33"/>
    </row>
    <row r="75" spans="1:13" x14ac:dyDescent="0.2">
      <c r="A75" s="37">
        <v>42213</v>
      </c>
      <c r="B75" s="30">
        <v>43.85</v>
      </c>
      <c r="C75" s="30">
        <v>10.45</v>
      </c>
      <c r="D75" s="30">
        <v>30.5</v>
      </c>
      <c r="E75" s="73"/>
      <c r="F75" s="93"/>
      <c r="G75" s="93"/>
      <c r="H75" s="33"/>
      <c r="I75" s="110">
        <v>28.3</v>
      </c>
      <c r="J75" s="33"/>
      <c r="K75" s="120">
        <v>36.549999999999997</v>
      </c>
      <c r="L75" s="112">
        <f t="shared" si="3"/>
        <v>28.3</v>
      </c>
      <c r="M75" s="33"/>
    </row>
    <row r="76" spans="1:13" x14ac:dyDescent="0.2">
      <c r="A76" s="37">
        <v>42214</v>
      </c>
      <c r="B76" s="30">
        <v>6.86</v>
      </c>
      <c r="C76" s="30">
        <v>5.54</v>
      </c>
      <c r="D76" s="30">
        <v>8.75</v>
      </c>
      <c r="E76" s="72"/>
      <c r="F76" s="57"/>
      <c r="G76" s="92"/>
      <c r="H76" s="33"/>
      <c r="I76" s="110">
        <v>7.05</v>
      </c>
      <c r="J76" s="33"/>
      <c r="K76" s="120">
        <v>36.549999999999997</v>
      </c>
      <c r="L76" s="112">
        <f t="shared" si="2"/>
        <v>7.05</v>
      </c>
      <c r="M76" s="33"/>
    </row>
    <row r="77" spans="1:13" x14ac:dyDescent="0.2">
      <c r="A77" s="37">
        <v>42215</v>
      </c>
      <c r="B77" s="30">
        <v>235.28</v>
      </c>
      <c r="C77" s="30">
        <v>43.36</v>
      </c>
      <c r="D77" s="30">
        <v>115</v>
      </c>
      <c r="E77" s="73"/>
      <c r="F77" s="59">
        <v>270</v>
      </c>
      <c r="G77" s="93"/>
      <c r="H77" s="33"/>
      <c r="I77" s="110">
        <v>117.45</v>
      </c>
      <c r="J77" s="33"/>
      <c r="K77" s="120">
        <v>122.13</v>
      </c>
      <c r="L77" s="112">
        <f t="shared" si="2"/>
        <v>117.45</v>
      </c>
      <c r="M77" s="33"/>
    </row>
    <row r="78" spans="1:13" x14ac:dyDescent="0.2">
      <c r="A78" s="37">
        <v>42216</v>
      </c>
      <c r="B78" s="30">
        <v>44</v>
      </c>
      <c r="C78" s="30">
        <v>21.5</v>
      </c>
      <c r="D78" s="30">
        <v>46</v>
      </c>
      <c r="E78" s="73"/>
      <c r="F78" s="59"/>
      <c r="G78" s="93"/>
      <c r="H78" s="33"/>
      <c r="I78" s="110">
        <v>37.159999999999997</v>
      </c>
      <c r="J78" s="33"/>
      <c r="K78" s="120">
        <v>122.13</v>
      </c>
      <c r="L78" s="112">
        <f t="shared" si="2"/>
        <v>37.159999999999997</v>
      </c>
      <c r="M78" s="33"/>
    </row>
    <row r="79" spans="1:13" x14ac:dyDescent="0.2">
      <c r="A79" s="37">
        <v>42217</v>
      </c>
      <c r="B79" s="30">
        <v>41.5</v>
      </c>
      <c r="C79" s="30">
        <v>7.48</v>
      </c>
      <c r="D79" s="30">
        <v>15.15</v>
      </c>
      <c r="E79" s="72"/>
      <c r="F79" s="57"/>
      <c r="G79" s="92"/>
      <c r="H79" s="33"/>
      <c r="I79" s="110">
        <v>21.37</v>
      </c>
      <c r="J79" s="33"/>
      <c r="K79" s="120">
        <v>31.58</v>
      </c>
      <c r="L79" s="112">
        <f t="shared" si="2"/>
        <v>21.37</v>
      </c>
      <c r="M79" s="33"/>
    </row>
    <row r="80" spans="1:13" x14ac:dyDescent="0.2">
      <c r="A80" s="37">
        <v>42218</v>
      </c>
      <c r="B80" s="30">
        <v>41.5</v>
      </c>
      <c r="C80" s="30">
        <v>7.48</v>
      </c>
      <c r="D80" s="30">
        <v>15.15</v>
      </c>
      <c r="E80" s="72"/>
      <c r="F80" s="57"/>
      <c r="G80" s="92"/>
      <c r="H80" s="33"/>
      <c r="I80" s="110">
        <v>21.37</v>
      </c>
      <c r="J80" s="33"/>
      <c r="K80" s="120">
        <v>31.58</v>
      </c>
      <c r="L80" s="112">
        <f t="shared" si="2"/>
        <v>21.37</v>
      </c>
      <c r="M80" s="33"/>
    </row>
    <row r="81" spans="1:13" x14ac:dyDescent="0.2">
      <c r="A81" s="37">
        <v>42219</v>
      </c>
      <c r="B81" s="30">
        <v>41.5</v>
      </c>
      <c r="C81" s="30">
        <v>7.48</v>
      </c>
      <c r="D81" s="30">
        <v>15.15</v>
      </c>
      <c r="E81" s="72"/>
      <c r="F81" s="57"/>
      <c r="G81" s="92"/>
      <c r="H81" s="33"/>
      <c r="I81" s="110">
        <v>21.37</v>
      </c>
      <c r="J81" s="33"/>
      <c r="K81" s="120">
        <v>31.58</v>
      </c>
      <c r="L81" s="112">
        <f t="shared" si="2"/>
        <v>21.37</v>
      </c>
      <c r="M81" s="33"/>
    </row>
    <row r="82" spans="1:13" x14ac:dyDescent="0.2">
      <c r="A82" s="37">
        <v>42220</v>
      </c>
      <c r="B82" s="30">
        <v>22</v>
      </c>
      <c r="C82" s="30">
        <v>2.27</v>
      </c>
      <c r="D82" s="30">
        <v>17</v>
      </c>
      <c r="E82" s="72"/>
      <c r="F82" s="57"/>
      <c r="G82" s="92"/>
      <c r="H82" s="33"/>
      <c r="I82" s="110">
        <v>13.8</v>
      </c>
      <c r="J82" s="33"/>
      <c r="K82" s="120">
        <v>19.91</v>
      </c>
      <c r="L82" s="112">
        <f t="shared" si="2"/>
        <v>13.8</v>
      </c>
      <c r="M82" s="33"/>
    </row>
    <row r="83" spans="1:13" x14ac:dyDescent="0.2">
      <c r="A83" s="37">
        <v>42221</v>
      </c>
      <c r="B83" s="30">
        <v>16.670000000000002</v>
      </c>
      <c r="C83" s="30">
        <v>5.63</v>
      </c>
      <c r="D83" s="30">
        <v>13.75</v>
      </c>
      <c r="E83" s="72"/>
      <c r="F83" s="57"/>
      <c r="G83" s="92"/>
      <c r="H83" s="33"/>
      <c r="I83" s="110">
        <v>12.02</v>
      </c>
      <c r="J83" s="33"/>
      <c r="K83" s="120">
        <v>19.91</v>
      </c>
      <c r="L83" s="112">
        <f t="shared" si="2"/>
        <v>12.02</v>
      </c>
      <c r="M83" s="33"/>
    </row>
    <row r="84" spans="1:13" x14ac:dyDescent="0.2">
      <c r="A84" s="37">
        <v>42222</v>
      </c>
      <c r="B84" s="30">
        <v>24</v>
      </c>
      <c r="C84" s="41">
        <v>8.5500000000000007</v>
      </c>
      <c r="D84" s="30">
        <v>16</v>
      </c>
      <c r="E84" s="72"/>
      <c r="F84" s="57"/>
      <c r="G84" s="92"/>
      <c r="H84" s="33"/>
      <c r="I84" s="110">
        <v>14.38</v>
      </c>
      <c r="J84" s="33"/>
      <c r="K84" s="120">
        <v>14.59</v>
      </c>
      <c r="L84" s="112">
        <f t="shared" si="2"/>
        <v>14.38</v>
      </c>
      <c r="M84" s="33"/>
    </row>
    <row r="85" spans="1:13" x14ac:dyDescent="0.2">
      <c r="A85" s="37">
        <v>42223</v>
      </c>
      <c r="B85" s="30">
        <v>8.14</v>
      </c>
      <c r="C85" s="30">
        <v>3.64</v>
      </c>
      <c r="D85" s="30">
        <v>7.3</v>
      </c>
      <c r="E85" s="73"/>
      <c r="F85" s="59"/>
      <c r="G85" s="93"/>
      <c r="H85" s="33"/>
      <c r="I85" s="110">
        <v>5.66</v>
      </c>
      <c r="J85" s="33"/>
      <c r="K85" s="120">
        <v>14.59</v>
      </c>
      <c r="L85" s="112">
        <f t="shared" si="2"/>
        <v>5.66</v>
      </c>
      <c r="M85" s="33"/>
    </row>
    <row r="86" spans="1:13" x14ac:dyDescent="0.2">
      <c r="A86" s="37">
        <v>42224</v>
      </c>
      <c r="B86" s="30">
        <v>8.24</v>
      </c>
      <c r="C86" s="30">
        <v>2.4500000000000002</v>
      </c>
      <c r="D86" s="30">
        <v>3.58</v>
      </c>
      <c r="E86" s="73"/>
      <c r="F86" s="59"/>
      <c r="G86" s="93"/>
      <c r="H86" s="33"/>
      <c r="I86" s="110">
        <v>4.75</v>
      </c>
      <c r="J86" s="33"/>
      <c r="K86" s="120">
        <v>3.94</v>
      </c>
      <c r="L86" s="112">
        <f t="shared" si="2"/>
        <v>4.75</v>
      </c>
      <c r="M86" s="33"/>
    </row>
    <row r="87" spans="1:13" x14ac:dyDescent="0.2">
      <c r="A87" s="37">
        <v>42225</v>
      </c>
      <c r="B87" s="30">
        <v>8.24</v>
      </c>
      <c r="C87" s="30">
        <v>2.4500000000000002</v>
      </c>
      <c r="D87" s="30">
        <v>3.58</v>
      </c>
      <c r="E87" s="73"/>
      <c r="F87" s="93"/>
      <c r="G87" s="93"/>
      <c r="H87" s="33"/>
      <c r="I87" s="110">
        <v>4.75</v>
      </c>
      <c r="J87" s="33"/>
      <c r="K87" s="120">
        <v>3.94</v>
      </c>
      <c r="L87" s="112">
        <f t="shared" si="2"/>
        <v>4.75</v>
      </c>
      <c r="M87" s="33"/>
    </row>
    <row r="88" spans="1:13" x14ac:dyDescent="0.2">
      <c r="A88" s="37">
        <v>42226</v>
      </c>
      <c r="B88" s="30">
        <v>8.24</v>
      </c>
      <c r="C88" s="30">
        <v>2.4500000000000002</v>
      </c>
      <c r="D88" s="30">
        <v>3.58</v>
      </c>
      <c r="E88" s="73"/>
      <c r="F88" s="93"/>
      <c r="G88" s="93"/>
      <c r="H88" s="33"/>
      <c r="I88" s="110">
        <v>4.75</v>
      </c>
      <c r="J88" s="33"/>
      <c r="K88" s="120">
        <v>3.94</v>
      </c>
      <c r="L88" s="112">
        <f t="shared" si="2"/>
        <v>4.75</v>
      </c>
      <c r="M88" s="33"/>
    </row>
    <row r="89" spans="1:13" x14ac:dyDescent="0.2">
      <c r="A89" s="37">
        <v>42227</v>
      </c>
      <c r="B89" s="30">
        <v>9.1</v>
      </c>
      <c r="C89" s="30">
        <v>4.3</v>
      </c>
      <c r="D89" s="30">
        <v>2.25</v>
      </c>
      <c r="E89" s="72"/>
      <c r="F89" s="57"/>
      <c r="G89" s="92"/>
      <c r="H89" s="33"/>
      <c r="I89" s="110">
        <v>5.21</v>
      </c>
      <c r="J89" s="33"/>
      <c r="K89" s="120">
        <v>4.68</v>
      </c>
      <c r="L89" s="112">
        <f t="shared" si="2"/>
        <v>5.21</v>
      </c>
      <c r="M89" s="33"/>
    </row>
    <row r="90" spans="1:13" x14ac:dyDescent="0.2">
      <c r="A90" s="37">
        <v>42228</v>
      </c>
      <c r="B90" s="30">
        <v>6.86</v>
      </c>
      <c r="C90" s="30">
        <v>4.9000000000000004</v>
      </c>
      <c r="D90" s="30">
        <v>7.25</v>
      </c>
      <c r="E90" s="72"/>
      <c r="F90" s="57"/>
      <c r="G90" s="92"/>
      <c r="H90" s="33"/>
      <c r="I90" s="110">
        <v>6.33</v>
      </c>
      <c r="J90" s="33"/>
      <c r="K90" s="120">
        <v>4.68</v>
      </c>
      <c r="L90" s="112">
        <f t="shared" si="2"/>
        <v>6.33</v>
      </c>
      <c r="M90" s="33"/>
    </row>
    <row r="91" spans="1:13" x14ac:dyDescent="0.2">
      <c r="A91" s="37">
        <v>42229</v>
      </c>
      <c r="B91" s="30">
        <v>10.8</v>
      </c>
      <c r="C91" s="30">
        <v>6.9</v>
      </c>
      <c r="D91" s="30">
        <v>7.25</v>
      </c>
      <c r="E91" s="72"/>
      <c r="F91" s="57"/>
      <c r="G91" s="92"/>
      <c r="H91" s="33"/>
      <c r="I91" s="110">
        <v>8.34</v>
      </c>
      <c r="J91" s="33"/>
      <c r="K91" s="120">
        <v>4.4000000000000004</v>
      </c>
      <c r="L91" s="112">
        <f t="shared" si="2"/>
        <v>8.34</v>
      </c>
      <c r="M91" s="33"/>
    </row>
    <row r="92" spans="1:13" x14ac:dyDescent="0.2">
      <c r="A92" s="37">
        <v>42230</v>
      </c>
      <c r="B92" s="30">
        <v>4</v>
      </c>
      <c r="C92" s="30">
        <v>3.5</v>
      </c>
      <c r="D92" s="30">
        <v>4</v>
      </c>
      <c r="E92" s="72"/>
      <c r="F92" s="57"/>
      <c r="G92" s="92"/>
      <c r="H92" s="33"/>
      <c r="I92" s="110">
        <v>3.38</v>
      </c>
      <c r="J92" s="33"/>
      <c r="K92" s="120">
        <v>4.4000000000000004</v>
      </c>
      <c r="L92" s="112">
        <f t="shared" si="2"/>
        <v>3.38</v>
      </c>
      <c r="M92" s="33"/>
    </row>
    <row r="93" spans="1:13" x14ac:dyDescent="0.2">
      <c r="A93" s="37">
        <v>42231</v>
      </c>
      <c r="B93" s="30">
        <v>4.0999999999999996</v>
      </c>
      <c r="C93" s="30">
        <v>2.64</v>
      </c>
      <c r="D93" s="30">
        <v>3.7</v>
      </c>
      <c r="E93" s="72"/>
      <c r="F93" s="57"/>
      <c r="G93" s="92"/>
      <c r="H93" s="33"/>
      <c r="I93" s="110">
        <v>3.48</v>
      </c>
      <c r="J93" s="33"/>
      <c r="K93" s="120">
        <v>2.5</v>
      </c>
      <c r="L93" s="112">
        <f t="shared" si="2"/>
        <v>3.48</v>
      </c>
      <c r="M93" s="33"/>
    </row>
    <row r="94" spans="1:13" x14ac:dyDescent="0.2">
      <c r="A94" s="37">
        <v>42232</v>
      </c>
      <c r="B94" s="30">
        <v>4.0999999999999996</v>
      </c>
      <c r="C94" s="30">
        <v>2.64</v>
      </c>
      <c r="D94" s="30">
        <v>3.7</v>
      </c>
      <c r="E94" s="72"/>
      <c r="F94" s="57"/>
      <c r="G94" s="92"/>
      <c r="H94" s="33"/>
      <c r="I94" s="110">
        <v>3.48</v>
      </c>
      <c r="J94" s="33"/>
      <c r="K94" s="120">
        <v>2.5</v>
      </c>
      <c r="L94" s="112">
        <f t="shared" si="2"/>
        <v>3.48</v>
      </c>
      <c r="M94" s="33"/>
    </row>
    <row r="95" spans="1:13" x14ac:dyDescent="0.2">
      <c r="A95" s="37">
        <v>42233</v>
      </c>
      <c r="B95" s="30">
        <v>4.0999999999999996</v>
      </c>
      <c r="C95" s="30">
        <v>2.64</v>
      </c>
      <c r="D95" s="30">
        <v>3.7</v>
      </c>
      <c r="E95" s="73"/>
      <c r="F95" s="59"/>
      <c r="G95" s="93"/>
      <c r="H95" s="33"/>
      <c r="I95" s="110">
        <v>3.48</v>
      </c>
      <c r="J95" s="33"/>
      <c r="K95" s="120">
        <v>2.5</v>
      </c>
      <c r="L95" s="112">
        <f t="shared" si="2"/>
        <v>3.48</v>
      </c>
      <c r="M95" s="33"/>
    </row>
    <row r="96" spans="1:13" x14ac:dyDescent="0.2">
      <c r="A96" s="37">
        <v>42234</v>
      </c>
      <c r="B96" s="30">
        <v>2.17</v>
      </c>
      <c r="C96" s="30">
        <v>2.1800000000000002</v>
      </c>
      <c r="D96" s="30">
        <v>1.25</v>
      </c>
      <c r="E96" s="72"/>
      <c r="F96" s="57"/>
      <c r="G96" s="92"/>
      <c r="H96" s="33"/>
      <c r="I96" s="110">
        <v>1.86</v>
      </c>
      <c r="J96" s="33"/>
      <c r="K96" s="120">
        <v>2.38</v>
      </c>
      <c r="L96" s="112">
        <f t="shared" si="2"/>
        <v>1.86</v>
      </c>
      <c r="M96" s="33"/>
    </row>
    <row r="97" spans="1:13" x14ac:dyDescent="0.2">
      <c r="A97" s="37">
        <v>42235</v>
      </c>
      <c r="B97" s="30">
        <v>0.625</v>
      </c>
      <c r="C97" s="30">
        <v>2.1800000000000002</v>
      </c>
      <c r="D97" s="30">
        <v>0.25</v>
      </c>
      <c r="E97" s="72"/>
      <c r="F97" s="57"/>
      <c r="G97" s="92"/>
      <c r="H97" s="33"/>
      <c r="I97" s="110">
        <v>1.02</v>
      </c>
      <c r="J97" s="33"/>
      <c r="K97" s="120">
        <v>2.4</v>
      </c>
      <c r="L97" s="112">
        <f t="shared" si="2"/>
        <v>1.02</v>
      </c>
      <c r="M97" s="33"/>
    </row>
    <row r="98" spans="1:13" x14ac:dyDescent="0.2">
      <c r="A98" s="37">
        <v>42236</v>
      </c>
      <c r="B98" s="30">
        <v>2.14</v>
      </c>
      <c r="C98" s="30">
        <v>5</v>
      </c>
      <c r="D98" s="30">
        <v>2</v>
      </c>
      <c r="E98" s="72"/>
      <c r="F98" s="57"/>
      <c r="G98" s="92"/>
      <c r="H98" s="33"/>
      <c r="I98" s="110">
        <v>3.54</v>
      </c>
      <c r="J98" s="33"/>
      <c r="K98" s="120">
        <v>4.9000000000000004</v>
      </c>
      <c r="L98" s="112">
        <f t="shared" si="2"/>
        <v>3.54</v>
      </c>
      <c r="M98" s="33"/>
    </row>
    <row r="99" spans="1:13" x14ac:dyDescent="0.2">
      <c r="A99" s="37">
        <v>42237</v>
      </c>
      <c r="B99" s="30">
        <v>5.57</v>
      </c>
      <c r="C99" s="30">
        <v>4.45</v>
      </c>
      <c r="D99" s="30">
        <v>7.75</v>
      </c>
      <c r="E99" s="72"/>
      <c r="F99" s="57"/>
      <c r="G99" s="92"/>
      <c r="H99" s="33"/>
      <c r="I99" s="110">
        <v>5.41</v>
      </c>
      <c r="J99" s="33"/>
      <c r="K99" s="120">
        <v>4.9000000000000004</v>
      </c>
      <c r="L99" s="112">
        <f t="shared" si="2"/>
        <v>5.41</v>
      </c>
      <c r="M99" s="33"/>
    </row>
    <row r="100" spans="1:13" x14ac:dyDescent="0.2">
      <c r="A100" s="37">
        <v>42238</v>
      </c>
      <c r="B100" s="30">
        <v>4.33</v>
      </c>
      <c r="C100" s="30">
        <v>4.82</v>
      </c>
      <c r="D100" s="30">
        <v>3.17</v>
      </c>
      <c r="E100" s="72"/>
      <c r="F100" s="57"/>
      <c r="G100" s="92"/>
      <c r="H100" s="33"/>
      <c r="I100" s="110">
        <v>4.2300000000000004</v>
      </c>
      <c r="J100" s="33"/>
      <c r="K100" s="120">
        <v>4.0599999999999996</v>
      </c>
      <c r="L100" s="112">
        <f t="shared" si="2"/>
        <v>4.2300000000000004</v>
      </c>
      <c r="M100" s="33"/>
    </row>
    <row r="101" spans="1:13" x14ac:dyDescent="0.2">
      <c r="A101" s="37">
        <v>42239</v>
      </c>
      <c r="B101" s="30">
        <v>4.33</v>
      </c>
      <c r="C101" s="30">
        <v>4.82</v>
      </c>
      <c r="D101" s="30">
        <v>3.17</v>
      </c>
      <c r="E101" s="72"/>
      <c r="F101" s="57"/>
      <c r="G101" s="92"/>
      <c r="H101" s="33"/>
      <c r="I101" s="110">
        <v>4.2300000000000004</v>
      </c>
      <c r="J101" s="33"/>
      <c r="K101" s="120">
        <v>4.0599999999999996</v>
      </c>
      <c r="L101" s="112">
        <f t="shared" si="2"/>
        <v>4.2300000000000004</v>
      </c>
      <c r="M101" s="33"/>
    </row>
    <row r="102" spans="1:13" x14ac:dyDescent="0.2">
      <c r="A102" s="37">
        <v>42240</v>
      </c>
      <c r="B102" s="30">
        <v>4.33</v>
      </c>
      <c r="C102" s="30">
        <v>4.82</v>
      </c>
      <c r="D102" s="30">
        <v>3.17</v>
      </c>
      <c r="E102" s="72"/>
      <c r="F102" s="57"/>
      <c r="G102" s="92"/>
      <c r="H102" s="33"/>
      <c r="I102" s="110">
        <v>4.2300000000000004</v>
      </c>
      <c r="J102" s="33"/>
      <c r="K102" s="120">
        <v>4.0599999999999996</v>
      </c>
      <c r="L102" s="112">
        <f t="shared" si="2"/>
        <v>4.2300000000000004</v>
      </c>
      <c r="M102" s="33"/>
    </row>
    <row r="103" spans="1:13" x14ac:dyDescent="0.2">
      <c r="A103" s="37">
        <v>42241</v>
      </c>
      <c r="B103" s="30">
        <v>5</v>
      </c>
      <c r="C103" s="30">
        <v>4.3600000000000003</v>
      </c>
      <c r="D103" s="30">
        <v>3</v>
      </c>
      <c r="E103" s="73"/>
      <c r="F103" s="59"/>
      <c r="G103" s="95"/>
      <c r="H103" s="33"/>
      <c r="I103" s="110">
        <v>4.0999999999999996</v>
      </c>
      <c r="J103" s="33"/>
      <c r="K103" s="120">
        <v>4.7</v>
      </c>
      <c r="L103" s="112">
        <f t="shared" si="2"/>
        <v>4.0999999999999996</v>
      </c>
      <c r="M103" s="33"/>
    </row>
    <row r="104" spans="1:13" x14ac:dyDescent="0.2">
      <c r="A104" s="37">
        <v>42242</v>
      </c>
      <c r="B104" s="30">
        <v>3.38</v>
      </c>
      <c r="C104" s="30">
        <v>3.6</v>
      </c>
      <c r="D104" s="30">
        <v>1.5</v>
      </c>
      <c r="E104" s="73"/>
      <c r="F104" s="59"/>
      <c r="G104" s="93"/>
      <c r="H104" s="33"/>
      <c r="I104" s="110">
        <v>3.4</v>
      </c>
      <c r="J104" s="33"/>
      <c r="K104" s="120">
        <v>4.7</v>
      </c>
      <c r="L104" s="112">
        <f t="shared" si="2"/>
        <v>3.4</v>
      </c>
      <c r="M104" s="33"/>
    </row>
    <row r="105" spans="1:13" x14ac:dyDescent="0.2">
      <c r="A105" s="37">
        <v>42243</v>
      </c>
      <c r="B105" s="30">
        <v>9.7100000000000009</v>
      </c>
      <c r="C105" s="30">
        <v>3.55</v>
      </c>
      <c r="D105" s="30">
        <v>5</v>
      </c>
      <c r="E105" s="72"/>
      <c r="F105" s="57"/>
      <c r="G105" s="92"/>
      <c r="H105" s="33"/>
      <c r="I105" s="110">
        <v>5.09</v>
      </c>
      <c r="J105" s="33"/>
      <c r="K105" s="120">
        <v>6.54</v>
      </c>
      <c r="L105" s="112">
        <f t="shared" si="2"/>
        <v>5.09</v>
      </c>
      <c r="M105" s="33"/>
    </row>
    <row r="106" spans="1:13" x14ac:dyDescent="0.2">
      <c r="A106" s="37">
        <v>42244</v>
      </c>
      <c r="B106" s="30">
        <v>4.1399999999999997</v>
      </c>
      <c r="C106" s="30">
        <v>2.36</v>
      </c>
      <c r="D106" s="30">
        <v>3.5</v>
      </c>
      <c r="E106" s="73"/>
      <c r="F106" s="59"/>
      <c r="G106" s="93"/>
      <c r="H106" s="33"/>
      <c r="I106" s="110">
        <v>3.13</v>
      </c>
      <c r="J106" s="33"/>
      <c r="K106" s="120">
        <v>6.54</v>
      </c>
      <c r="L106" s="112">
        <f t="shared" si="2"/>
        <v>3.13</v>
      </c>
      <c r="M106" s="33"/>
    </row>
    <row r="107" spans="1:13" x14ac:dyDescent="0.2">
      <c r="A107" s="37">
        <v>42245</v>
      </c>
      <c r="B107" s="30">
        <v>1.8</v>
      </c>
      <c r="C107" s="30">
        <v>1.79</v>
      </c>
      <c r="D107" s="30">
        <v>2.25</v>
      </c>
      <c r="E107" s="73"/>
      <c r="F107" s="59"/>
      <c r="G107" s="93"/>
      <c r="H107" s="33"/>
      <c r="I107" s="110">
        <v>1.87</v>
      </c>
      <c r="J107" s="33"/>
      <c r="K107" s="120">
        <v>3.12</v>
      </c>
      <c r="L107" s="112">
        <v>0</v>
      </c>
      <c r="M107" s="33"/>
    </row>
    <row r="108" spans="1:13" x14ac:dyDescent="0.2">
      <c r="A108" s="37">
        <v>42246</v>
      </c>
      <c r="B108" s="30">
        <v>1.8</v>
      </c>
      <c r="C108" s="30">
        <v>1.79</v>
      </c>
      <c r="D108" s="30">
        <v>2.25</v>
      </c>
      <c r="E108" s="72"/>
      <c r="F108" s="57"/>
      <c r="G108" s="92"/>
      <c r="H108" s="33"/>
      <c r="I108" s="110">
        <v>1.87</v>
      </c>
      <c r="J108" s="33"/>
      <c r="K108" s="120">
        <v>3.1</v>
      </c>
      <c r="L108" s="112">
        <f t="shared" si="2"/>
        <v>1.87</v>
      </c>
      <c r="M108" s="33"/>
    </row>
    <row r="109" spans="1:13" x14ac:dyDescent="0.2">
      <c r="A109" s="37">
        <v>42247</v>
      </c>
      <c r="B109" s="30">
        <v>1.8</v>
      </c>
      <c r="C109" s="30">
        <v>1.8</v>
      </c>
      <c r="D109" s="30">
        <v>2.2999999999999998</v>
      </c>
      <c r="E109" s="73"/>
      <c r="F109" s="59"/>
      <c r="G109" s="93"/>
      <c r="H109" s="33"/>
      <c r="I109" s="110">
        <v>1.9</v>
      </c>
      <c r="J109" s="33"/>
      <c r="K109" s="120">
        <v>3.1</v>
      </c>
      <c r="L109" s="112">
        <f t="shared" si="2"/>
        <v>1.9</v>
      </c>
      <c r="M109" s="33"/>
    </row>
    <row r="110" spans="1:13" x14ac:dyDescent="0.2">
      <c r="A110" s="37">
        <v>42248</v>
      </c>
      <c r="B110" s="30">
        <v>3.57</v>
      </c>
      <c r="C110" s="30">
        <v>2.25</v>
      </c>
      <c r="D110" s="30">
        <v>1.25</v>
      </c>
      <c r="E110" s="73"/>
      <c r="F110" s="59"/>
      <c r="G110" s="95"/>
      <c r="H110" s="33"/>
      <c r="I110" s="110">
        <v>2.59</v>
      </c>
      <c r="J110" s="33"/>
      <c r="K110" s="120">
        <v>6.3</v>
      </c>
      <c r="L110" s="112">
        <f t="shared" si="2"/>
        <v>2.59</v>
      </c>
      <c r="M110" s="33"/>
    </row>
    <row r="111" spans="1:13" x14ac:dyDescent="0.2">
      <c r="A111" s="37">
        <v>42249</v>
      </c>
      <c r="B111" s="30">
        <v>3</v>
      </c>
      <c r="C111" s="30">
        <v>1.66</v>
      </c>
      <c r="D111" s="30">
        <v>4</v>
      </c>
      <c r="E111" s="72"/>
      <c r="F111" s="57"/>
      <c r="G111" s="92"/>
      <c r="H111" s="33"/>
      <c r="I111" s="110">
        <v>2.52</v>
      </c>
      <c r="J111" s="33"/>
      <c r="K111" s="120">
        <v>6.29</v>
      </c>
      <c r="L111" s="112">
        <f t="shared" si="2"/>
        <v>2.52</v>
      </c>
      <c r="M111" s="33"/>
    </row>
    <row r="112" spans="1:13" x14ac:dyDescent="0.2">
      <c r="A112" s="37">
        <v>42250</v>
      </c>
      <c r="B112" s="30">
        <v>1</v>
      </c>
      <c r="C112" s="30">
        <v>1</v>
      </c>
      <c r="D112" s="30">
        <v>1</v>
      </c>
      <c r="E112" s="72"/>
      <c r="F112" s="57"/>
      <c r="G112" s="92"/>
      <c r="H112" s="33"/>
      <c r="I112" s="110">
        <v>1</v>
      </c>
      <c r="J112" s="33"/>
      <c r="K112" s="120">
        <v>5.41</v>
      </c>
      <c r="L112" s="112">
        <f t="shared" si="2"/>
        <v>1</v>
      </c>
      <c r="M112" s="33"/>
    </row>
    <row r="113" spans="1:13" x14ac:dyDescent="0.2">
      <c r="A113" s="37">
        <v>42251</v>
      </c>
      <c r="B113" s="30">
        <v>1.71</v>
      </c>
      <c r="C113" s="30">
        <v>1.3</v>
      </c>
      <c r="D113" s="30">
        <v>1.75</v>
      </c>
      <c r="E113" s="72"/>
      <c r="F113" s="57"/>
      <c r="G113" s="92"/>
      <c r="H113" s="33"/>
      <c r="I113" s="110">
        <v>1.52</v>
      </c>
      <c r="J113" s="33"/>
      <c r="K113" s="120">
        <v>5.41</v>
      </c>
      <c r="L113" s="112">
        <f t="shared" si="2"/>
        <v>1.52</v>
      </c>
      <c r="M113" s="33"/>
    </row>
    <row r="114" spans="1:13" x14ac:dyDescent="0.2">
      <c r="A114" s="37">
        <v>42252</v>
      </c>
      <c r="B114" s="30">
        <v>2.71</v>
      </c>
      <c r="C114" s="30">
        <v>2.7</v>
      </c>
      <c r="D114" s="30">
        <v>1.56</v>
      </c>
      <c r="E114" s="72"/>
      <c r="F114" s="57"/>
      <c r="G114" s="92"/>
      <c r="H114" s="33"/>
      <c r="I114" s="110">
        <v>2.5</v>
      </c>
      <c r="J114" s="33"/>
      <c r="K114" s="120">
        <v>3.1</v>
      </c>
      <c r="L114" s="112">
        <f t="shared" si="2"/>
        <v>2.5</v>
      </c>
      <c r="M114" s="33"/>
    </row>
    <row r="115" spans="1:13" x14ac:dyDescent="0.2">
      <c r="A115" s="37">
        <v>42253</v>
      </c>
      <c r="B115" s="30">
        <v>2.71</v>
      </c>
      <c r="C115" s="30">
        <v>2.7</v>
      </c>
      <c r="D115" s="30">
        <v>1.56</v>
      </c>
      <c r="E115" s="74"/>
      <c r="F115" s="57"/>
      <c r="G115" s="92"/>
      <c r="H115" s="33"/>
      <c r="I115" s="110">
        <v>2.5</v>
      </c>
      <c r="J115" s="33"/>
      <c r="K115" s="120">
        <v>3.1</v>
      </c>
      <c r="L115" s="112">
        <f t="shared" si="2"/>
        <v>2.5</v>
      </c>
      <c r="M115" s="33"/>
    </row>
    <row r="116" spans="1:13" x14ac:dyDescent="0.2">
      <c r="A116" s="37">
        <v>42254</v>
      </c>
      <c r="B116" s="30">
        <v>2.71</v>
      </c>
      <c r="C116" s="30">
        <v>2.7</v>
      </c>
      <c r="D116" s="30">
        <v>1.56</v>
      </c>
      <c r="E116" s="74"/>
      <c r="F116" s="57"/>
      <c r="G116" s="92"/>
      <c r="H116" s="33"/>
      <c r="I116" s="110">
        <v>2.5</v>
      </c>
      <c r="J116" s="33"/>
      <c r="K116" s="120">
        <v>3.11</v>
      </c>
      <c r="L116" s="112">
        <f t="shared" si="2"/>
        <v>2.5</v>
      </c>
      <c r="M116" s="33"/>
    </row>
    <row r="117" spans="1:13" x14ac:dyDescent="0.2">
      <c r="A117" s="37">
        <v>42255</v>
      </c>
      <c r="B117" s="30">
        <v>2.71</v>
      </c>
      <c r="C117" s="30">
        <v>2.7</v>
      </c>
      <c r="D117" s="30">
        <v>1.56</v>
      </c>
      <c r="E117" s="74"/>
      <c r="F117" s="57"/>
      <c r="G117" s="92"/>
      <c r="H117" s="33"/>
      <c r="I117" s="110">
        <v>2.5</v>
      </c>
      <c r="J117" s="33"/>
      <c r="K117" s="120">
        <v>3.11</v>
      </c>
      <c r="L117" s="112">
        <f t="shared" si="2"/>
        <v>2.5</v>
      </c>
      <c r="M117" s="33"/>
    </row>
    <row r="118" spans="1:13" x14ac:dyDescent="0.2">
      <c r="A118" s="37">
        <v>42256</v>
      </c>
      <c r="B118" s="28">
        <v>1.85</v>
      </c>
      <c r="C118" s="28">
        <v>3.27</v>
      </c>
      <c r="D118" s="28">
        <v>4.25</v>
      </c>
      <c r="E118" s="74"/>
      <c r="F118" s="57"/>
      <c r="G118" s="92"/>
      <c r="H118" s="33"/>
      <c r="I118" s="110">
        <v>3</v>
      </c>
      <c r="J118" s="33"/>
      <c r="K118" s="120">
        <v>9</v>
      </c>
      <c r="L118" s="112">
        <f t="shared" si="2"/>
        <v>3</v>
      </c>
      <c r="M118" s="33"/>
    </row>
    <row r="119" spans="1:13" x14ac:dyDescent="0.2">
      <c r="A119" s="37">
        <v>42257</v>
      </c>
      <c r="B119" s="28">
        <v>3.14</v>
      </c>
      <c r="C119" s="28">
        <v>2.73</v>
      </c>
      <c r="D119" s="28">
        <v>0.5</v>
      </c>
      <c r="E119" s="74"/>
      <c r="F119" s="57"/>
      <c r="G119" s="92"/>
      <c r="H119" s="33"/>
      <c r="I119" s="110">
        <v>2.4500000000000002</v>
      </c>
      <c r="J119" s="33"/>
      <c r="K119" s="120">
        <v>4.8</v>
      </c>
      <c r="L119" s="112">
        <f t="shared" si="2"/>
        <v>2.4500000000000002</v>
      </c>
      <c r="M119" s="33"/>
    </row>
    <row r="120" spans="1:13" x14ac:dyDescent="0.2">
      <c r="A120" s="37">
        <v>42258</v>
      </c>
      <c r="B120" s="28">
        <v>4.28</v>
      </c>
      <c r="C120" s="28">
        <v>4.75</v>
      </c>
      <c r="D120" s="28">
        <v>1.75</v>
      </c>
      <c r="E120" s="74"/>
      <c r="F120" s="57"/>
      <c r="G120" s="92"/>
      <c r="H120" s="33"/>
      <c r="I120" s="110">
        <v>4.55</v>
      </c>
      <c r="J120" s="33"/>
      <c r="K120" s="120">
        <v>4.75</v>
      </c>
      <c r="L120" s="112">
        <f t="shared" si="2"/>
        <v>4.55</v>
      </c>
      <c r="M120" s="33"/>
    </row>
    <row r="121" spans="1:13" x14ac:dyDescent="0.2">
      <c r="A121" s="37">
        <v>42259</v>
      </c>
      <c r="B121" s="28">
        <v>3.8</v>
      </c>
      <c r="C121" s="28">
        <v>3.1</v>
      </c>
      <c r="D121" s="28">
        <v>3</v>
      </c>
      <c r="E121" s="74"/>
      <c r="F121" s="57"/>
      <c r="G121" s="92"/>
      <c r="H121" s="33"/>
      <c r="I121" s="168">
        <v>3.49</v>
      </c>
      <c r="J121" s="33"/>
      <c r="K121" s="120">
        <v>10.14</v>
      </c>
      <c r="L121" s="112">
        <f t="shared" si="2"/>
        <v>3.49</v>
      </c>
      <c r="M121" s="33"/>
    </row>
    <row r="122" spans="1:13" x14ac:dyDescent="0.2">
      <c r="A122" s="37">
        <v>42260</v>
      </c>
      <c r="B122" s="28">
        <v>3.8</v>
      </c>
      <c r="C122" s="28">
        <v>3.1</v>
      </c>
      <c r="D122" s="28">
        <v>3</v>
      </c>
      <c r="E122" s="74"/>
      <c r="F122" s="57"/>
      <c r="G122" s="92"/>
      <c r="H122" s="33"/>
      <c r="I122" s="168">
        <v>3.49</v>
      </c>
      <c r="J122" s="33"/>
      <c r="K122" s="120">
        <v>10.14</v>
      </c>
      <c r="L122" s="112">
        <f t="shared" si="2"/>
        <v>3.49</v>
      </c>
      <c r="M122" s="33"/>
    </row>
    <row r="123" spans="1:13" x14ac:dyDescent="0.2">
      <c r="A123" s="37">
        <v>42261</v>
      </c>
      <c r="B123" s="28">
        <v>3.8</v>
      </c>
      <c r="C123" s="28">
        <v>3.1</v>
      </c>
      <c r="D123" s="28">
        <v>3</v>
      </c>
      <c r="E123" s="75"/>
      <c r="F123" s="60"/>
      <c r="G123" s="94"/>
      <c r="H123" s="33"/>
      <c r="I123" s="168">
        <v>3.49</v>
      </c>
      <c r="J123" s="33"/>
      <c r="K123" s="120">
        <v>10.14</v>
      </c>
      <c r="L123" s="112">
        <f t="shared" si="2"/>
        <v>3.49</v>
      </c>
      <c r="M123" s="33"/>
    </row>
    <row r="124" spans="1:13" x14ac:dyDescent="0.2">
      <c r="A124" s="37">
        <v>42262</v>
      </c>
      <c r="B124" s="28">
        <v>19.29</v>
      </c>
      <c r="C124" s="28">
        <v>6.73</v>
      </c>
      <c r="D124" s="28">
        <v>10.25</v>
      </c>
      <c r="E124" s="74"/>
      <c r="F124" s="57"/>
      <c r="G124" s="92"/>
      <c r="H124" s="33"/>
      <c r="I124" s="168">
        <v>12.09</v>
      </c>
      <c r="J124" s="33"/>
      <c r="K124" s="120">
        <v>38.04</v>
      </c>
      <c r="L124" s="112">
        <f t="shared" si="2"/>
        <v>12.09</v>
      </c>
      <c r="M124" s="33"/>
    </row>
    <row r="125" spans="1:13" x14ac:dyDescent="0.2">
      <c r="A125" s="37">
        <v>42263</v>
      </c>
      <c r="B125" s="28">
        <v>33.57</v>
      </c>
      <c r="C125" s="28">
        <v>14</v>
      </c>
      <c r="D125" s="28">
        <v>13.75</v>
      </c>
      <c r="E125" s="74"/>
      <c r="F125" s="57"/>
      <c r="G125" s="92"/>
      <c r="H125" s="33"/>
      <c r="I125" s="110">
        <v>16.68</v>
      </c>
      <c r="J125" s="33"/>
      <c r="K125" s="120">
        <v>38.04</v>
      </c>
      <c r="L125" s="114">
        <f t="shared" si="2"/>
        <v>16.68</v>
      </c>
      <c r="M125" s="33"/>
    </row>
    <row r="126" spans="1:13" x14ac:dyDescent="0.2">
      <c r="A126" s="37">
        <v>42264</v>
      </c>
      <c r="B126" s="28">
        <v>55</v>
      </c>
      <c r="C126" s="28">
        <v>32.9</v>
      </c>
      <c r="D126" s="28">
        <v>13.5</v>
      </c>
      <c r="E126" s="74"/>
      <c r="F126" s="57"/>
      <c r="G126" s="92"/>
      <c r="H126" s="33"/>
      <c r="I126" s="110">
        <v>36.409999999999997</v>
      </c>
      <c r="J126" s="33"/>
      <c r="K126" s="120"/>
      <c r="L126" s="114">
        <f t="shared" si="2"/>
        <v>36.409999999999997</v>
      </c>
      <c r="M126" s="33"/>
    </row>
    <row r="127" spans="1:13" x14ac:dyDescent="0.2">
      <c r="A127" s="37">
        <v>42265</v>
      </c>
      <c r="E127" s="74"/>
      <c r="F127" s="57"/>
      <c r="G127" s="92"/>
      <c r="H127" s="33"/>
      <c r="I127" s="110"/>
      <c r="J127" s="33"/>
      <c r="K127" s="120"/>
      <c r="L127" s="114">
        <f t="shared" si="2"/>
        <v>0</v>
      </c>
      <c r="M127" s="33"/>
    </row>
    <row r="128" spans="1:13" x14ac:dyDescent="0.2">
      <c r="A128" s="37">
        <v>42266</v>
      </c>
      <c r="E128" s="74"/>
      <c r="F128" s="57"/>
      <c r="G128" s="92"/>
      <c r="H128" s="33"/>
      <c r="I128" s="110"/>
      <c r="J128" s="33"/>
      <c r="K128" s="120"/>
      <c r="L128" s="114">
        <f t="shared" si="2"/>
        <v>0</v>
      </c>
      <c r="M128" s="33"/>
    </row>
    <row r="129" spans="1:13" x14ac:dyDescent="0.2">
      <c r="A129" s="37">
        <v>42267</v>
      </c>
      <c r="E129" s="74"/>
      <c r="F129" s="57"/>
      <c r="G129" s="92"/>
      <c r="H129" s="33"/>
      <c r="I129" s="110"/>
      <c r="J129" s="33"/>
      <c r="K129" s="120"/>
      <c r="L129" s="114">
        <f t="shared" si="2"/>
        <v>0</v>
      </c>
      <c r="M129" s="33"/>
    </row>
    <row r="130" spans="1:13" x14ac:dyDescent="0.2">
      <c r="A130" s="37">
        <v>42268</v>
      </c>
      <c r="G130" s="89"/>
      <c r="H130" s="33"/>
      <c r="I130" s="110"/>
      <c r="J130" s="33"/>
      <c r="K130" s="120"/>
      <c r="L130" s="114">
        <f t="shared" si="2"/>
        <v>0</v>
      </c>
      <c r="M130" s="33"/>
    </row>
    <row r="131" spans="1:13" x14ac:dyDescent="0.2">
      <c r="A131" s="37">
        <v>42269</v>
      </c>
      <c r="G131" s="89"/>
      <c r="H131" s="33"/>
      <c r="I131" s="110"/>
      <c r="J131" s="33"/>
      <c r="K131" s="120"/>
      <c r="L131" s="114">
        <f t="shared" si="2"/>
        <v>0</v>
      </c>
      <c r="M131" s="33"/>
    </row>
    <row r="132" spans="1:13" x14ac:dyDescent="0.2">
      <c r="A132" s="37">
        <v>42270</v>
      </c>
      <c r="G132" s="89"/>
      <c r="H132" s="33"/>
      <c r="J132" s="33"/>
      <c r="K132" s="120"/>
      <c r="L132" s="114">
        <f t="shared" si="2"/>
        <v>0</v>
      </c>
      <c r="M132" s="33"/>
    </row>
    <row r="133" spans="1:13" x14ac:dyDescent="0.2">
      <c r="A133" s="37">
        <v>42271</v>
      </c>
      <c r="G133" s="89"/>
      <c r="H133" s="33"/>
      <c r="I133" s="110"/>
      <c r="J133" s="33"/>
      <c r="K133" s="120"/>
      <c r="L133" s="114">
        <f t="shared" si="2"/>
        <v>0</v>
      </c>
      <c r="M133" s="33"/>
    </row>
    <row r="134" spans="1:13" x14ac:dyDescent="0.2">
      <c r="A134" s="37">
        <v>42272</v>
      </c>
      <c r="G134" s="89"/>
      <c r="H134" s="33"/>
      <c r="I134" s="110"/>
      <c r="J134" s="33"/>
      <c r="K134" s="120"/>
      <c r="L134" s="114">
        <f t="shared" ref="L134" si="4">SUM(I134+J134)</f>
        <v>0</v>
      </c>
      <c r="M134" s="33"/>
    </row>
    <row r="135" spans="1:13" x14ac:dyDescent="0.2">
      <c r="A135" s="37">
        <v>42273</v>
      </c>
      <c r="G135" s="89"/>
      <c r="H135" s="33"/>
      <c r="I135" s="110"/>
      <c r="J135" s="33"/>
      <c r="K135" s="120"/>
      <c r="L135" s="114">
        <f t="shared" si="2"/>
        <v>0</v>
      </c>
      <c r="M135" s="33"/>
    </row>
    <row r="136" spans="1:13" x14ac:dyDescent="0.2">
      <c r="A136" s="37">
        <v>42274</v>
      </c>
      <c r="G136" s="101"/>
      <c r="H136" s="33"/>
      <c r="I136" s="110"/>
      <c r="J136" s="33"/>
      <c r="K136" s="120"/>
      <c r="L136" s="114">
        <f t="shared" si="2"/>
        <v>0</v>
      </c>
      <c r="M136" s="33"/>
    </row>
    <row r="137" spans="1:13" x14ac:dyDescent="0.2">
      <c r="A137" s="37">
        <v>42275</v>
      </c>
      <c r="G137" s="101"/>
      <c r="H137" s="33"/>
      <c r="I137" s="110"/>
      <c r="J137" s="33"/>
      <c r="K137" s="120"/>
      <c r="L137" s="114">
        <f t="shared" ref="L137:L152" si="5">SUM(I137+J137)</f>
        <v>0</v>
      </c>
      <c r="M137" s="33"/>
    </row>
    <row r="138" spans="1:13" x14ac:dyDescent="0.2">
      <c r="A138" s="37">
        <v>42276</v>
      </c>
      <c r="G138" s="101"/>
      <c r="H138" s="33"/>
      <c r="I138" s="110"/>
      <c r="J138" s="33"/>
      <c r="K138" s="120"/>
      <c r="L138" s="114">
        <f t="shared" si="5"/>
        <v>0</v>
      </c>
      <c r="M138" s="33"/>
    </row>
    <row r="139" spans="1:13" x14ac:dyDescent="0.2">
      <c r="A139" s="37">
        <v>42277</v>
      </c>
      <c r="G139" s="101"/>
      <c r="H139" s="33"/>
      <c r="I139" s="110"/>
      <c r="J139" s="33"/>
      <c r="K139" s="120"/>
      <c r="L139" s="114">
        <f t="shared" si="5"/>
        <v>0</v>
      </c>
      <c r="M139" s="33"/>
    </row>
    <row r="140" spans="1:13" x14ac:dyDescent="0.2">
      <c r="A140" s="37">
        <v>42278</v>
      </c>
      <c r="G140" s="101"/>
      <c r="H140" s="33"/>
      <c r="I140" s="110"/>
      <c r="J140" s="33"/>
      <c r="K140" s="120"/>
      <c r="L140" s="114">
        <f t="shared" si="5"/>
        <v>0</v>
      </c>
      <c r="M140" s="33"/>
    </row>
    <row r="141" spans="1:13" x14ac:dyDescent="0.2">
      <c r="A141" s="37">
        <v>42279</v>
      </c>
      <c r="G141" s="101"/>
      <c r="H141" s="33"/>
      <c r="I141" s="110"/>
      <c r="J141" s="33"/>
      <c r="K141" s="120"/>
      <c r="L141" s="114">
        <f t="shared" si="5"/>
        <v>0</v>
      </c>
      <c r="M141" s="33"/>
    </row>
    <row r="142" spans="1:13" x14ac:dyDescent="0.2">
      <c r="A142" s="37">
        <v>42280</v>
      </c>
      <c r="G142" s="101"/>
      <c r="H142" s="33"/>
      <c r="I142" s="110"/>
      <c r="J142" s="33"/>
      <c r="K142" s="120"/>
      <c r="L142" s="114">
        <f t="shared" si="5"/>
        <v>0</v>
      </c>
      <c r="M142" s="33"/>
    </row>
    <row r="143" spans="1:13" x14ac:dyDescent="0.2">
      <c r="A143" s="37">
        <v>42281</v>
      </c>
      <c r="G143" s="101"/>
      <c r="H143" s="33"/>
      <c r="I143" s="110"/>
      <c r="J143" s="33"/>
      <c r="K143" s="120"/>
      <c r="L143" s="114">
        <f t="shared" si="5"/>
        <v>0</v>
      </c>
      <c r="M143" s="33"/>
    </row>
    <row r="144" spans="1:13" x14ac:dyDescent="0.2">
      <c r="A144" s="37">
        <v>42282</v>
      </c>
      <c r="G144" s="101"/>
      <c r="H144" s="33"/>
      <c r="I144" s="110"/>
      <c r="J144" s="33"/>
      <c r="K144" s="120"/>
      <c r="L144" s="114">
        <f t="shared" si="5"/>
        <v>0</v>
      </c>
      <c r="M144" s="33"/>
    </row>
    <row r="145" spans="1:13" x14ac:dyDescent="0.2">
      <c r="A145" s="37">
        <v>42283</v>
      </c>
      <c r="G145" s="101"/>
      <c r="H145" s="33"/>
      <c r="I145" s="110"/>
      <c r="J145" s="33"/>
      <c r="K145" s="120"/>
      <c r="L145" s="114">
        <f t="shared" si="5"/>
        <v>0</v>
      </c>
      <c r="M145" s="33"/>
    </row>
    <row r="146" spans="1:13" x14ac:dyDescent="0.2">
      <c r="A146" s="37">
        <v>42284</v>
      </c>
      <c r="G146" s="101"/>
      <c r="H146" s="33"/>
      <c r="I146" s="110"/>
      <c r="J146" s="33"/>
      <c r="K146" s="120"/>
      <c r="L146" s="114">
        <f t="shared" si="5"/>
        <v>0</v>
      </c>
      <c r="M146" s="33"/>
    </row>
    <row r="147" spans="1:13" x14ac:dyDescent="0.2">
      <c r="A147" s="37">
        <v>42285</v>
      </c>
      <c r="G147" s="101"/>
      <c r="H147" s="33"/>
      <c r="I147" s="110"/>
      <c r="J147" s="33"/>
      <c r="K147" s="120"/>
      <c r="L147" s="114">
        <f t="shared" si="5"/>
        <v>0</v>
      </c>
      <c r="M147" s="33"/>
    </row>
    <row r="148" spans="1:13" x14ac:dyDescent="0.2">
      <c r="A148" s="37">
        <v>42286</v>
      </c>
      <c r="G148" s="101"/>
      <c r="H148" s="33"/>
      <c r="I148" s="110"/>
      <c r="J148" s="33"/>
      <c r="K148" s="120"/>
      <c r="L148" s="114">
        <f t="shared" si="5"/>
        <v>0</v>
      </c>
      <c r="M148" s="33"/>
    </row>
    <row r="149" spans="1:13" x14ac:dyDescent="0.2">
      <c r="A149" s="37">
        <v>42287</v>
      </c>
      <c r="G149" s="101"/>
      <c r="H149" s="33"/>
      <c r="I149" s="110"/>
      <c r="J149" s="33"/>
      <c r="K149" s="120"/>
      <c r="L149" s="114">
        <f t="shared" si="5"/>
        <v>0</v>
      </c>
      <c r="M149" s="33"/>
    </row>
    <row r="150" spans="1:13" x14ac:dyDescent="0.2">
      <c r="A150" s="37"/>
      <c r="G150" s="101"/>
      <c r="H150" s="33"/>
      <c r="I150" s="110"/>
      <c r="J150" s="33"/>
      <c r="K150" s="120"/>
      <c r="L150" s="114">
        <f t="shared" si="5"/>
        <v>0</v>
      </c>
      <c r="M150" s="33"/>
    </row>
    <row r="151" spans="1:13" x14ac:dyDescent="0.2">
      <c r="A151" s="37"/>
      <c r="G151" s="101"/>
      <c r="H151" s="33"/>
      <c r="I151" s="110"/>
      <c r="J151" s="33"/>
      <c r="K151" s="120"/>
      <c r="L151" s="114">
        <f t="shared" si="5"/>
        <v>0</v>
      </c>
      <c r="M151" s="33"/>
    </row>
    <row r="152" spans="1:13" x14ac:dyDescent="0.2">
      <c r="A152" s="37"/>
      <c r="G152" s="101"/>
      <c r="H152" s="33"/>
      <c r="I152" s="110"/>
      <c r="J152" s="33"/>
      <c r="K152" s="120"/>
      <c r="L152" s="114">
        <f t="shared" si="5"/>
        <v>0</v>
      </c>
      <c r="M152" s="33"/>
    </row>
    <row r="153" spans="1:13" x14ac:dyDescent="0.2">
      <c r="A153" s="36" t="str">
        <f ca="1">CELL("FILENAME")</f>
        <v>https://www.casscountynd.gov/county/depts/Vector/trapcounts/Webgraph Library/[webgraph.xlsx]Web Graph Info.</v>
      </c>
      <c r="G153" s="89"/>
      <c r="H153" s="33"/>
      <c r="I153" s="110"/>
      <c r="J153" s="33"/>
      <c r="K153" s="120"/>
      <c r="L153" s="114">
        <f t="shared" ref="L153:L154" si="6">SUM(I153+J153)</f>
        <v>0</v>
      </c>
      <c r="M153" s="33"/>
    </row>
    <row r="154" spans="1:13" x14ac:dyDescent="0.2">
      <c r="G154" s="89"/>
      <c r="H154" s="33"/>
      <c r="I154" s="110"/>
      <c r="J154" s="33"/>
      <c r="K154" s="120"/>
      <c r="L154" s="114">
        <f t="shared" si="6"/>
        <v>0</v>
      </c>
      <c r="M154" s="33"/>
    </row>
    <row r="155" spans="1:13" x14ac:dyDescent="0.2">
      <c r="G155" s="89"/>
      <c r="H155" s="33"/>
      <c r="I155" s="110"/>
      <c r="J155" s="33"/>
      <c r="K155" s="120"/>
      <c r="L155" s="114"/>
      <c r="M155" s="33"/>
    </row>
    <row r="156" spans="1:13" x14ac:dyDescent="0.2">
      <c r="G156" s="89"/>
      <c r="H156" s="33"/>
      <c r="I156" s="110"/>
      <c r="J156" s="33"/>
      <c r="K156" s="120"/>
      <c r="L156" s="114"/>
      <c r="M156" s="33"/>
    </row>
    <row r="157" spans="1:13" x14ac:dyDescent="0.2">
      <c r="G157" s="89"/>
      <c r="H157" s="33"/>
      <c r="I157" s="110"/>
      <c r="J157" s="33"/>
      <c r="K157" s="120"/>
      <c r="L157" s="114"/>
      <c r="M157" s="33"/>
    </row>
    <row r="158" spans="1:13" x14ac:dyDescent="0.2">
      <c r="G158" s="89"/>
      <c r="H158" s="33"/>
      <c r="I158" s="110"/>
      <c r="J158" s="33"/>
      <c r="K158" s="120"/>
      <c r="L158" s="114"/>
      <c r="M158" s="33"/>
    </row>
    <row r="159" spans="1:13" x14ac:dyDescent="0.2">
      <c r="G159" s="89"/>
      <c r="H159" s="33"/>
      <c r="I159" s="110"/>
      <c r="J159" s="33"/>
      <c r="K159" s="120"/>
      <c r="L159" s="114"/>
      <c r="M159" s="33"/>
    </row>
    <row r="160" spans="1:13" x14ac:dyDescent="0.2">
      <c r="G160" s="89"/>
      <c r="H160" s="33"/>
      <c r="I160" s="110"/>
      <c r="J160" s="33"/>
      <c r="K160" s="120"/>
      <c r="L160" s="114"/>
      <c r="M160" s="33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86"/>
  <sheetViews>
    <sheetView zoomScaleNormal="100" workbookViewId="0">
      <pane xSplit="21" ySplit="8" topLeftCell="V108" activePane="bottomRight" state="frozen"/>
      <selection pane="topRight" activeCell="V1" sqref="V1"/>
      <selection pane="bottomLeft" activeCell="A9" sqref="A9"/>
      <selection pane="bottomRigh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69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9" t="s">
        <v>70</v>
      </c>
      <c r="B3" s="226"/>
      <c r="C3" s="226"/>
      <c r="E3" s="227" t="s">
        <v>71</v>
      </c>
      <c r="F3" s="230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E4" s="22" t="s">
        <v>72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73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74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s="4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128" t="e">
        <f>IF(SUM(B9:S9)=0,NA(),SUM(B9:S9))</f>
        <v>#N/A</v>
      </c>
      <c r="U9" s="4"/>
      <c r="V9" s="51" t="e">
        <f>SUM(T9+U9)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SUM(T10+U10)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130" t="e">
        <f t="shared" si="0"/>
        <v>#N/A</v>
      </c>
      <c r="U12" s="4"/>
      <c r="V12" s="51" t="e">
        <f t="shared" si="1"/>
        <v>#N/A</v>
      </c>
    </row>
    <row r="13" spans="1:22" x14ac:dyDescent="0.2">
      <c r="A13" s="172">
        <f>'Web Graph Info.'!A6:A153</f>
        <v>42151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130" t="e">
        <f t="shared" si="0"/>
        <v>#N/A</v>
      </c>
      <c r="U13" s="4"/>
      <c r="V13" s="51" t="e">
        <f t="shared" si="1"/>
        <v>#N/A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2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2</v>
      </c>
      <c r="U14" s="4">
        <v>0</v>
      </c>
      <c r="V14" s="51">
        <f t="shared" si="1"/>
        <v>2</v>
      </c>
    </row>
    <row r="15" spans="1:22" x14ac:dyDescent="0.2">
      <c r="A15" s="172">
        <f>'Web Graph Info.'!A8:A155</f>
        <v>42153</v>
      </c>
      <c r="B15">
        <v>1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30">
        <f t="shared" si="0"/>
        <v>1</v>
      </c>
      <c r="U15" s="4">
        <v>0</v>
      </c>
      <c r="V15" s="51">
        <f t="shared" si="1"/>
        <v>1</v>
      </c>
    </row>
    <row r="16" spans="1:22" x14ac:dyDescent="0.2">
      <c r="A16" s="172">
        <f>'Web Graph Info.'!A9:A156</f>
        <v>42154</v>
      </c>
      <c r="B16">
        <v>0.3</v>
      </c>
      <c r="C16">
        <v>0.3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1.3</v>
      </c>
      <c r="P16" s="4">
        <v>0</v>
      </c>
      <c r="Q16" s="1">
        <v>0</v>
      </c>
      <c r="R16" s="4">
        <v>0</v>
      </c>
      <c r="S16" s="1">
        <v>0</v>
      </c>
      <c r="T16" s="130">
        <v>1.9</v>
      </c>
      <c r="U16" s="4">
        <v>1</v>
      </c>
      <c r="V16" s="51">
        <f t="shared" si="1"/>
        <v>2.9</v>
      </c>
    </row>
    <row r="17" spans="1:22" x14ac:dyDescent="0.2">
      <c r="A17" s="172">
        <f>'Web Graph Info.'!A10:A157</f>
        <v>42155</v>
      </c>
      <c r="B17" s="101">
        <v>0.3</v>
      </c>
      <c r="C17" s="101">
        <v>0.3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1.3</v>
      </c>
      <c r="P17" s="4">
        <v>0</v>
      </c>
      <c r="Q17" s="1">
        <v>0</v>
      </c>
      <c r="R17" s="4">
        <v>0</v>
      </c>
      <c r="S17" s="1">
        <v>0</v>
      </c>
      <c r="T17" s="173">
        <v>1.9</v>
      </c>
      <c r="U17" s="4">
        <v>1</v>
      </c>
      <c r="V17" s="173">
        <f t="shared" ref="V17:V18" si="2">SUM(T17+U17)</f>
        <v>2.9</v>
      </c>
    </row>
    <row r="18" spans="1:22" x14ac:dyDescent="0.2">
      <c r="A18" s="172">
        <f>'Web Graph Info.'!A11:A158</f>
        <v>42156</v>
      </c>
      <c r="B18" s="101">
        <v>0.3</v>
      </c>
      <c r="C18" s="101">
        <v>0.3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1.3</v>
      </c>
      <c r="P18" s="4">
        <v>0</v>
      </c>
      <c r="Q18" s="1">
        <v>0</v>
      </c>
      <c r="R18" s="4">
        <v>0</v>
      </c>
      <c r="S18" s="1">
        <v>0</v>
      </c>
      <c r="T18" s="173">
        <v>1.9</v>
      </c>
      <c r="U18" s="4">
        <v>1</v>
      </c>
      <c r="V18" s="173">
        <f t="shared" si="2"/>
        <v>2.9</v>
      </c>
    </row>
    <row r="19" spans="1:22" x14ac:dyDescent="0.2">
      <c r="A19" s="172">
        <f>'Web Graph Info.'!A12:A159</f>
        <v>42157</v>
      </c>
      <c r="B19" s="107">
        <v>2</v>
      </c>
      <c r="C19" s="107">
        <v>0</v>
      </c>
      <c r="D19" s="107">
        <v>0</v>
      </c>
      <c r="E19" s="107">
        <v>0</v>
      </c>
      <c r="F19" s="107">
        <v>0</v>
      </c>
      <c r="G19" s="107">
        <v>0</v>
      </c>
      <c r="H19" s="107">
        <v>0</v>
      </c>
      <c r="I19" s="107">
        <v>0</v>
      </c>
      <c r="J19" s="107">
        <v>2</v>
      </c>
      <c r="K19" s="107">
        <v>0</v>
      </c>
      <c r="L19" s="107">
        <v>0</v>
      </c>
      <c r="M19" s="107">
        <v>0</v>
      </c>
      <c r="N19" s="107">
        <v>0</v>
      </c>
      <c r="O19" s="107">
        <v>0</v>
      </c>
      <c r="P19" s="107">
        <v>0</v>
      </c>
      <c r="Q19" s="107">
        <v>0</v>
      </c>
      <c r="R19" s="107">
        <v>0</v>
      </c>
      <c r="S19" s="107">
        <v>0</v>
      </c>
      <c r="T19" s="130">
        <f t="shared" si="0"/>
        <v>4</v>
      </c>
      <c r="U19" s="40">
        <v>5</v>
      </c>
      <c r="V19" s="164">
        <f t="shared" si="1"/>
        <v>9</v>
      </c>
    </row>
    <row r="20" spans="1:22" x14ac:dyDescent="0.2">
      <c r="A20" s="172">
        <f>'Web Graph Info.'!A13:A160</f>
        <v>42158</v>
      </c>
      <c r="B20" s="107">
        <v>3</v>
      </c>
      <c r="C20" s="107">
        <v>6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1</v>
      </c>
      <c r="K20" s="107">
        <v>0</v>
      </c>
      <c r="L20" s="107">
        <v>0</v>
      </c>
      <c r="M20" s="107">
        <v>5</v>
      </c>
      <c r="N20" s="107">
        <v>0</v>
      </c>
      <c r="O20" s="107">
        <v>2</v>
      </c>
      <c r="P20" s="107">
        <v>0</v>
      </c>
      <c r="Q20" s="40">
        <v>0</v>
      </c>
      <c r="R20" s="40">
        <v>0</v>
      </c>
      <c r="S20" s="40">
        <v>0</v>
      </c>
      <c r="T20" s="130">
        <f t="shared" si="0"/>
        <v>17</v>
      </c>
      <c r="U20" s="40">
        <v>29</v>
      </c>
      <c r="V20" s="164">
        <f t="shared" si="1"/>
        <v>46</v>
      </c>
    </row>
    <row r="21" spans="1:22" x14ac:dyDescent="0.2">
      <c r="A21" s="172">
        <f>'Web Graph Info.'!A14:A161</f>
        <v>42159</v>
      </c>
      <c r="B21" s="107">
        <v>0</v>
      </c>
      <c r="C21" s="107">
        <v>0</v>
      </c>
      <c r="D21" s="107">
        <v>0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30">
        <v>0</v>
      </c>
      <c r="U21" s="40">
        <v>2</v>
      </c>
      <c r="V21" s="164">
        <f t="shared" si="1"/>
        <v>2</v>
      </c>
    </row>
    <row r="22" spans="1:22" x14ac:dyDescent="0.2">
      <c r="A22" s="172">
        <f>'Web Graph Info.'!A15:A162</f>
        <v>42160</v>
      </c>
      <c r="B22" s="107">
        <v>46</v>
      </c>
      <c r="C22" s="107">
        <v>4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8</v>
      </c>
      <c r="K22" s="107">
        <v>0</v>
      </c>
      <c r="L22" s="107">
        <v>3</v>
      </c>
      <c r="M22" s="107">
        <v>0</v>
      </c>
      <c r="N22" s="107">
        <v>0</v>
      </c>
      <c r="O22" s="107">
        <v>6</v>
      </c>
      <c r="P22" s="107">
        <v>0</v>
      </c>
      <c r="Q22" s="40">
        <v>0</v>
      </c>
      <c r="R22" s="40">
        <v>0</v>
      </c>
      <c r="S22" s="40">
        <v>0</v>
      </c>
      <c r="T22" s="130">
        <v>67</v>
      </c>
      <c r="U22" s="40">
        <v>53</v>
      </c>
      <c r="V22" s="164">
        <f t="shared" si="1"/>
        <v>120</v>
      </c>
    </row>
    <row r="23" spans="1:22" x14ac:dyDescent="0.2">
      <c r="A23" s="172">
        <f>'Web Graph Info.'!A16:A163</f>
        <v>42161</v>
      </c>
      <c r="B23" s="107">
        <v>30.3</v>
      </c>
      <c r="C23" s="107">
        <v>1</v>
      </c>
      <c r="D23" s="107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0.3</v>
      </c>
      <c r="J23" s="107">
        <v>0.3</v>
      </c>
      <c r="K23" s="107">
        <v>0</v>
      </c>
      <c r="L23" s="107">
        <v>0.6</v>
      </c>
      <c r="M23" s="107">
        <v>0</v>
      </c>
      <c r="N23" s="107">
        <v>0</v>
      </c>
      <c r="O23" s="107">
        <v>0.3</v>
      </c>
      <c r="P23" s="107">
        <v>0</v>
      </c>
      <c r="Q23" s="40">
        <v>0</v>
      </c>
      <c r="R23" s="40">
        <v>0</v>
      </c>
      <c r="S23" s="40">
        <v>0</v>
      </c>
      <c r="T23" s="130">
        <f t="shared" si="0"/>
        <v>32.799999999999997</v>
      </c>
      <c r="U23" s="40">
        <v>19.600000000000001</v>
      </c>
      <c r="V23" s="164">
        <f t="shared" si="1"/>
        <v>52.4</v>
      </c>
    </row>
    <row r="24" spans="1:22" x14ac:dyDescent="0.2">
      <c r="A24" s="172">
        <f>'Web Graph Info.'!A17:A164</f>
        <v>42162</v>
      </c>
      <c r="B24" s="107">
        <v>30.3</v>
      </c>
      <c r="C24" s="107">
        <v>1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0.3</v>
      </c>
      <c r="J24" s="107">
        <v>0.3</v>
      </c>
      <c r="K24" s="107">
        <v>0</v>
      </c>
      <c r="L24" s="107">
        <v>0.6</v>
      </c>
      <c r="M24" s="107">
        <v>0</v>
      </c>
      <c r="N24" s="107">
        <v>0</v>
      </c>
      <c r="O24" s="107">
        <v>0.3</v>
      </c>
      <c r="P24" s="107">
        <v>0</v>
      </c>
      <c r="Q24" s="40">
        <v>0</v>
      </c>
      <c r="R24" s="40">
        <v>0</v>
      </c>
      <c r="S24" s="40">
        <v>0</v>
      </c>
      <c r="T24" s="174">
        <f t="shared" ref="T24:T25" si="3">IF(SUM(B24:S24)=0,NA(),SUM(B24:S24))</f>
        <v>32.799999999999997</v>
      </c>
      <c r="U24" s="40">
        <v>20.6</v>
      </c>
      <c r="V24" s="174">
        <f t="shared" ref="V24:V25" si="4">SUM(T24+U24)</f>
        <v>53.4</v>
      </c>
    </row>
    <row r="25" spans="1:22" x14ac:dyDescent="0.2">
      <c r="A25" s="172">
        <f>'Web Graph Info.'!A18:A165</f>
        <v>42163</v>
      </c>
      <c r="B25" s="107">
        <v>30.3</v>
      </c>
      <c r="C25" s="107">
        <v>1</v>
      </c>
      <c r="D25" s="107">
        <v>0</v>
      </c>
      <c r="E25" s="107">
        <v>0</v>
      </c>
      <c r="F25" s="107">
        <v>0</v>
      </c>
      <c r="G25" s="107">
        <v>0</v>
      </c>
      <c r="H25" s="107">
        <v>0</v>
      </c>
      <c r="I25" s="107">
        <v>0.3</v>
      </c>
      <c r="J25" s="107">
        <v>0.3</v>
      </c>
      <c r="K25" s="107">
        <v>0</v>
      </c>
      <c r="L25" s="107">
        <v>0.6</v>
      </c>
      <c r="M25" s="107">
        <v>0</v>
      </c>
      <c r="N25" s="107">
        <v>0</v>
      </c>
      <c r="O25" s="107">
        <v>0.3</v>
      </c>
      <c r="P25" s="107">
        <v>0</v>
      </c>
      <c r="Q25" s="40">
        <v>0</v>
      </c>
      <c r="R25" s="40">
        <v>0</v>
      </c>
      <c r="S25" s="40">
        <v>0</v>
      </c>
      <c r="T25" s="174">
        <f t="shared" si="3"/>
        <v>32.799999999999997</v>
      </c>
      <c r="U25" s="40">
        <v>21.6</v>
      </c>
      <c r="V25" s="174">
        <f t="shared" si="4"/>
        <v>54.4</v>
      </c>
    </row>
    <row r="26" spans="1:22" x14ac:dyDescent="0.2">
      <c r="A26" s="172">
        <f>'Web Graph Info.'!A19:A166</f>
        <v>42164</v>
      </c>
      <c r="B26" s="107">
        <v>63</v>
      </c>
      <c r="C26" s="107">
        <v>3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2</v>
      </c>
      <c r="K26" s="107">
        <v>0</v>
      </c>
      <c r="L26" s="107">
        <v>1</v>
      </c>
      <c r="M26" s="107">
        <v>1</v>
      </c>
      <c r="N26" s="107">
        <v>0</v>
      </c>
      <c r="O26" s="107">
        <v>1</v>
      </c>
      <c r="P26" s="107">
        <v>0</v>
      </c>
      <c r="Q26" s="40">
        <v>0</v>
      </c>
      <c r="R26" s="40">
        <v>0</v>
      </c>
      <c r="S26" s="40">
        <v>0</v>
      </c>
      <c r="T26" s="130">
        <f t="shared" si="0"/>
        <v>71</v>
      </c>
      <c r="U26" s="40">
        <v>42</v>
      </c>
      <c r="V26" s="164">
        <f t="shared" si="1"/>
        <v>113</v>
      </c>
    </row>
    <row r="27" spans="1:22" x14ac:dyDescent="0.2">
      <c r="A27" s="172">
        <f>'Web Graph Info.'!A20:A167</f>
        <v>42165</v>
      </c>
      <c r="B27" s="107">
        <v>41</v>
      </c>
      <c r="C27" s="107">
        <v>1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1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30">
        <f t="shared" si="0"/>
        <v>43</v>
      </c>
      <c r="U27" s="40">
        <v>26</v>
      </c>
      <c r="V27" s="164">
        <f t="shared" si="1"/>
        <v>69</v>
      </c>
    </row>
    <row r="28" spans="1:22" x14ac:dyDescent="0.2">
      <c r="A28" s="172">
        <f>'Web Graph Info.'!A21:A168</f>
        <v>42166</v>
      </c>
      <c r="B28" s="107">
        <v>26</v>
      </c>
      <c r="C28" s="107">
        <v>1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2</v>
      </c>
      <c r="M28" s="107">
        <v>1</v>
      </c>
      <c r="N28" s="107">
        <v>0</v>
      </c>
      <c r="O28" s="107">
        <v>1</v>
      </c>
      <c r="P28" s="107">
        <v>0</v>
      </c>
      <c r="Q28" s="107">
        <v>0</v>
      </c>
      <c r="R28" s="107">
        <v>0</v>
      </c>
      <c r="S28" s="107">
        <v>0</v>
      </c>
      <c r="T28" s="130">
        <f t="shared" si="0"/>
        <v>31</v>
      </c>
      <c r="U28" s="40">
        <v>29</v>
      </c>
      <c r="V28" s="164">
        <f t="shared" si="1"/>
        <v>60</v>
      </c>
    </row>
    <row r="29" spans="1:22" x14ac:dyDescent="0.2">
      <c r="A29" s="172">
        <f>'Web Graph Info.'!A22:A169</f>
        <v>42167</v>
      </c>
      <c r="B29" s="107">
        <v>19</v>
      </c>
      <c r="C29" s="107">
        <v>0</v>
      </c>
      <c r="D29" s="107">
        <v>0</v>
      </c>
      <c r="E29" s="107">
        <v>0</v>
      </c>
      <c r="F29" s="107">
        <v>0</v>
      </c>
      <c r="G29" s="107">
        <v>0</v>
      </c>
      <c r="H29" s="107">
        <v>0</v>
      </c>
      <c r="I29" s="107">
        <v>3</v>
      </c>
      <c r="J29" s="107">
        <v>2</v>
      </c>
      <c r="K29" s="107">
        <v>0</v>
      </c>
      <c r="L29" s="107">
        <v>1</v>
      </c>
      <c r="M29" s="107">
        <v>0</v>
      </c>
      <c r="N29" s="107">
        <v>0</v>
      </c>
      <c r="O29" s="107">
        <v>6</v>
      </c>
      <c r="P29" s="107">
        <v>0</v>
      </c>
      <c r="Q29" s="107">
        <v>0</v>
      </c>
      <c r="R29" s="107">
        <v>0</v>
      </c>
      <c r="S29" s="107">
        <v>0</v>
      </c>
      <c r="T29" s="130">
        <f t="shared" si="0"/>
        <v>31</v>
      </c>
      <c r="U29" s="40">
        <v>11</v>
      </c>
      <c r="V29" s="164">
        <f t="shared" si="1"/>
        <v>42</v>
      </c>
    </row>
    <row r="30" spans="1:22" x14ac:dyDescent="0.2">
      <c r="A30" s="172">
        <f>'Web Graph Info.'!A23:A170</f>
        <v>42168</v>
      </c>
      <c r="B30" s="107">
        <v>23</v>
      </c>
      <c r="C30" s="107">
        <v>0</v>
      </c>
      <c r="D30" s="107">
        <v>0</v>
      </c>
      <c r="E30" s="107">
        <v>0</v>
      </c>
      <c r="F30" s="107">
        <v>0</v>
      </c>
      <c r="G30" s="107">
        <v>0.3</v>
      </c>
      <c r="H30" s="107">
        <v>0</v>
      </c>
      <c r="I30" s="107">
        <v>0</v>
      </c>
      <c r="J30" s="107">
        <v>2.6</v>
      </c>
      <c r="K30" s="107">
        <v>0</v>
      </c>
      <c r="L30" s="107">
        <v>0.3</v>
      </c>
      <c r="M30" s="107">
        <v>0</v>
      </c>
      <c r="N30" s="107">
        <v>0</v>
      </c>
      <c r="O30" s="107">
        <v>2.6</v>
      </c>
      <c r="P30" s="107">
        <v>0</v>
      </c>
      <c r="Q30" s="107">
        <v>0</v>
      </c>
      <c r="R30" s="107">
        <v>0</v>
      </c>
      <c r="S30" s="107">
        <v>0</v>
      </c>
      <c r="T30" s="130">
        <f t="shared" si="0"/>
        <v>28.800000000000004</v>
      </c>
      <c r="U30" s="40">
        <v>11</v>
      </c>
      <c r="V30" s="164">
        <f t="shared" si="1"/>
        <v>39.800000000000004</v>
      </c>
    </row>
    <row r="31" spans="1:22" x14ac:dyDescent="0.2">
      <c r="A31" s="172">
        <f>'Web Graph Info.'!A24:A171</f>
        <v>42169</v>
      </c>
      <c r="B31" s="107">
        <v>23</v>
      </c>
      <c r="C31" s="107">
        <v>0</v>
      </c>
      <c r="D31" s="107">
        <v>0</v>
      </c>
      <c r="E31" s="107">
        <v>0</v>
      </c>
      <c r="F31" s="107">
        <v>0</v>
      </c>
      <c r="G31" s="107">
        <v>0.3</v>
      </c>
      <c r="H31" s="107">
        <v>0</v>
      </c>
      <c r="I31" s="107">
        <v>0</v>
      </c>
      <c r="J31" s="107">
        <v>2.6</v>
      </c>
      <c r="K31" s="107">
        <v>0</v>
      </c>
      <c r="L31" s="107">
        <v>0.3</v>
      </c>
      <c r="M31" s="107">
        <v>0</v>
      </c>
      <c r="N31" s="107">
        <v>0</v>
      </c>
      <c r="O31" s="107">
        <v>2.6</v>
      </c>
      <c r="P31" s="107">
        <v>0</v>
      </c>
      <c r="Q31" s="107">
        <v>0</v>
      </c>
      <c r="R31" s="107">
        <v>0</v>
      </c>
      <c r="S31" s="107">
        <v>0</v>
      </c>
      <c r="T31" s="175">
        <f t="shared" ref="T31:T32" si="5">IF(SUM(B31:S31)=0,NA(),SUM(B31:S31))</f>
        <v>28.800000000000004</v>
      </c>
      <c r="U31" s="40">
        <v>12</v>
      </c>
      <c r="V31" s="175">
        <f t="shared" ref="V31:V32" si="6">SUM(T31+U31)</f>
        <v>40.800000000000004</v>
      </c>
    </row>
    <row r="32" spans="1:22" x14ac:dyDescent="0.2">
      <c r="A32" s="172">
        <f>'Web Graph Info.'!A25:A172</f>
        <v>42170</v>
      </c>
      <c r="B32" s="107">
        <v>23</v>
      </c>
      <c r="C32" s="107">
        <v>0</v>
      </c>
      <c r="D32" s="107">
        <v>0</v>
      </c>
      <c r="E32" s="107">
        <v>0</v>
      </c>
      <c r="F32" s="107">
        <v>0</v>
      </c>
      <c r="G32" s="107">
        <v>0.3</v>
      </c>
      <c r="H32" s="107">
        <v>0</v>
      </c>
      <c r="I32" s="107">
        <v>0</v>
      </c>
      <c r="J32" s="107">
        <v>2.6</v>
      </c>
      <c r="K32" s="107">
        <v>0</v>
      </c>
      <c r="L32" s="107">
        <v>0.3</v>
      </c>
      <c r="M32" s="107">
        <v>0</v>
      </c>
      <c r="N32" s="107">
        <v>0</v>
      </c>
      <c r="O32" s="107">
        <v>2.6</v>
      </c>
      <c r="P32" s="107">
        <v>0</v>
      </c>
      <c r="Q32" s="107">
        <v>0</v>
      </c>
      <c r="R32" s="107">
        <v>0</v>
      </c>
      <c r="S32" s="107">
        <v>0</v>
      </c>
      <c r="T32" s="175">
        <f t="shared" si="5"/>
        <v>28.800000000000004</v>
      </c>
      <c r="U32" s="40">
        <v>13</v>
      </c>
      <c r="V32" s="175">
        <f t="shared" si="6"/>
        <v>41.800000000000004</v>
      </c>
    </row>
    <row r="33" spans="1:23" x14ac:dyDescent="0.2">
      <c r="A33" s="172">
        <f>'Web Graph Info.'!A26:A173</f>
        <v>42171</v>
      </c>
      <c r="B33" s="107">
        <v>7</v>
      </c>
      <c r="C33" s="107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1</v>
      </c>
      <c r="P33" s="107">
        <v>0</v>
      </c>
      <c r="Q33" s="107">
        <v>0</v>
      </c>
      <c r="R33" s="107">
        <v>0</v>
      </c>
      <c r="S33" s="107">
        <v>0</v>
      </c>
      <c r="T33" s="130">
        <f t="shared" si="0"/>
        <v>8</v>
      </c>
      <c r="U33" s="40">
        <v>6</v>
      </c>
      <c r="V33" s="51">
        <f t="shared" si="1"/>
        <v>14</v>
      </c>
    </row>
    <row r="34" spans="1:23" x14ac:dyDescent="0.2">
      <c r="A34" s="172">
        <f>'Web Graph Info.'!A27:A174</f>
        <v>42172</v>
      </c>
      <c r="B34" s="107">
        <v>4</v>
      </c>
      <c r="C34" s="107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1</v>
      </c>
      <c r="K34" s="107">
        <v>0</v>
      </c>
      <c r="L34" s="107">
        <v>0</v>
      </c>
      <c r="M34" s="107">
        <v>2</v>
      </c>
      <c r="N34" s="107">
        <v>0</v>
      </c>
      <c r="O34" s="107">
        <v>1</v>
      </c>
      <c r="P34" s="107">
        <v>0</v>
      </c>
      <c r="Q34" s="107">
        <v>0</v>
      </c>
      <c r="R34" s="107">
        <v>0</v>
      </c>
      <c r="S34" s="107">
        <v>0</v>
      </c>
      <c r="T34" s="130">
        <f t="shared" si="0"/>
        <v>8</v>
      </c>
      <c r="U34" s="40">
        <v>3</v>
      </c>
      <c r="V34" s="51">
        <f t="shared" si="1"/>
        <v>11</v>
      </c>
    </row>
    <row r="35" spans="1:23" x14ac:dyDescent="0.2">
      <c r="A35" s="172">
        <f>'Web Graph Info.'!A28:A175</f>
        <v>42173</v>
      </c>
      <c r="B35" s="107">
        <v>6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9</v>
      </c>
      <c r="K35" s="107">
        <v>0</v>
      </c>
      <c r="L35" s="107">
        <v>0</v>
      </c>
      <c r="M35" s="107">
        <v>0</v>
      </c>
      <c r="N35" s="107">
        <v>0</v>
      </c>
      <c r="O35" s="107">
        <v>0</v>
      </c>
      <c r="P35" s="107">
        <v>0</v>
      </c>
      <c r="Q35" s="107">
        <v>0</v>
      </c>
      <c r="R35" s="107">
        <v>0</v>
      </c>
      <c r="S35" s="107">
        <v>0</v>
      </c>
      <c r="T35" s="130">
        <f t="shared" si="0"/>
        <v>15</v>
      </c>
      <c r="U35" s="40">
        <v>10</v>
      </c>
      <c r="V35" s="51">
        <v>25</v>
      </c>
    </row>
    <row r="36" spans="1:23" x14ac:dyDescent="0.2">
      <c r="A36" s="172">
        <f>'Web Graph Info.'!A29:A176</f>
        <v>42174</v>
      </c>
      <c r="B36" s="89" t="s">
        <v>226</v>
      </c>
      <c r="C36" s="101" t="s">
        <v>226</v>
      </c>
      <c r="D36" s="101" t="s">
        <v>226</v>
      </c>
      <c r="E36" s="101" t="s">
        <v>226</v>
      </c>
      <c r="F36" s="101" t="s">
        <v>226</v>
      </c>
      <c r="G36" s="101" t="s">
        <v>226</v>
      </c>
      <c r="H36" s="101" t="s">
        <v>226</v>
      </c>
      <c r="I36" s="101" t="s">
        <v>226</v>
      </c>
      <c r="J36" s="101" t="s">
        <v>226</v>
      </c>
      <c r="K36" s="101" t="s">
        <v>226</v>
      </c>
      <c r="L36" s="101" t="s">
        <v>226</v>
      </c>
      <c r="M36" s="101" t="s">
        <v>226</v>
      </c>
      <c r="N36" s="101" t="s">
        <v>226</v>
      </c>
      <c r="O36" s="101" t="s">
        <v>226</v>
      </c>
      <c r="P36" s="101" t="s">
        <v>226</v>
      </c>
      <c r="Q36" s="101" t="s">
        <v>226</v>
      </c>
      <c r="R36" s="101" t="s">
        <v>226</v>
      </c>
      <c r="S36" s="101" t="s">
        <v>226</v>
      </c>
      <c r="T36" s="130" t="e">
        <f t="shared" si="0"/>
        <v>#N/A</v>
      </c>
      <c r="U36" s="4" t="s">
        <v>226</v>
      </c>
      <c r="V36" s="51" t="e">
        <f>SUM(T36+U36)</f>
        <v>#N/A</v>
      </c>
    </row>
    <row r="37" spans="1:23" x14ac:dyDescent="0.2">
      <c r="A37" s="172">
        <f>'Web Graph Info.'!A30:A177</f>
        <v>42175</v>
      </c>
      <c r="B37" s="89">
        <v>17.3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0.3</v>
      </c>
      <c r="J37" s="89">
        <v>0.3</v>
      </c>
      <c r="K37" s="89">
        <v>0</v>
      </c>
      <c r="L37" s="89">
        <v>0</v>
      </c>
      <c r="M37" s="89">
        <v>0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0</v>
      </c>
      <c r="T37" s="130">
        <f t="shared" si="0"/>
        <v>18.900000000000002</v>
      </c>
      <c r="U37" s="4">
        <v>2.2999999999999998</v>
      </c>
      <c r="V37" s="51">
        <f t="shared" si="1"/>
        <v>21.200000000000003</v>
      </c>
    </row>
    <row r="38" spans="1:23" x14ac:dyDescent="0.2">
      <c r="A38" s="172">
        <f>'Web Graph Info.'!A31:A178</f>
        <v>42176</v>
      </c>
      <c r="B38" s="101">
        <v>17.3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0.3</v>
      </c>
      <c r="J38" s="101">
        <v>0.3</v>
      </c>
      <c r="K38" s="101">
        <v>0</v>
      </c>
      <c r="L38" s="101">
        <v>0</v>
      </c>
      <c r="M38" s="101">
        <v>0</v>
      </c>
      <c r="N38" s="101">
        <v>0</v>
      </c>
      <c r="O38" s="101">
        <v>1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7">IF(SUM(B38:S38)=0,NA(),SUM(B38:S38))</f>
        <v>18.900000000000002</v>
      </c>
      <c r="U38" s="4">
        <v>3.3</v>
      </c>
      <c r="V38" s="177">
        <f t="shared" ref="V38:V39" si="8">SUM(T38+U38)</f>
        <v>22.200000000000003</v>
      </c>
    </row>
    <row r="39" spans="1:23" x14ac:dyDescent="0.2">
      <c r="A39" s="172">
        <f>'Web Graph Info.'!A32:A179</f>
        <v>42177</v>
      </c>
      <c r="B39" s="101">
        <v>17.3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0.3</v>
      </c>
      <c r="J39" s="101">
        <v>0.3</v>
      </c>
      <c r="K39" s="101">
        <v>0</v>
      </c>
      <c r="L39" s="101">
        <v>0</v>
      </c>
      <c r="M39" s="101">
        <v>0</v>
      </c>
      <c r="N39" s="101">
        <v>0</v>
      </c>
      <c r="O39" s="101">
        <v>1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7"/>
        <v>18.900000000000002</v>
      </c>
      <c r="U39" s="4">
        <v>4.3</v>
      </c>
      <c r="V39" s="177">
        <f t="shared" si="8"/>
        <v>23.200000000000003</v>
      </c>
    </row>
    <row r="40" spans="1:23" x14ac:dyDescent="0.2">
      <c r="A40" s="172">
        <f>'Web Graph Info.'!A33:A180</f>
        <v>42178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30">
        <f t="shared" si="0"/>
        <v>5</v>
      </c>
      <c r="U40" s="4">
        <v>2</v>
      </c>
      <c r="V40" s="51">
        <f t="shared" si="1"/>
        <v>7</v>
      </c>
    </row>
    <row r="41" spans="1:23" x14ac:dyDescent="0.2">
      <c r="A41" s="172">
        <f>'Web Graph Info.'!A34:A181</f>
        <v>42179</v>
      </c>
      <c r="B41">
        <v>14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 s="130">
        <f t="shared" si="0"/>
        <v>18</v>
      </c>
      <c r="U41" s="4">
        <v>3</v>
      </c>
      <c r="V41" s="51">
        <f t="shared" si="1"/>
        <v>21</v>
      </c>
    </row>
    <row r="42" spans="1:23" x14ac:dyDescent="0.2">
      <c r="A42" s="172">
        <f>'Web Graph Info.'!A35:A182</f>
        <v>42180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 s="130">
        <f t="shared" si="0"/>
        <v>10</v>
      </c>
      <c r="U42" s="4">
        <v>1</v>
      </c>
      <c r="V42" s="51">
        <f>SUM(T42+U42)</f>
        <v>11</v>
      </c>
    </row>
    <row r="43" spans="1:23" x14ac:dyDescent="0.2">
      <c r="A43" s="172">
        <f>'Web Graph Info.'!A36:A183</f>
        <v>42181</v>
      </c>
      <c r="B43" s="101">
        <v>1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2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0"/>
        <v>3</v>
      </c>
      <c r="U43" s="4">
        <v>0</v>
      </c>
      <c r="V43" s="103">
        <f t="shared" ref="V43:V44" si="9">SUM(T43+U43)</f>
        <v>3</v>
      </c>
      <c r="W43" s="4"/>
    </row>
    <row r="44" spans="1:23" x14ac:dyDescent="0.2">
      <c r="A44" s="172">
        <f>'Web Graph Info.'!A37:A184</f>
        <v>42182</v>
      </c>
      <c r="B44" s="101">
        <v>3.3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0.6</v>
      </c>
      <c r="J44" s="101">
        <v>0.6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0"/>
        <v>4.5</v>
      </c>
      <c r="U44" s="4">
        <v>0.3</v>
      </c>
      <c r="V44" s="103">
        <f t="shared" si="9"/>
        <v>4.8</v>
      </c>
    </row>
    <row r="45" spans="1:23" x14ac:dyDescent="0.2">
      <c r="A45" s="172">
        <f>'Web Graph Info.'!A38:A185</f>
        <v>42183</v>
      </c>
      <c r="B45" s="101">
        <v>3.3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0.6</v>
      </c>
      <c r="J45" s="101">
        <v>0.6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0">IF(SUM(B45:S45)=0,NA(),SUM(B45:S45))</f>
        <v>4.5</v>
      </c>
      <c r="U45" s="4">
        <v>1.3</v>
      </c>
      <c r="V45" s="179">
        <f t="shared" ref="V45:V46" si="11">SUM(T45+U45)</f>
        <v>5.8</v>
      </c>
    </row>
    <row r="46" spans="1:23" x14ac:dyDescent="0.2">
      <c r="A46" s="172">
        <f>'Web Graph Info.'!A39:A186</f>
        <v>42184</v>
      </c>
      <c r="B46" s="101">
        <v>3.3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0.6</v>
      </c>
      <c r="J46" s="101">
        <v>0.6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0"/>
        <v>4.5</v>
      </c>
      <c r="U46" s="4">
        <v>2.2999999999999998</v>
      </c>
      <c r="V46" s="179">
        <f t="shared" si="11"/>
        <v>6.8</v>
      </c>
    </row>
    <row r="47" spans="1:23" x14ac:dyDescent="0.2">
      <c r="A47" s="172">
        <f>'Web Graph Info.'!A40:A187</f>
        <v>42185</v>
      </c>
      <c r="B47">
        <v>5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2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30">
        <f t="shared" si="0"/>
        <v>7</v>
      </c>
      <c r="U47" s="4">
        <v>0</v>
      </c>
      <c r="V47" s="51">
        <f t="shared" si="1"/>
        <v>7</v>
      </c>
    </row>
    <row r="48" spans="1:23" x14ac:dyDescent="0.2">
      <c r="A48" s="172">
        <f>'Web Graph Info.'!A41:A188</f>
        <v>42186</v>
      </c>
      <c r="B48" s="101">
        <v>2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2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>
        <v>0</v>
      </c>
      <c r="T48" s="130">
        <f t="shared" si="0"/>
        <v>4</v>
      </c>
      <c r="U48" s="4">
        <v>1</v>
      </c>
      <c r="V48" s="51">
        <f t="shared" si="1"/>
        <v>5</v>
      </c>
    </row>
    <row r="49" spans="1:22" x14ac:dyDescent="0.2">
      <c r="A49" s="172">
        <f>'Web Graph Info.'!A42:A189</f>
        <v>42187</v>
      </c>
      <c r="B49">
        <v>0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0</v>
      </c>
      <c r="U49" s="101">
        <v>0</v>
      </c>
      <c r="V49" s="51">
        <f t="shared" si="1"/>
        <v>0</v>
      </c>
    </row>
    <row r="50" spans="1:22" x14ac:dyDescent="0.2">
      <c r="A50" s="172">
        <f>'Web Graph Info.'!A43:A190</f>
        <v>42188</v>
      </c>
      <c r="B50" s="101">
        <v>0.75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</v>
      </c>
      <c r="J50" s="101">
        <v>0.5</v>
      </c>
      <c r="K50" s="101">
        <v>0</v>
      </c>
      <c r="L50" s="101">
        <v>0.5</v>
      </c>
      <c r="M50" s="101">
        <v>0</v>
      </c>
      <c r="N50" s="101">
        <v>0</v>
      </c>
      <c r="O50" s="101">
        <v>0.25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0"/>
        <v>3</v>
      </c>
      <c r="U50" s="4">
        <v>2</v>
      </c>
      <c r="V50" s="105">
        <f t="shared" ref="V50:V65" si="12">SUM(T50+U50)</f>
        <v>5</v>
      </c>
    </row>
    <row r="51" spans="1:22" x14ac:dyDescent="0.2">
      <c r="A51" s="172">
        <f>'Web Graph Info.'!A44:A191</f>
        <v>42189</v>
      </c>
      <c r="B51" s="101">
        <v>0.75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</v>
      </c>
      <c r="J51" s="101">
        <v>0.5</v>
      </c>
      <c r="K51" s="101">
        <v>0</v>
      </c>
      <c r="L51" s="101">
        <v>0.5</v>
      </c>
      <c r="M51" s="101">
        <v>0</v>
      </c>
      <c r="N51" s="101">
        <v>0</v>
      </c>
      <c r="O51" s="101">
        <v>0.25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3">IF(SUM(B51:S51)=0,NA(),SUM(B51:S51))</f>
        <v>3</v>
      </c>
      <c r="U51" s="4">
        <v>3</v>
      </c>
      <c r="V51" s="182">
        <f t="shared" ref="V51:V53" si="14">SUM(T51+U51)</f>
        <v>6</v>
      </c>
    </row>
    <row r="52" spans="1:22" x14ac:dyDescent="0.2">
      <c r="A52" s="172">
        <f>'Web Graph Info.'!A45:A192</f>
        <v>42190</v>
      </c>
      <c r="B52" s="101">
        <v>0.75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</v>
      </c>
      <c r="J52" s="101">
        <v>0.5</v>
      </c>
      <c r="K52" s="101">
        <v>0</v>
      </c>
      <c r="L52" s="101">
        <v>0.5</v>
      </c>
      <c r="M52" s="101">
        <v>0</v>
      </c>
      <c r="N52" s="101">
        <v>0</v>
      </c>
      <c r="O52" s="101">
        <v>0.25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3"/>
        <v>3</v>
      </c>
      <c r="U52" s="4">
        <v>4</v>
      </c>
      <c r="V52" s="182">
        <f t="shared" si="14"/>
        <v>7</v>
      </c>
    </row>
    <row r="53" spans="1:22" x14ac:dyDescent="0.2">
      <c r="A53" s="172">
        <f>'Web Graph Info.'!A46:A193</f>
        <v>42191</v>
      </c>
      <c r="B53" s="101">
        <v>0.75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</v>
      </c>
      <c r="J53" s="101">
        <v>0.5</v>
      </c>
      <c r="K53" s="101">
        <v>0</v>
      </c>
      <c r="L53" s="101">
        <v>0.5</v>
      </c>
      <c r="M53" s="101">
        <v>0</v>
      </c>
      <c r="N53" s="101">
        <v>0</v>
      </c>
      <c r="O53" s="101">
        <v>0.25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3"/>
        <v>3</v>
      </c>
      <c r="U53" s="4">
        <v>5</v>
      </c>
      <c r="V53" s="182">
        <f t="shared" si="14"/>
        <v>8</v>
      </c>
    </row>
    <row r="54" spans="1:22" x14ac:dyDescent="0.2">
      <c r="A54" s="172">
        <f>'Web Graph Info.'!A47:A194</f>
        <v>42192</v>
      </c>
      <c r="B54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1</v>
      </c>
      <c r="J54" s="101">
        <v>1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30">
        <f t="shared" si="0"/>
        <v>2</v>
      </c>
      <c r="U54" s="4">
        <v>0</v>
      </c>
      <c r="V54" s="164">
        <f t="shared" si="12"/>
        <v>2</v>
      </c>
    </row>
    <row r="55" spans="1:22" x14ac:dyDescent="0.2">
      <c r="A55" s="172">
        <f>'Web Graph Info.'!A48:A195</f>
        <v>42193</v>
      </c>
      <c r="B55" t="s">
        <v>19</v>
      </c>
      <c r="C55" s="101" t="s">
        <v>19</v>
      </c>
      <c r="D55" s="101" t="s">
        <v>19</v>
      </c>
      <c r="E55" s="101" t="s">
        <v>19</v>
      </c>
      <c r="F55" s="101" t="s">
        <v>19</v>
      </c>
      <c r="G55" s="101" t="s">
        <v>19</v>
      </c>
      <c r="H55" s="101" t="s">
        <v>19</v>
      </c>
      <c r="I55" s="101" t="s">
        <v>19</v>
      </c>
      <c r="J55" s="101" t="s">
        <v>19</v>
      </c>
      <c r="K55" s="101" t="s">
        <v>19</v>
      </c>
      <c r="L55" s="101" t="s">
        <v>19</v>
      </c>
      <c r="M55" s="101" t="s">
        <v>19</v>
      </c>
      <c r="N55" s="101" t="s">
        <v>19</v>
      </c>
      <c r="O55" s="101" t="s">
        <v>19</v>
      </c>
      <c r="P55" s="101" t="s">
        <v>19</v>
      </c>
      <c r="Q55" s="101" t="s">
        <v>19</v>
      </c>
      <c r="R55" s="101" t="s">
        <v>19</v>
      </c>
      <c r="S55" s="101" t="s">
        <v>19</v>
      </c>
      <c r="T55" s="101" t="s">
        <v>19</v>
      </c>
      <c r="U55" s="101" t="s">
        <v>19</v>
      </c>
      <c r="V55" s="101" t="s">
        <v>19</v>
      </c>
    </row>
    <row r="56" spans="1:22" x14ac:dyDescent="0.2">
      <c r="A56" s="172">
        <f>'Web Graph Info.'!A49:A196</f>
        <v>42194</v>
      </c>
      <c r="B56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>
        <v>1</v>
      </c>
      <c r="K56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30">
        <f t="shared" si="0"/>
        <v>1</v>
      </c>
      <c r="U56" s="4">
        <v>0</v>
      </c>
      <c r="V56" s="164">
        <f t="shared" si="12"/>
        <v>1</v>
      </c>
    </row>
    <row r="57" spans="1:22" x14ac:dyDescent="0.2">
      <c r="A57" s="172">
        <f>'Web Graph Info.'!A50:A197</f>
        <v>42195</v>
      </c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30">
        <v>0</v>
      </c>
      <c r="U57" s="4">
        <v>1</v>
      </c>
      <c r="V57" s="164">
        <f t="shared" si="12"/>
        <v>1</v>
      </c>
    </row>
    <row r="58" spans="1:22" x14ac:dyDescent="0.2">
      <c r="A58" s="172">
        <f>'Web Graph Info.'!A51:A198</f>
        <v>42196</v>
      </c>
      <c r="B58" s="101" t="s">
        <v>226</v>
      </c>
      <c r="C58" s="101" t="s">
        <v>226</v>
      </c>
      <c r="D58" s="101" t="s">
        <v>226</v>
      </c>
      <c r="E58" s="101" t="s">
        <v>226</v>
      </c>
      <c r="F58" s="101" t="s">
        <v>226</v>
      </c>
      <c r="G58" s="101" t="s">
        <v>226</v>
      </c>
      <c r="H58" s="101" t="s">
        <v>226</v>
      </c>
      <c r="I58" s="101" t="s">
        <v>226</v>
      </c>
      <c r="J58" s="101" t="s">
        <v>226</v>
      </c>
      <c r="K58" s="101" t="s">
        <v>226</v>
      </c>
      <c r="L58" s="101" t="s">
        <v>226</v>
      </c>
      <c r="M58" s="101" t="s">
        <v>226</v>
      </c>
      <c r="N58" s="101" t="s">
        <v>226</v>
      </c>
      <c r="O58" s="101" t="s">
        <v>226</v>
      </c>
      <c r="P58" s="101" t="s">
        <v>226</v>
      </c>
      <c r="Q58" s="101" t="s">
        <v>226</v>
      </c>
      <c r="R58" s="101" t="s">
        <v>226</v>
      </c>
      <c r="S58" s="101" t="s">
        <v>226</v>
      </c>
      <c r="T58" s="101" t="s">
        <v>226</v>
      </c>
      <c r="U58" s="101" t="s">
        <v>226</v>
      </c>
      <c r="V58" s="101" t="s">
        <v>226</v>
      </c>
    </row>
    <row r="59" spans="1:22" x14ac:dyDescent="0.2">
      <c r="A59" s="172">
        <f>'Web Graph Info.'!A52:A199</f>
        <v>42197</v>
      </c>
      <c r="B59" s="101" t="s">
        <v>226</v>
      </c>
      <c r="C59" s="101" t="s">
        <v>226</v>
      </c>
      <c r="D59" s="101" t="s">
        <v>226</v>
      </c>
      <c r="E59" s="101" t="s">
        <v>226</v>
      </c>
      <c r="F59" s="101" t="s">
        <v>226</v>
      </c>
      <c r="G59" s="101" t="s">
        <v>226</v>
      </c>
      <c r="H59" s="101" t="s">
        <v>226</v>
      </c>
      <c r="I59" s="101" t="s">
        <v>226</v>
      </c>
      <c r="J59" s="101" t="s">
        <v>226</v>
      </c>
      <c r="K59" s="101" t="s">
        <v>226</v>
      </c>
      <c r="L59" s="101" t="s">
        <v>226</v>
      </c>
      <c r="M59" s="101" t="s">
        <v>226</v>
      </c>
      <c r="N59" s="101" t="s">
        <v>226</v>
      </c>
      <c r="O59" s="101" t="s">
        <v>226</v>
      </c>
      <c r="P59" s="101" t="s">
        <v>226</v>
      </c>
      <c r="Q59" s="101" t="s">
        <v>226</v>
      </c>
      <c r="R59" s="101" t="s">
        <v>226</v>
      </c>
      <c r="S59" s="101" t="s">
        <v>226</v>
      </c>
      <c r="T59" s="101" t="s">
        <v>226</v>
      </c>
      <c r="U59" s="101" t="s">
        <v>226</v>
      </c>
      <c r="V59" s="101" t="s">
        <v>226</v>
      </c>
    </row>
    <row r="60" spans="1:22" x14ac:dyDescent="0.2">
      <c r="A60" s="172">
        <f>'Web Graph Info.'!A53:A200</f>
        <v>42198</v>
      </c>
      <c r="B60" s="101" t="s">
        <v>226</v>
      </c>
      <c r="C60" s="101" t="s">
        <v>226</v>
      </c>
      <c r="D60" s="101" t="s">
        <v>226</v>
      </c>
      <c r="E60" s="101" t="s">
        <v>226</v>
      </c>
      <c r="F60" s="101" t="s">
        <v>226</v>
      </c>
      <c r="G60" s="101" t="s">
        <v>226</v>
      </c>
      <c r="H60" s="101" t="s">
        <v>226</v>
      </c>
      <c r="I60" s="101" t="s">
        <v>226</v>
      </c>
      <c r="J60" s="101" t="s">
        <v>226</v>
      </c>
      <c r="K60" s="101" t="s">
        <v>226</v>
      </c>
      <c r="L60" s="101" t="s">
        <v>226</v>
      </c>
      <c r="M60" s="101" t="s">
        <v>226</v>
      </c>
      <c r="N60" s="101" t="s">
        <v>226</v>
      </c>
      <c r="O60" s="101" t="s">
        <v>226</v>
      </c>
      <c r="P60" s="101" t="s">
        <v>226</v>
      </c>
      <c r="Q60" s="101" t="s">
        <v>226</v>
      </c>
      <c r="R60" s="101" t="s">
        <v>226</v>
      </c>
      <c r="S60" s="101" t="s">
        <v>226</v>
      </c>
      <c r="T60" s="101" t="s">
        <v>226</v>
      </c>
      <c r="U60" s="101" t="s">
        <v>226</v>
      </c>
      <c r="V60" s="101" t="s">
        <v>226</v>
      </c>
    </row>
    <row r="61" spans="1:22" x14ac:dyDescent="0.2">
      <c r="A61" s="172">
        <f>'Web Graph Info.'!A54:A201</f>
        <v>42199</v>
      </c>
      <c r="B61" s="101">
        <v>2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1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87">
        <f t="shared" ref="T61" si="15">IF(SUM(B61:S61)=0,NA(),SUM(B61:S61))</f>
        <v>3</v>
      </c>
      <c r="U61" s="4">
        <v>0</v>
      </c>
      <c r="V61" s="187">
        <f t="shared" ref="V61" si="16">SUM(T61+U61)</f>
        <v>3</v>
      </c>
    </row>
    <row r="62" spans="1:22" x14ac:dyDescent="0.2">
      <c r="A62" s="172">
        <f>'Web Graph Info.'!A55:A202</f>
        <v>42200</v>
      </c>
      <c r="B62">
        <v>0</v>
      </c>
      <c r="C62">
        <v>0</v>
      </c>
      <c r="D62">
        <v>0</v>
      </c>
      <c r="E62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87">
        <v>0</v>
      </c>
      <c r="U62" s="4">
        <v>6</v>
      </c>
      <c r="V62" s="187">
        <f t="shared" si="12"/>
        <v>6</v>
      </c>
    </row>
    <row r="63" spans="1:22" x14ac:dyDescent="0.2">
      <c r="A63" s="172">
        <f>'Web Graph Info.'!A56:A203</f>
        <v>42201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87">
        <f t="shared" si="0"/>
        <v>1</v>
      </c>
      <c r="U63" s="4">
        <v>1</v>
      </c>
      <c r="V63" s="187">
        <f t="shared" si="12"/>
        <v>2</v>
      </c>
    </row>
    <row r="64" spans="1:22" x14ac:dyDescent="0.2">
      <c r="A64" s="172">
        <f>'Web Graph Info.'!A57:A204</f>
        <v>42202</v>
      </c>
      <c r="B64" s="101">
        <v>0</v>
      </c>
      <c r="C64" s="101">
        <v>1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1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30">
        <f t="shared" si="0"/>
        <v>2</v>
      </c>
      <c r="U64" s="4">
        <v>2</v>
      </c>
      <c r="V64" s="164">
        <f t="shared" si="12"/>
        <v>4</v>
      </c>
    </row>
    <row r="65" spans="1:22" x14ac:dyDescent="0.2">
      <c r="A65" s="172">
        <f>'Web Graph Info.'!A58:A205</f>
        <v>42203</v>
      </c>
      <c r="B65" s="101">
        <v>0.3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0.6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30">
        <v>1</v>
      </c>
      <c r="U65" s="4">
        <v>0.3</v>
      </c>
      <c r="V65" s="164">
        <f t="shared" si="12"/>
        <v>1.3</v>
      </c>
    </row>
    <row r="66" spans="1:22" x14ac:dyDescent="0.2">
      <c r="A66" s="172">
        <f>'Web Graph Info.'!A59:A206</f>
        <v>42204</v>
      </c>
      <c r="B66" s="101">
        <v>0.3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0.6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90">
        <v>1</v>
      </c>
      <c r="U66" s="4">
        <v>0.3</v>
      </c>
      <c r="V66" s="51">
        <f t="shared" si="1"/>
        <v>1.3</v>
      </c>
    </row>
    <row r="67" spans="1:22" x14ac:dyDescent="0.2">
      <c r="A67" s="172">
        <f>'Web Graph Info.'!A60:A207</f>
        <v>42205</v>
      </c>
      <c r="B67" s="101">
        <v>0.3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0.6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90">
        <v>1</v>
      </c>
      <c r="U67" s="4">
        <v>0.3</v>
      </c>
      <c r="V67" s="51">
        <f t="shared" si="1"/>
        <v>1.3</v>
      </c>
    </row>
    <row r="68" spans="1:22" x14ac:dyDescent="0.2">
      <c r="A68" s="172">
        <f>'Web Graph Info.'!A61:A208</f>
        <v>42206</v>
      </c>
      <c r="B68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30">
        <f t="shared" si="0"/>
        <v>1</v>
      </c>
      <c r="U68" s="4">
        <v>0</v>
      </c>
      <c r="V68" s="51">
        <f t="shared" si="1"/>
        <v>1</v>
      </c>
    </row>
    <row r="69" spans="1:22" x14ac:dyDescent="0.2">
      <c r="A69" s="172">
        <f>'Web Graph Info.'!A62:A209</f>
        <v>42207</v>
      </c>
      <c r="B69">
        <v>2</v>
      </c>
      <c r="C69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30">
        <f t="shared" si="0"/>
        <v>2</v>
      </c>
      <c r="U69" s="4">
        <v>0</v>
      </c>
      <c r="V69" s="51">
        <f t="shared" si="1"/>
        <v>2</v>
      </c>
    </row>
    <row r="70" spans="1:22" x14ac:dyDescent="0.2">
      <c r="A70" s="172">
        <f>'Web Graph Info.'!A63:A210</f>
        <v>42208</v>
      </c>
      <c r="B70" s="101">
        <v>0</v>
      </c>
      <c r="C70" s="101">
        <v>0</v>
      </c>
      <c r="D70" s="101">
        <v>0</v>
      </c>
      <c r="E70" s="101">
        <v>1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30">
        <f t="shared" si="0"/>
        <v>1</v>
      </c>
      <c r="U70" s="4">
        <v>2</v>
      </c>
      <c r="V70" s="51">
        <f t="shared" si="1"/>
        <v>3</v>
      </c>
    </row>
    <row r="71" spans="1:22" x14ac:dyDescent="0.2">
      <c r="A71" s="172">
        <f>'Web Graph Info.'!A64:A211</f>
        <v>42209</v>
      </c>
      <c r="B71" s="101">
        <v>1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30">
        <f t="shared" si="0"/>
        <v>1</v>
      </c>
      <c r="U71" s="4">
        <v>3</v>
      </c>
      <c r="V71" s="51">
        <f t="shared" si="1"/>
        <v>4</v>
      </c>
    </row>
    <row r="72" spans="1:22" x14ac:dyDescent="0.2">
      <c r="A72" s="172">
        <f>'Web Graph Info.'!A65:A212</f>
        <v>42210</v>
      </c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0.3</v>
      </c>
      <c r="J72" s="101">
        <v>0.3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30">
        <f t="shared" si="0"/>
        <v>0.6</v>
      </c>
      <c r="U72" s="4">
        <v>2</v>
      </c>
      <c r="V72" s="51">
        <f t="shared" si="1"/>
        <v>2.6</v>
      </c>
    </row>
    <row r="73" spans="1:22" x14ac:dyDescent="0.2">
      <c r="A73" s="172">
        <f>'Web Graph Info.'!A66:A213</f>
        <v>42211</v>
      </c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0.3</v>
      </c>
      <c r="J73" s="101">
        <v>0.3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7">IF(SUM(B73:S73)=0,NA(),SUM(B73:S73))</f>
        <v>0.6</v>
      </c>
      <c r="U73" s="4">
        <v>2</v>
      </c>
      <c r="V73" s="51">
        <f t="shared" si="1"/>
        <v>2.6</v>
      </c>
    </row>
    <row r="74" spans="1:22" x14ac:dyDescent="0.2">
      <c r="A74" s="172">
        <f>'Web Graph Info.'!A67:A214</f>
        <v>42212</v>
      </c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0.3</v>
      </c>
      <c r="J74" s="101">
        <v>0.3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7"/>
        <v>0.6</v>
      </c>
      <c r="U74" s="4">
        <v>2</v>
      </c>
      <c r="V74" s="51">
        <f t="shared" ref="V74:V137" si="18">SUM(T74+U74)</f>
        <v>2.6</v>
      </c>
    </row>
    <row r="75" spans="1:22" x14ac:dyDescent="0.2">
      <c r="A75" s="172">
        <f>'Web Graph Info.'!A68:A215</f>
        <v>42213</v>
      </c>
      <c r="B75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51">
        <f t="shared" si="18"/>
        <v>0</v>
      </c>
    </row>
    <row r="76" spans="1:22" x14ac:dyDescent="0.2">
      <c r="A76" s="172">
        <f>'Web Graph Info.'!A69:A216</f>
        <v>42214</v>
      </c>
      <c r="B76">
        <v>1</v>
      </c>
      <c r="C76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30">
        <f t="shared" ref="T76:T137" si="19">IF(SUM(B76:S76)=0,NA(),SUM(B76:S76))</f>
        <v>1</v>
      </c>
      <c r="U76" s="4">
        <v>0</v>
      </c>
      <c r="V76" s="51">
        <f t="shared" si="18"/>
        <v>1</v>
      </c>
    </row>
    <row r="77" spans="1:22" x14ac:dyDescent="0.2">
      <c r="A77" s="172">
        <f>'Web Graph Info.'!A70:A217</f>
        <v>42215</v>
      </c>
      <c r="B77">
        <v>3</v>
      </c>
      <c r="C77">
        <v>0</v>
      </c>
      <c r="D77">
        <v>0</v>
      </c>
      <c r="E77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30">
        <f t="shared" si="19"/>
        <v>3</v>
      </c>
      <c r="U77" s="4">
        <v>3</v>
      </c>
      <c r="V77" s="51">
        <f>SUM(T77+U77)</f>
        <v>6</v>
      </c>
    </row>
    <row r="78" spans="1:22" x14ac:dyDescent="0.2">
      <c r="A78" s="172">
        <f>'Web Graph Info.'!A71:A218</f>
        <v>42216</v>
      </c>
      <c r="B78" s="101">
        <v>4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30">
        <f t="shared" si="19"/>
        <v>4</v>
      </c>
      <c r="U78" s="4">
        <v>0</v>
      </c>
      <c r="V78" s="51">
        <f>SUM(T78+U78)</f>
        <v>4</v>
      </c>
    </row>
    <row r="79" spans="1:22" x14ac:dyDescent="0.2">
      <c r="A79" s="172">
        <f>'Web Graph Info.'!A72:A219</f>
        <v>42217</v>
      </c>
      <c r="B79" s="101" t="s">
        <v>226</v>
      </c>
      <c r="C79" s="101" t="s">
        <v>226</v>
      </c>
      <c r="D79" s="101" t="s">
        <v>226</v>
      </c>
      <c r="E79" s="101" t="s">
        <v>226</v>
      </c>
      <c r="F79" s="101" t="s">
        <v>226</v>
      </c>
      <c r="G79" s="101" t="s">
        <v>226</v>
      </c>
      <c r="H79" s="101" t="s">
        <v>226</v>
      </c>
      <c r="I79" s="101" t="s">
        <v>226</v>
      </c>
      <c r="J79" s="101" t="s">
        <v>226</v>
      </c>
      <c r="K79" s="101" t="s">
        <v>226</v>
      </c>
      <c r="L79" s="101" t="s">
        <v>226</v>
      </c>
      <c r="M79" s="101" t="s">
        <v>226</v>
      </c>
      <c r="N79" s="101" t="s">
        <v>226</v>
      </c>
      <c r="O79" s="101" t="s">
        <v>226</v>
      </c>
      <c r="P79" s="101" t="s">
        <v>226</v>
      </c>
      <c r="Q79" s="101" t="s">
        <v>226</v>
      </c>
      <c r="R79" s="101" t="s">
        <v>226</v>
      </c>
      <c r="S79" s="101" t="s">
        <v>226</v>
      </c>
      <c r="T79" s="101" t="s">
        <v>226</v>
      </c>
      <c r="U79" s="101" t="s">
        <v>226</v>
      </c>
      <c r="V79" s="101" t="s">
        <v>226</v>
      </c>
    </row>
    <row r="80" spans="1:22" x14ac:dyDescent="0.2">
      <c r="A80" s="172">
        <f>'Web Graph Info.'!A73:A220</f>
        <v>42218</v>
      </c>
      <c r="B80" s="101" t="s">
        <v>226</v>
      </c>
      <c r="C80" s="101" t="s">
        <v>226</v>
      </c>
      <c r="D80" s="101" t="s">
        <v>226</v>
      </c>
      <c r="E80" s="101" t="s">
        <v>226</v>
      </c>
      <c r="F80" s="101" t="s">
        <v>226</v>
      </c>
      <c r="G80" s="101" t="s">
        <v>226</v>
      </c>
      <c r="H80" s="101" t="s">
        <v>226</v>
      </c>
      <c r="I80" s="101" t="s">
        <v>226</v>
      </c>
      <c r="J80" s="101" t="s">
        <v>226</v>
      </c>
      <c r="K80" s="101" t="s">
        <v>226</v>
      </c>
      <c r="L80" s="101" t="s">
        <v>226</v>
      </c>
      <c r="M80" s="101" t="s">
        <v>226</v>
      </c>
      <c r="N80" s="101" t="s">
        <v>226</v>
      </c>
      <c r="O80" s="101" t="s">
        <v>226</v>
      </c>
      <c r="P80" s="101" t="s">
        <v>226</v>
      </c>
      <c r="Q80" s="101" t="s">
        <v>226</v>
      </c>
      <c r="R80" s="101" t="s">
        <v>226</v>
      </c>
      <c r="S80" s="101" t="s">
        <v>226</v>
      </c>
      <c r="T80" s="101" t="s">
        <v>226</v>
      </c>
      <c r="U80" s="101" t="s">
        <v>226</v>
      </c>
      <c r="V80" s="101" t="s">
        <v>226</v>
      </c>
    </row>
    <row r="81" spans="1:22" x14ac:dyDescent="0.2">
      <c r="A81" s="172">
        <f>'Web Graph Info.'!A74:A221</f>
        <v>42219</v>
      </c>
      <c r="B81" s="101" t="s">
        <v>226</v>
      </c>
      <c r="C81" s="101" t="s">
        <v>226</v>
      </c>
      <c r="D81" s="101" t="s">
        <v>226</v>
      </c>
      <c r="E81" s="101" t="s">
        <v>226</v>
      </c>
      <c r="F81" s="101" t="s">
        <v>226</v>
      </c>
      <c r="G81" s="101" t="s">
        <v>226</v>
      </c>
      <c r="H81" s="101" t="s">
        <v>226</v>
      </c>
      <c r="I81" s="101" t="s">
        <v>226</v>
      </c>
      <c r="J81" s="101" t="s">
        <v>226</v>
      </c>
      <c r="K81" s="101" t="s">
        <v>226</v>
      </c>
      <c r="L81" s="101" t="s">
        <v>226</v>
      </c>
      <c r="M81" s="101" t="s">
        <v>226</v>
      </c>
      <c r="N81" s="101" t="s">
        <v>226</v>
      </c>
      <c r="O81" s="101" t="s">
        <v>226</v>
      </c>
      <c r="P81" s="101" t="s">
        <v>226</v>
      </c>
      <c r="Q81" s="101" t="s">
        <v>226</v>
      </c>
      <c r="R81" s="101" t="s">
        <v>226</v>
      </c>
      <c r="S81" s="101" t="s">
        <v>226</v>
      </c>
      <c r="T81" s="101" t="s">
        <v>226</v>
      </c>
      <c r="U81" s="101" t="s">
        <v>226</v>
      </c>
      <c r="V81" s="101" t="s">
        <v>226</v>
      </c>
    </row>
    <row r="82" spans="1:22" x14ac:dyDescent="0.2">
      <c r="A82" s="172">
        <f>'Web Graph Info.'!A75:A222</f>
        <v>42220</v>
      </c>
      <c r="B82" t="s">
        <v>226</v>
      </c>
      <c r="C82" s="101" t="s">
        <v>226</v>
      </c>
      <c r="D82" s="101" t="s">
        <v>226</v>
      </c>
      <c r="E82" s="101" t="s">
        <v>226</v>
      </c>
      <c r="F82" s="101" t="s">
        <v>226</v>
      </c>
      <c r="G82" s="101" t="s">
        <v>226</v>
      </c>
      <c r="H82" s="101" t="s">
        <v>226</v>
      </c>
      <c r="I82" s="101" t="s">
        <v>226</v>
      </c>
      <c r="J82" s="101" t="s">
        <v>226</v>
      </c>
      <c r="K82" s="101" t="s">
        <v>226</v>
      </c>
      <c r="L82" s="101" t="s">
        <v>226</v>
      </c>
      <c r="M82" s="101" t="s">
        <v>226</v>
      </c>
      <c r="N82" s="101" t="s">
        <v>226</v>
      </c>
      <c r="O82" s="101" t="s">
        <v>226</v>
      </c>
      <c r="P82" s="101" t="s">
        <v>226</v>
      </c>
      <c r="Q82" s="101" t="s">
        <v>226</v>
      </c>
      <c r="R82" s="101" t="s">
        <v>226</v>
      </c>
      <c r="S82" s="101" t="s">
        <v>226</v>
      </c>
      <c r="T82" s="101" t="s">
        <v>226</v>
      </c>
      <c r="U82" s="101" t="s">
        <v>226</v>
      </c>
      <c r="V82" s="101" t="s">
        <v>226</v>
      </c>
    </row>
    <row r="83" spans="1:22" x14ac:dyDescent="0.2">
      <c r="A83" s="172">
        <f>'Web Graph Info.'!A76:A223</f>
        <v>42221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30">
        <v>0</v>
      </c>
      <c r="U83" s="4">
        <v>0</v>
      </c>
      <c r="V83" s="51">
        <f t="shared" si="18"/>
        <v>0</v>
      </c>
    </row>
    <row r="84" spans="1:22" x14ac:dyDescent="0.2">
      <c r="A84" s="172">
        <f>'Web Graph Info.'!A77:A224</f>
        <v>42222</v>
      </c>
      <c r="B84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4">
        <v>0</v>
      </c>
      <c r="V84" s="51">
        <f>SUM(T84+U84)</f>
        <v>0</v>
      </c>
    </row>
    <row r="85" spans="1:22" x14ac:dyDescent="0.2">
      <c r="A85" s="172">
        <f>'Web Graph Info.'!A78:A225</f>
        <v>42223</v>
      </c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51">
        <f>SUM(T85+U85)</f>
        <v>0</v>
      </c>
    </row>
    <row r="86" spans="1:22" x14ac:dyDescent="0.2">
      <c r="A86" s="172">
        <f>'Web Graph Info.'!A79:A226</f>
        <v>42224</v>
      </c>
      <c r="B86" s="101">
        <v>0.3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0.3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31">
        <f t="shared" ref="T86" si="20">IF(SUM(B86:S86)=0,NA(),SUM(B86:S86))</f>
        <v>0.6</v>
      </c>
      <c r="U86" s="4">
        <v>0.3</v>
      </c>
      <c r="V86" s="51">
        <f t="shared" si="18"/>
        <v>0.89999999999999991</v>
      </c>
    </row>
    <row r="87" spans="1:22" x14ac:dyDescent="0.2">
      <c r="A87" s="172">
        <f>'Web Graph Info.'!A80:A227</f>
        <v>42225</v>
      </c>
      <c r="B87" s="101">
        <v>0.3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0.3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21">IF(SUM(B87:S87)=0,NA(),SUM(B87:S87))</f>
        <v>0.6</v>
      </c>
      <c r="U87" s="4">
        <v>0.3</v>
      </c>
      <c r="V87" s="51">
        <f t="shared" si="18"/>
        <v>0.89999999999999991</v>
      </c>
    </row>
    <row r="88" spans="1:22" x14ac:dyDescent="0.2">
      <c r="A88" s="172">
        <f>'Web Graph Info.'!A81:A228</f>
        <v>42226</v>
      </c>
      <c r="B88" s="101">
        <v>0.3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0.3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21"/>
        <v>0.6</v>
      </c>
      <c r="U88" s="4">
        <v>0.3</v>
      </c>
      <c r="V88" s="51">
        <f t="shared" si="18"/>
        <v>0.89999999999999991</v>
      </c>
    </row>
    <row r="89" spans="1:22" x14ac:dyDescent="0.2">
      <c r="A89" s="172">
        <f>'Web Graph Info.'!A82:A229</f>
        <v>42227</v>
      </c>
      <c r="B89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51">
        <f t="shared" si="18"/>
        <v>0</v>
      </c>
    </row>
    <row r="90" spans="1:22" x14ac:dyDescent="0.2">
      <c r="A90" s="172">
        <f>'Web Graph Info.'!A83:A230</f>
        <v>42228</v>
      </c>
      <c r="B90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51">
        <f t="shared" si="18"/>
        <v>0</v>
      </c>
    </row>
    <row r="91" spans="1:22" x14ac:dyDescent="0.2">
      <c r="A91" s="172">
        <f>'Web Graph Info.'!A84:A231</f>
        <v>42229</v>
      </c>
      <c r="B9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51">
        <f>SUM(T91+U91)</f>
        <v>0</v>
      </c>
    </row>
    <row r="92" spans="1:22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33">
        <v>0</v>
      </c>
      <c r="U92" s="4">
        <v>0</v>
      </c>
      <c r="V92" s="133">
        <f t="shared" ref="V92:V93" si="22">SUM(T92+U92)</f>
        <v>0</v>
      </c>
    </row>
    <row r="93" spans="1:22" x14ac:dyDescent="0.2">
      <c r="A93" s="172">
        <f>'Web Graph Info.'!A86:A233</f>
        <v>42231</v>
      </c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33">
        <f t="shared" si="22"/>
        <v>0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51">
        <f t="shared" si="18"/>
        <v>0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51">
        <f t="shared" si="18"/>
        <v>0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 t="shared" si="18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v>0</v>
      </c>
      <c r="U98" s="4">
        <v>0</v>
      </c>
      <c r="V98" s="51">
        <f t="shared" si="18"/>
        <v>0</v>
      </c>
    </row>
    <row r="99" spans="1:22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30">
        <v>0</v>
      </c>
      <c r="U99" s="4">
        <v>0</v>
      </c>
      <c r="V99" s="51">
        <f t="shared" si="18"/>
        <v>0</v>
      </c>
    </row>
    <row r="100" spans="1:22" x14ac:dyDescent="0.2">
      <c r="A100" s="172">
        <f>'Web Graph Info.'!A93:A240</f>
        <v>42238</v>
      </c>
      <c r="B100" s="101">
        <v>0.3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19"/>
        <v>0.3</v>
      </c>
      <c r="U100" s="4">
        <v>0</v>
      </c>
      <c r="V100" s="51">
        <f t="shared" si="18"/>
        <v>0.3</v>
      </c>
    </row>
    <row r="101" spans="1:22" x14ac:dyDescent="0.2">
      <c r="A101" s="172">
        <f>'Web Graph Info.'!A94:A241</f>
        <v>42239</v>
      </c>
      <c r="B101" s="101">
        <v>0.3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19"/>
        <v>0.3</v>
      </c>
      <c r="U101" s="4">
        <v>0</v>
      </c>
      <c r="V101" s="51">
        <f t="shared" si="18"/>
        <v>0.3</v>
      </c>
    </row>
    <row r="102" spans="1:22" x14ac:dyDescent="0.2">
      <c r="A102" s="172">
        <f>'Web Graph Info.'!A95:A242</f>
        <v>42240</v>
      </c>
      <c r="B102" s="101">
        <v>0.3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19"/>
        <v>0.3</v>
      </c>
      <c r="U102" s="4">
        <v>0</v>
      </c>
      <c r="V102" s="51">
        <f t="shared" si="18"/>
        <v>0.3</v>
      </c>
    </row>
    <row r="103" spans="1:22" x14ac:dyDescent="0.2">
      <c r="A103" s="172">
        <f>'Web Graph Info.'!A96:A243</f>
        <v>42241</v>
      </c>
      <c r="B103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>
        <v>1</v>
      </c>
      <c r="K103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30">
        <f t="shared" si="19"/>
        <v>1</v>
      </c>
      <c r="U103" s="4">
        <v>0</v>
      </c>
      <c r="V103" s="51">
        <f t="shared" si="18"/>
        <v>1</v>
      </c>
    </row>
    <row r="104" spans="1:22" x14ac:dyDescent="0.2">
      <c r="A104" s="172">
        <f>'Web Graph Info.'!A97:A244</f>
        <v>42242</v>
      </c>
      <c r="B104">
        <v>0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30">
        <v>0</v>
      </c>
      <c r="U104" s="4">
        <v>0</v>
      </c>
      <c r="V104" s="51">
        <f t="shared" si="18"/>
        <v>0</v>
      </c>
    </row>
    <row r="105" spans="1:22" x14ac:dyDescent="0.2">
      <c r="A105" s="172">
        <f>'Web Graph Info.'!A98:A245</f>
        <v>42243</v>
      </c>
      <c r="B105">
        <v>0</v>
      </c>
      <c r="C105" s="101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0</v>
      </c>
      <c r="J105">
        <v>0</v>
      </c>
      <c r="K105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30">
        <v>0</v>
      </c>
      <c r="U105" s="4">
        <v>0</v>
      </c>
      <c r="V105" s="51">
        <f t="shared" si="18"/>
        <v>0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30">
        <v>0</v>
      </c>
      <c r="U106" s="4">
        <v>0</v>
      </c>
      <c r="V106" s="51">
        <f t="shared" si="18"/>
        <v>0</v>
      </c>
    </row>
    <row r="107" spans="1:22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101">
        <v>0</v>
      </c>
      <c r="V107" s="101">
        <v>0</v>
      </c>
    </row>
    <row r="108" spans="1:22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101">
        <v>0</v>
      </c>
      <c r="V108" s="101">
        <v>0</v>
      </c>
    </row>
    <row r="109" spans="1:22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101">
        <v>0</v>
      </c>
      <c r="V109" s="101">
        <v>0</v>
      </c>
    </row>
    <row r="110" spans="1:22" x14ac:dyDescent="0.2">
      <c r="A110" s="172">
        <f>'Web Graph Info.'!A103:A250</f>
        <v>42248</v>
      </c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64">
        <v>0</v>
      </c>
      <c r="U110" s="4">
        <v>0</v>
      </c>
      <c r="V110" s="51">
        <f t="shared" si="18"/>
        <v>0</v>
      </c>
    </row>
    <row r="111" spans="1:22" x14ac:dyDescent="0.2">
      <c r="A111" s="172">
        <f>'Web Graph Info.'!A104:A251</f>
        <v>42249</v>
      </c>
      <c r="B111" s="101">
        <v>0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v>0</v>
      </c>
      <c r="U111" s="4">
        <v>0</v>
      </c>
      <c r="V111" s="51">
        <f t="shared" si="18"/>
        <v>0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214">
        <v>0</v>
      </c>
      <c r="U112" s="4">
        <v>0</v>
      </c>
      <c r="V112" s="214">
        <f t="shared" ref="V112" si="23">SUM(T112+U112)</f>
        <v>0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215">
        <v>0</v>
      </c>
      <c r="U113" s="4">
        <v>0</v>
      </c>
      <c r="V113" s="215">
        <f t="shared" ref="V113" si="24">SUM(T113+U113)</f>
        <v>0</v>
      </c>
    </row>
    <row r="114" spans="1:22" x14ac:dyDescent="0.2">
      <c r="A114" s="172">
        <f>'Web Graph Info.'!A107:A254</f>
        <v>42252</v>
      </c>
      <c r="B114" s="22" t="s">
        <v>19</v>
      </c>
      <c r="C114" s="22" t="s">
        <v>19</v>
      </c>
      <c r="D114" s="22" t="s">
        <v>19</v>
      </c>
      <c r="E114" s="22" t="s">
        <v>19</v>
      </c>
      <c r="F114" s="22" t="s">
        <v>19</v>
      </c>
      <c r="G114" s="22" t="s">
        <v>19</v>
      </c>
      <c r="H114" s="22" t="s">
        <v>19</v>
      </c>
      <c r="I114" s="22" t="s">
        <v>19</v>
      </c>
      <c r="J114" s="22" t="s">
        <v>19</v>
      </c>
      <c r="K114" s="22" t="s">
        <v>19</v>
      </c>
      <c r="L114" s="22" t="s">
        <v>19</v>
      </c>
      <c r="M114" s="22" t="s">
        <v>19</v>
      </c>
      <c r="N114" s="22" t="s">
        <v>19</v>
      </c>
      <c r="O114" s="22" t="s">
        <v>19</v>
      </c>
      <c r="P114" s="22" t="s">
        <v>19</v>
      </c>
      <c r="Q114" s="22" t="s">
        <v>19</v>
      </c>
      <c r="R114" s="22" t="s">
        <v>19</v>
      </c>
      <c r="S114" s="22" t="s">
        <v>19</v>
      </c>
      <c r="T114" s="22" t="s">
        <v>19</v>
      </c>
      <c r="U114" s="22" t="s">
        <v>19</v>
      </c>
      <c r="V114" s="22" t="s">
        <v>19</v>
      </c>
    </row>
    <row r="115" spans="1:22" x14ac:dyDescent="0.2">
      <c r="A115" s="172">
        <f>'Web Graph Info.'!A108:A255</f>
        <v>42253</v>
      </c>
      <c r="B115" s="22" t="s">
        <v>19</v>
      </c>
      <c r="C115" s="22" t="s">
        <v>19</v>
      </c>
      <c r="D115" s="22" t="s">
        <v>19</v>
      </c>
      <c r="E115" s="22" t="s">
        <v>19</v>
      </c>
      <c r="F115" s="22" t="s">
        <v>19</v>
      </c>
      <c r="G115" s="22" t="s">
        <v>19</v>
      </c>
      <c r="H115" s="22" t="s">
        <v>19</v>
      </c>
      <c r="I115" s="22" t="s">
        <v>19</v>
      </c>
      <c r="J115" s="22" t="s">
        <v>19</v>
      </c>
      <c r="K115" s="22" t="s">
        <v>19</v>
      </c>
      <c r="L115" s="22" t="s">
        <v>19</v>
      </c>
      <c r="M115" s="22" t="s">
        <v>19</v>
      </c>
      <c r="N115" s="22" t="s">
        <v>19</v>
      </c>
      <c r="O115" s="22" t="s">
        <v>19</v>
      </c>
      <c r="P115" s="22" t="s">
        <v>19</v>
      </c>
      <c r="Q115" s="22" t="s">
        <v>19</v>
      </c>
      <c r="R115" s="22" t="s">
        <v>19</v>
      </c>
      <c r="S115" s="22" t="s">
        <v>19</v>
      </c>
      <c r="T115" s="22" t="s">
        <v>19</v>
      </c>
      <c r="U115" s="22" t="s">
        <v>19</v>
      </c>
      <c r="V115" s="22" t="s">
        <v>19</v>
      </c>
    </row>
    <row r="116" spans="1:22" x14ac:dyDescent="0.2">
      <c r="A116" s="172">
        <f>'Web Graph Info.'!A109:A256</f>
        <v>42254</v>
      </c>
      <c r="B116" s="22" t="s">
        <v>19</v>
      </c>
      <c r="C116" s="22" t="s">
        <v>19</v>
      </c>
      <c r="D116" s="22" t="s">
        <v>19</v>
      </c>
      <c r="E116" s="22" t="s">
        <v>19</v>
      </c>
      <c r="F116" s="22" t="s">
        <v>19</v>
      </c>
      <c r="G116" s="22" t="s">
        <v>19</v>
      </c>
      <c r="H116" s="22" t="s">
        <v>19</v>
      </c>
      <c r="I116" s="22" t="s">
        <v>19</v>
      </c>
      <c r="J116" s="22" t="s">
        <v>19</v>
      </c>
      <c r="K116" s="22" t="s">
        <v>19</v>
      </c>
      <c r="L116" s="22" t="s">
        <v>19</v>
      </c>
      <c r="M116" s="22" t="s">
        <v>19</v>
      </c>
      <c r="N116" s="22" t="s">
        <v>19</v>
      </c>
      <c r="O116" s="22" t="s">
        <v>19</v>
      </c>
      <c r="P116" s="22" t="s">
        <v>19</v>
      </c>
      <c r="Q116" s="22" t="s">
        <v>19</v>
      </c>
      <c r="R116" s="22" t="s">
        <v>19</v>
      </c>
      <c r="S116" s="22" t="s">
        <v>19</v>
      </c>
      <c r="T116" s="22" t="s">
        <v>19</v>
      </c>
      <c r="U116" s="22" t="s">
        <v>19</v>
      </c>
      <c r="V116" s="22" t="s">
        <v>19</v>
      </c>
    </row>
    <row r="117" spans="1:22" x14ac:dyDescent="0.2">
      <c r="A117" s="172">
        <f>'Web Graph Info.'!A110:A257</f>
        <v>42255</v>
      </c>
      <c r="B117" s="22" t="s">
        <v>19</v>
      </c>
      <c r="C117" s="22" t="s">
        <v>19</v>
      </c>
      <c r="D117" s="22" t="s">
        <v>19</v>
      </c>
      <c r="E117" s="22" t="s">
        <v>19</v>
      </c>
      <c r="F117" s="22" t="s">
        <v>19</v>
      </c>
      <c r="G117" s="22" t="s">
        <v>19</v>
      </c>
      <c r="H117" s="22" t="s">
        <v>19</v>
      </c>
      <c r="I117" s="22" t="s">
        <v>19</v>
      </c>
      <c r="J117" s="22" t="s">
        <v>19</v>
      </c>
      <c r="K117" s="22" t="s">
        <v>19</v>
      </c>
      <c r="L117" s="22" t="s">
        <v>19</v>
      </c>
      <c r="M117" s="22" t="s">
        <v>19</v>
      </c>
      <c r="N117" s="22" t="s">
        <v>19</v>
      </c>
      <c r="O117" s="22" t="s">
        <v>19</v>
      </c>
      <c r="P117" s="22" t="s">
        <v>19</v>
      </c>
      <c r="Q117" s="22" t="s">
        <v>19</v>
      </c>
      <c r="R117" s="22" t="s">
        <v>19</v>
      </c>
      <c r="S117" s="22" t="s">
        <v>19</v>
      </c>
      <c r="T117" s="22" t="s">
        <v>19</v>
      </c>
      <c r="U117" s="22" t="s">
        <v>19</v>
      </c>
      <c r="V117" s="22" t="s">
        <v>19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64">
        <v>0</v>
      </c>
      <c r="U118" s="4">
        <v>0</v>
      </c>
      <c r="V118" s="51">
        <f t="shared" si="18"/>
        <v>0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>
        <f t="shared" si="19"/>
        <v>1</v>
      </c>
      <c r="U119" s="4">
        <v>0</v>
      </c>
      <c r="V119" s="51">
        <f>SUM(T119+U119)</f>
        <v>1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v>0</v>
      </c>
      <c r="U120" s="4">
        <v>0</v>
      </c>
      <c r="V120" s="51">
        <f>SUM(T120+U120)</f>
        <v>0</v>
      </c>
    </row>
    <row r="121" spans="1:22" x14ac:dyDescent="0.2">
      <c r="A121" s="172">
        <f>'Web Graph Info.'!A114:A261</f>
        <v>42259</v>
      </c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1">
        <v>0</v>
      </c>
      <c r="S121" s="101">
        <v>0</v>
      </c>
      <c r="T121" s="219">
        <v>0</v>
      </c>
      <c r="U121" s="4">
        <v>0</v>
      </c>
      <c r="V121" s="219">
        <f t="shared" ref="V121:V123" si="25">SUM(T121+U121)</f>
        <v>0</v>
      </c>
    </row>
    <row r="122" spans="1:22" x14ac:dyDescent="0.2">
      <c r="A122" s="172">
        <f>'Web Graph Info.'!A115:A262</f>
        <v>42260</v>
      </c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1">
        <v>0</v>
      </c>
      <c r="S122" s="101">
        <v>0</v>
      </c>
      <c r="T122" s="219">
        <v>0</v>
      </c>
      <c r="U122" s="4">
        <v>0</v>
      </c>
      <c r="V122" s="219">
        <f t="shared" si="25"/>
        <v>0</v>
      </c>
    </row>
    <row r="123" spans="1:22" x14ac:dyDescent="0.2">
      <c r="A123" s="172">
        <f>'Web Graph Info.'!A116:A263</f>
        <v>42261</v>
      </c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1">
        <v>0</v>
      </c>
      <c r="S123" s="101">
        <v>0</v>
      </c>
      <c r="T123" s="219">
        <v>0</v>
      </c>
      <c r="U123" s="4">
        <v>0</v>
      </c>
      <c r="V123" s="219">
        <f t="shared" si="25"/>
        <v>0</v>
      </c>
    </row>
    <row r="124" spans="1:22" x14ac:dyDescent="0.2">
      <c r="A124" s="172">
        <f>'Web Graph Info.'!A117:A264</f>
        <v>42262</v>
      </c>
      <c r="B124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</row>
    <row r="125" spans="1:22" x14ac:dyDescent="0.2">
      <c r="A125" s="172">
        <f>'Web Graph Info.'!A118:A265</f>
        <v>42263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64">
        <f t="shared" si="19"/>
        <v>1</v>
      </c>
      <c r="U125" s="4">
        <v>0</v>
      </c>
      <c r="V125" s="51">
        <f t="shared" si="18"/>
        <v>1</v>
      </c>
    </row>
    <row r="126" spans="1:22" x14ac:dyDescent="0.2">
      <c r="A126" s="172">
        <f>'Web Graph Info.'!A119:A266</f>
        <v>42264</v>
      </c>
      <c r="B126" s="101">
        <v>0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30">
        <v>0</v>
      </c>
      <c r="U126" s="4">
        <v>0</v>
      </c>
      <c r="V126" s="51">
        <f>SUM(T126+U126)</f>
        <v>0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30" t="e">
        <f t="shared" si="19"/>
        <v>#N/A</v>
      </c>
      <c r="U127" s="4"/>
      <c r="V127" s="51" t="e">
        <f>SUM(T127+U127)</f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19"/>
        <v>#N/A</v>
      </c>
      <c r="U128" s="4"/>
      <c r="V128" s="51" t="e">
        <f t="shared" ref="V128" si="26">SUM(T128+U128)</f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19"/>
        <v>#N/A</v>
      </c>
      <c r="U129" s="4"/>
      <c r="V129" s="51" t="e">
        <f t="shared" si="18"/>
        <v>#N/A</v>
      </c>
    </row>
    <row r="130" spans="1:22" x14ac:dyDescent="0.2">
      <c r="A130" s="172">
        <f>'Web Graph Info.'!A123:A270</f>
        <v>42268</v>
      </c>
      <c r="B130"/>
      <c r="I130"/>
      <c r="O130"/>
      <c r="R130"/>
      <c r="T130" s="164" t="e">
        <f t="shared" si="19"/>
        <v>#N/A</v>
      </c>
      <c r="U130" s="4"/>
      <c r="V130" s="51" t="e">
        <f t="shared" si="18"/>
        <v>#N/A</v>
      </c>
    </row>
    <row r="131" spans="1:22" x14ac:dyDescent="0.2">
      <c r="A131" s="172">
        <f>'Web Graph Info.'!A124:A271</f>
        <v>42269</v>
      </c>
      <c r="B131"/>
      <c r="I131"/>
      <c r="O131"/>
      <c r="R131"/>
      <c r="T131" s="164" t="e">
        <f t="shared" si="19"/>
        <v>#N/A</v>
      </c>
      <c r="U131" s="4"/>
      <c r="V131" s="51" t="e">
        <f t="shared" si="18"/>
        <v>#N/A</v>
      </c>
    </row>
    <row r="132" spans="1:22" x14ac:dyDescent="0.2">
      <c r="A132" s="172">
        <f>'Web Graph Info.'!A125:A272</f>
        <v>42270</v>
      </c>
      <c r="B132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64" t="e">
        <f t="shared" si="19"/>
        <v>#N/A</v>
      </c>
      <c r="U132" s="4"/>
      <c r="V132" s="51" t="e">
        <f t="shared" si="18"/>
        <v>#N/A</v>
      </c>
    </row>
    <row r="133" spans="1:22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19"/>
        <v>#N/A</v>
      </c>
      <c r="U133" s="4"/>
      <c r="V133" s="51" t="e">
        <f t="shared" si="18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19"/>
        <v>#N/A</v>
      </c>
      <c r="U134" s="4"/>
      <c r="V134" s="51" t="e">
        <f t="shared" si="18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19"/>
        <v>#N/A</v>
      </c>
      <c r="U135" s="4"/>
      <c r="V135" s="51" t="e">
        <f t="shared" si="18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19"/>
        <v>#N/A</v>
      </c>
      <c r="U136" s="4"/>
      <c r="V136" s="51" t="e">
        <f t="shared" si="18"/>
        <v>#N/A</v>
      </c>
    </row>
    <row r="137" spans="1:22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19"/>
        <v>#N/A</v>
      </c>
      <c r="U137" s="101"/>
      <c r="V137" s="51" t="e">
        <f t="shared" si="18"/>
        <v>#N/A</v>
      </c>
    </row>
    <row r="138" spans="1:22" x14ac:dyDescent="0.2">
      <c r="A138" s="172">
        <f>'Web Graph Info.'!A131:A278</f>
        <v>42276</v>
      </c>
      <c r="B138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164" t="e">
        <f t="shared" ref="T138:T144" si="27">IF(SUM(B138:S138)=0,NA(),SUM(B138:S138))</f>
        <v>#N/A</v>
      </c>
      <c r="U138" s="4"/>
      <c r="V138" s="51" t="e">
        <f t="shared" ref="V138:V172" si="28">SUM(T138+U138)</f>
        <v>#N/A</v>
      </c>
    </row>
    <row r="139" spans="1:22" x14ac:dyDescent="0.2">
      <c r="A139" s="172">
        <f>'Web Graph Info.'!A132:A279</f>
        <v>42277</v>
      </c>
      <c r="B139"/>
      <c r="C139" s="89"/>
      <c r="D139" s="89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64" t="e">
        <f t="shared" si="27"/>
        <v>#N/A</v>
      </c>
      <c r="U139" s="4"/>
      <c r="V139" s="51" t="e">
        <f t="shared" si="28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27"/>
        <v>#N/A</v>
      </c>
      <c r="U140" s="4"/>
      <c r="V140" s="51" t="e">
        <f t="shared" si="28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27"/>
        <v>#N/A</v>
      </c>
      <c r="U141" s="4"/>
      <c r="V141" s="51" t="e">
        <f t="shared" si="28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27"/>
        <v>#N/A</v>
      </c>
      <c r="U142" s="4"/>
      <c r="V142" s="164" t="e">
        <f t="shared" si="28"/>
        <v>#N/A</v>
      </c>
    </row>
    <row r="143" spans="1:22" x14ac:dyDescent="0.2">
      <c r="A143" s="172">
        <f>'Web Graph Info.'!A136:A283</f>
        <v>42281</v>
      </c>
      <c r="B143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27"/>
        <v>#N/A</v>
      </c>
      <c r="U143" s="4"/>
      <c r="V143" s="164" t="e">
        <f t="shared" si="28"/>
        <v>#N/A</v>
      </c>
    </row>
    <row r="144" spans="1:22" x14ac:dyDescent="0.2">
      <c r="A144" s="172">
        <f>'Web Graph Info.'!A137:A284</f>
        <v>42282</v>
      </c>
      <c r="B144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64" t="e">
        <f t="shared" si="27"/>
        <v>#N/A</v>
      </c>
      <c r="U144" s="101"/>
      <c r="V144" s="164" t="e">
        <f t="shared" si="28"/>
        <v>#N/A</v>
      </c>
    </row>
    <row r="145" spans="1:22" x14ac:dyDescent="0.2">
      <c r="A145" s="172">
        <f>'Web Graph Info.'!A138:A285</f>
        <v>42283</v>
      </c>
      <c r="B145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30" t="e">
        <f t="shared" ref="T145:T172" si="29">IF(SUM(B145:S145)=0,NA(),SUM(B145:S145))</f>
        <v>#N/A</v>
      </c>
      <c r="U145" s="4"/>
      <c r="V145" s="164" t="e">
        <f t="shared" si="28"/>
        <v>#N/A</v>
      </c>
    </row>
    <row r="146" spans="1:22" x14ac:dyDescent="0.2">
      <c r="A146" s="172">
        <f>'Web Graph Info.'!A139:A286</f>
        <v>42284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30" t="e">
        <f t="shared" si="29"/>
        <v>#N/A</v>
      </c>
      <c r="U146" s="4"/>
      <c r="V146" s="164" t="e">
        <f t="shared" si="28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30" t="e">
        <f t="shared" si="29"/>
        <v>#N/A</v>
      </c>
      <c r="U147" s="4"/>
      <c r="V147" s="51" t="e">
        <f t="shared" si="28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30" t="e">
        <f t="shared" si="29"/>
        <v>#N/A</v>
      </c>
      <c r="U148" s="4"/>
      <c r="V148" s="51" t="e">
        <f t="shared" si="28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30" t="e">
        <f t="shared" si="29"/>
        <v>#N/A</v>
      </c>
      <c r="U149" s="4"/>
      <c r="V149" s="51" t="e">
        <f t="shared" si="28"/>
        <v>#N/A</v>
      </c>
    </row>
    <row r="150" spans="1:22" x14ac:dyDescent="0.2">
      <c r="A150" s="11"/>
      <c r="B150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30" t="e">
        <f t="shared" si="29"/>
        <v>#N/A</v>
      </c>
      <c r="U150" s="4"/>
      <c r="V150" s="51" t="e">
        <f t="shared" si="28"/>
        <v>#N/A</v>
      </c>
    </row>
    <row r="151" spans="1:22" x14ac:dyDescent="0.2">
      <c r="A151" s="11"/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30" t="e">
        <f t="shared" si="29"/>
        <v>#N/A</v>
      </c>
      <c r="U151" s="4"/>
      <c r="V151" s="51" t="e">
        <f t="shared" si="28"/>
        <v>#N/A</v>
      </c>
    </row>
    <row r="152" spans="1:22" x14ac:dyDescent="0.2">
      <c r="A152" s="11"/>
      <c r="B152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30" t="e">
        <f t="shared" si="29"/>
        <v>#N/A</v>
      </c>
      <c r="U152" s="4"/>
      <c r="V152" s="51" t="e">
        <f t="shared" si="28"/>
        <v>#N/A</v>
      </c>
    </row>
    <row r="153" spans="1:22" s="101" customFormat="1" x14ac:dyDescent="0.2">
      <c r="A153" s="11"/>
      <c r="T153" s="156" t="e">
        <f t="shared" si="29"/>
        <v>#N/A</v>
      </c>
      <c r="U153" s="4"/>
      <c r="V153" s="156" t="e">
        <f t="shared" si="28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29"/>
        <v>#N/A</v>
      </c>
      <c r="U154" s="4"/>
      <c r="V154" s="156" t="e">
        <f t="shared" si="28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64" t="e">
        <f t="shared" si="29"/>
        <v>#N/A</v>
      </c>
      <c r="U155" s="4"/>
      <c r="V155" s="156" t="e">
        <f t="shared" si="28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64" t="e">
        <f t="shared" si="29"/>
        <v>#N/A</v>
      </c>
      <c r="U156" s="4"/>
      <c r="V156" s="156" t="e">
        <f t="shared" si="28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64" t="e">
        <f t="shared" si="29"/>
        <v>#N/A</v>
      </c>
      <c r="U157" s="4"/>
      <c r="V157" s="157" t="e">
        <f t="shared" si="28"/>
        <v>#N/A</v>
      </c>
    </row>
    <row r="158" spans="1:22" s="101" customFormat="1" x14ac:dyDescent="0.2">
      <c r="A158" s="11"/>
      <c r="T158" s="164" t="e">
        <f t="shared" si="29"/>
        <v>#N/A</v>
      </c>
      <c r="V158" s="157" t="e">
        <f t="shared" si="28"/>
        <v>#N/A</v>
      </c>
    </row>
    <row r="159" spans="1:22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64" t="e">
        <f t="shared" si="29"/>
        <v>#N/A</v>
      </c>
      <c r="U159" s="4"/>
      <c r="V159" s="157" t="e">
        <f t="shared" si="28"/>
        <v>#N/A</v>
      </c>
    </row>
    <row r="160" spans="1:22" s="101" customFormat="1" x14ac:dyDescent="0.2">
      <c r="A160" s="11"/>
      <c r="T160" s="164" t="e">
        <f t="shared" si="29"/>
        <v>#N/A</v>
      </c>
      <c r="V160" s="157" t="e">
        <f t="shared" si="28"/>
        <v>#N/A</v>
      </c>
    </row>
    <row r="161" spans="1:22" s="101" customFormat="1" x14ac:dyDescent="0.2">
      <c r="A161" s="11"/>
      <c r="T161" s="164" t="e">
        <f t="shared" si="29"/>
        <v>#N/A</v>
      </c>
      <c r="V161" s="157" t="e">
        <f t="shared" si="28"/>
        <v>#N/A</v>
      </c>
    </row>
    <row r="162" spans="1:22" s="101" customFormat="1" x14ac:dyDescent="0.2">
      <c r="A162" s="11"/>
      <c r="T162" s="164" t="e">
        <f t="shared" si="29"/>
        <v>#N/A</v>
      </c>
      <c r="V162" s="157" t="e">
        <f t="shared" si="28"/>
        <v>#N/A</v>
      </c>
    </row>
    <row r="163" spans="1:22" s="101" customFormat="1" x14ac:dyDescent="0.2">
      <c r="A163" s="11"/>
      <c r="T163" s="164" t="e">
        <f t="shared" si="29"/>
        <v>#N/A</v>
      </c>
      <c r="V163" s="157" t="e">
        <f t="shared" si="28"/>
        <v>#N/A</v>
      </c>
    </row>
    <row r="164" spans="1:22" s="101" customFormat="1" x14ac:dyDescent="0.2">
      <c r="A164" s="11"/>
      <c r="T164" s="164" t="e">
        <f t="shared" si="29"/>
        <v>#N/A</v>
      </c>
      <c r="U164" s="4"/>
      <c r="V164" s="157" t="e">
        <f t="shared" si="28"/>
        <v>#N/A</v>
      </c>
    </row>
    <row r="165" spans="1:22" s="101" customFormat="1" x14ac:dyDescent="0.2">
      <c r="A165" s="11"/>
      <c r="T165" s="164" t="e">
        <f t="shared" si="29"/>
        <v>#N/A</v>
      </c>
      <c r="U165" s="4"/>
      <c r="V165" s="157" t="e">
        <f t="shared" si="28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29"/>
        <v>#N/A</v>
      </c>
      <c r="U166" s="4"/>
      <c r="V166" s="157" t="e">
        <f t="shared" si="28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29"/>
        <v>#N/A</v>
      </c>
      <c r="U167" s="4"/>
      <c r="V167" s="157" t="e">
        <f t="shared" si="28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29"/>
        <v>#N/A</v>
      </c>
      <c r="U168" s="4"/>
      <c r="V168" s="157" t="e">
        <f t="shared" si="28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29"/>
        <v>#N/A</v>
      </c>
      <c r="U169" s="4"/>
      <c r="V169" s="157" t="e">
        <f t="shared" si="28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29"/>
        <v>#N/A</v>
      </c>
      <c r="U170" s="4"/>
      <c r="V170" s="157" t="e">
        <f t="shared" si="28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29"/>
        <v>#N/A</v>
      </c>
      <c r="U171" s="4"/>
      <c r="V171" s="157" t="e">
        <f t="shared" si="28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29"/>
        <v>#N/A</v>
      </c>
      <c r="U172" s="4"/>
      <c r="V172" s="157" t="e">
        <f t="shared" si="28"/>
        <v>#N/A</v>
      </c>
    </row>
    <row r="173" spans="1:22" x14ac:dyDescent="0.2">
      <c r="A173" s="5"/>
      <c r="B173"/>
      <c r="H173" s="6"/>
      <c r="I173" s="6"/>
      <c r="J173" s="4"/>
      <c r="K173" s="4"/>
      <c r="L173" s="4"/>
      <c r="M173" s="4"/>
      <c r="N173" s="6"/>
      <c r="O173" s="4"/>
      <c r="P173" s="4"/>
      <c r="Q173" s="6"/>
      <c r="R173" s="4"/>
      <c r="S173" s="6"/>
      <c r="T173" s="51"/>
      <c r="U173" s="4"/>
      <c r="V173" s="51"/>
    </row>
    <row r="174" spans="1:22" x14ac:dyDescent="0.2">
      <c r="B174" s="224" t="s">
        <v>27</v>
      </c>
      <c r="C174" s="224"/>
      <c r="D174" s="224"/>
      <c r="E174" s="224"/>
      <c r="F174" s="224"/>
      <c r="G174" s="224"/>
      <c r="H174" s="224"/>
      <c r="I174" s="224" t="s">
        <v>28</v>
      </c>
      <c r="J174" s="224"/>
      <c r="K174" s="224"/>
      <c r="L174" s="224"/>
      <c r="M174" s="224"/>
      <c r="N174" s="224"/>
      <c r="O174" s="224" t="s">
        <v>29</v>
      </c>
      <c r="P174" s="224"/>
      <c r="Q174" s="224"/>
      <c r="R174" s="224" t="s">
        <v>30</v>
      </c>
      <c r="S174" s="224"/>
      <c r="T174" s="222" t="s">
        <v>31</v>
      </c>
      <c r="U174" t="s">
        <v>32</v>
      </c>
    </row>
    <row r="175" spans="1:22" x14ac:dyDescent="0.2">
      <c r="B175" t="s">
        <v>34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H175" s="1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50</v>
      </c>
      <c r="N175" s="1" t="s">
        <v>40</v>
      </c>
      <c r="O175" t="s">
        <v>46</v>
      </c>
      <c r="P175" t="s">
        <v>47</v>
      </c>
      <c r="Q175" s="1" t="s">
        <v>40</v>
      </c>
      <c r="R175" t="s">
        <v>51</v>
      </c>
      <c r="S175" s="1" t="s">
        <v>49</v>
      </c>
      <c r="T175" s="223"/>
    </row>
    <row r="176" spans="1:22" x14ac:dyDescent="0.2">
      <c r="A176" t="s">
        <v>52</v>
      </c>
      <c r="B176">
        <f>SUM(B9:B124)</f>
        <v>487.30000000000018</v>
      </c>
      <c r="C176">
        <f t="shared" ref="C176:U176" si="30">SUM(C9:C124)</f>
        <v>20.9</v>
      </c>
      <c r="D176">
        <f t="shared" si="30"/>
        <v>0</v>
      </c>
      <c r="E176">
        <f t="shared" si="30"/>
        <v>1</v>
      </c>
      <c r="F176">
        <f t="shared" si="30"/>
        <v>0</v>
      </c>
      <c r="G176">
        <f t="shared" si="30"/>
        <v>0.89999999999999991</v>
      </c>
      <c r="H176">
        <f t="shared" si="30"/>
        <v>0</v>
      </c>
      <c r="I176">
        <f t="shared" si="30"/>
        <v>26.400000000000006</v>
      </c>
      <c r="J176">
        <f t="shared" si="30"/>
        <v>50.099999999999994</v>
      </c>
      <c r="K176">
        <f t="shared" si="30"/>
        <v>0</v>
      </c>
      <c r="L176">
        <f t="shared" si="30"/>
        <v>13.700000000000003</v>
      </c>
      <c r="M176">
        <f t="shared" si="30"/>
        <v>9</v>
      </c>
      <c r="N176">
        <f t="shared" si="30"/>
        <v>0</v>
      </c>
      <c r="O176">
        <f t="shared" si="30"/>
        <v>39.600000000000009</v>
      </c>
      <c r="P176">
        <f t="shared" si="30"/>
        <v>0</v>
      </c>
      <c r="Q176">
        <f t="shared" si="30"/>
        <v>0</v>
      </c>
      <c r="R176">
        <f t="shared" si="30"/>
        <v>0</v>
      </c>
      <c r="S176">
        <f t="shared" si="30"/>
        <v>0</v>
      </c>
      <c r="T176" t="e">
        <f t="shared" si="30"/>
        <v>#N/A</v>
      </c>
      <c r="U176">
        <f t="shared" si="30"/>
        <v>377.40000000000009</v>
      </c>
      <c r="V176" t="e">
        <f>SUM(T176:U176)</f>
        <v>#N/A</v>
      </c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</row>
    <row r="179" spans="2:22" x14ac:dyDescent="0.2">
      <c r="B179"/>
      <c r="H179" s="1"/>
      <c r="I179"/>
      <c r="N179" s="1"/>
      <c r="O179"/>
      <c r="Q179" s="1"/>
      <c r="R179"/>
      <c r="S179" s="1"/>
      <c r="T179"/>
    </row>
    <row r="180" spans="2:22" x14ac:dyDescent="0.2">
      <c r="B180"/>
      <c r="H180" s="1"/>
      <c r="I180"/>
      <c r="N180" s="1"/>
      <c r="O180"/>
      <c r="Q180" s="1"/>
      <c r="R180"/>
      <c r="S180" s="1"/>
      <c r="T180"/>
    </row>
    <row r="181" spans="2:22" x14ac:dyDescent="0.2">
      <c r="B181"/>
      <c r="H181" s="1"/>
      <c r="I181"/>
      <c r="N181" s="1"/>
      <c r="O181"/>
      <c r="Q181" s="1"/>
      <c r="R181"/>
      <c r="S181" s="1"/>
      <c r="T181"/>
    </row>
    <row r="182" spans="2:22" x14ac:dyDescent="0.2">
      <c r="B182"/>
      <c r="H182" s="1"/>
      <c r="I182"/>
      <c r="N182" s="1"/>
      <c r="O182"/>
      <c r="Q182" s="1"/>
      <c r="R182"/>
      <c r="S182" s="1"/>
      <c r="T182"/>
    </row>
    <row r="183" spans="2:22" x14ac:dyDescent="0.2">
      <c r="B183"/>
      <c r="H183" s="1"/>
      <c r="I183"/>
      <c r="N183" s="1"/>
      <c r="O183"/>
      <c r="Q183" s="1"/>
      <c r="R183"/>
      <c r="S183" s="1"/>
      <c r="T183"/>
    </row>
    <row r="184" spans="2:22" x14ac:dyDescent="0.2">
      <c r="B184"/>
      <c r="H184" s="1"/>
      <c r="I184"/>
      <c r="N184" s="1"/>
      <c r="O184"/>
      <c r="Q184" s="1"/>
      <c r="R184"/>
      <c r="S184" s="1"/>
      <c r="T184"/>
      <c r="V184" s="223" t="s">
        <v>33</v>
      </c>
    </row>
    <row r="185" spans="2:22" x14ac:dyDescent="0.2">
      <c r="B185"/>
      <c r="H185" s="1"/>
      <c r="I185"/>
      <c r="N185" s="1"/>
      <c r="O185"/>
      <c r="Q185" s="1"/>
      <c r="R185"/>
      <c r="S185" s="1"/>
      <c r="T185"/>
      <c r="V185" s="223"/>
    </row>
    <row r="186" spans="2:22" x14ac:dyDescent="0.2">
      <c r="B186"/>
      <c r="H186" s="1"/>
      <c r="I186"/>
      <c r="N186" s="1"/>
      <c r="O186"/>
      <c r="Q186" s="1"/>
      <c r="R186"/>
      <c r="S186" s="1"/>
      <c r="T186"/>
      <c r="V186" t="e">
        <f>SUM(V11:V183)</f>
        <v>#N/A</v>
      </c>
    </row>
  </sheetData>
  <mergeCells count="18">
    <mergeCell ref="E3:F3"/>
    <mergeCell ref="O174:Q174"/>
    <mergeCell ref="R174:S174"/>
    <mergeCell ref="T174:T175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4:V185"/>
    <mergeCell ref="T7:T8"/>
    <mergeCell ref="V7:V8"/>
    <mergeCell ref="B174:H174"/>
    <mergeCell ref="I174:N174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89"/>
  <sheetViews>
    <sheetView zoomScaleNormal="100" workbookViewId="0">
      <pane xSplit="21" ySplit="9" topLeftCell="V106" activePane="bottomRight" state="frozen"/>
      <selection pane="topRight" activeCell="V1" sqref="V1"/>
      <selection pane="bottomLeft" activeCell="A10" sqref="A10"/>
      <selection pane="bottomRigh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76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E2" t="s">
        <v>244</v>
      </c>
      <c r="H2" s="1"/>
      <c r="I2"/>
      <c r="N2" s="1"/>
      <c r="O2"/>
      <c r="Q2" s="1"/>
      <c r="R2"/>
      <c r="S2" s="1"/>
      <c r="T2"/>
    </row>
    <row r="3" spans="1:22" x14ac:dyDescent="0.2">
      <c r="A3" s="226" t="s">
        <v>77</v>
      </c>
      <c r="B3" s="226"/>
      <c r="C3" s="226"/>
      <c r="E3" s="55" t="s">
        <v>78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79</v>
      </c>
      <c r="B4" s="226"/>
      <c r="C4" s="226"/>
      <c r="D4" s="226"/>
      <c r="E4" s="22" t="s">
        <v>80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81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x14ac:dyDescent="0.2">
      <c r="B7"/>
      <c r="H7" s="6"/>
      <c r="I7"/>
      <c r="N7" s="6"/>
      <c r="O7"/>
      <c r="Q7" s="6"/>
      <c r="R7"/>
      <c r="S7" s="6"/>
      <c r="T7"/>
    </row>
    <row r="8" spans="1:22" ht="12.75" customHeight="1" x14ac:dyDescent="0.2">
      <c r="A8" t="s">
        <v>6</v>
      </c>
      <c r="B8" s="224" t="s">
        <v>27</v>
      </c>
      <c r="C8" s="224"/>
      <c r="D8" s="224"/>
      <c r="E8" s="224"/>
      <c r="F8" s="224"/>
      <c r="G8" s="224"/>
      <c r="H8" s="224"/>
      <c r="I8" s="224" t="s">
        <v>28</v>
      </c>
      <c r="J8" s="224"/>
      <c r="K8" s="224"/>
      <c r="L8" s="224"/>
      <c r="M8" s="224"/>
      <c r="N8" s="224"/>
      <c r="O8" s="224" t="s">
        <v>29</v>
      </c>
      <c r="P8" s="224"/>
      <c r="Q8" s="224"/>
      <c r="R8" s="224" t="s">
        <v>30</v>
      </c>
      <c r="S8" s="224"/>
      <c r="T8" s="222" t="s">
        <v>31</v>
      </c>
      <c r="U8" t="s">
        <v>32</v>
      </c>
      <c r="V8" s="223" t="s">
        <v>33</v>
      </c>
    </row>
    <row r="9" spans="1:22" x14ac:dyDescent="0.2">
      <c r="B9" t="s">
        <v>34</v>
      </c>
      <c r="C9" t="s">
        <v>35</v>
      </c>
      <c r="D9" t="s">
        <v>82</v>
      </c>
      <c r="E9" t="s">
        <v>37</v>
      </c>
      <c r="F9" t="s">
        <v>38</v>
      </c>
      <c r="G9" t="s">
        <v>39</v>
      </c>
      <c r="H9" s="1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s="1" t="s">
        <v>40</v>
      </c>
      <c r="O9" t="s">
        <v>46</v>
      </c>
      <c r="P9" t="s">
        <v>47</v>
      </c>
      <c r="Q9" s="1" t="s">
        <v>40</v>
      </c>
      <c r="R9" t="s">
        <v>75</v>
      </c>
      <c r="S9" s="1" t="s">
        <v>49</v>
      </c>
      <c r="T9" s="223"/>
      <c r="V9" s="223"/>
    </row>
    <row r="10" spans="1:22" x14ac:dyDescent="0.2">
      <c r="A10" s="172">
        <f>'Web Graph Info.'!A2:A149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51" t="e">
        <f>IF(SUM(B10:S10)=0,NA(),SUM(B10:S10))</f>
        <v>#N/A</v>
      </c>
      <c r="V10" s="51" t="e">
        <f>SUM(T10+U10)</f>
        <v>#N/A</v>
      </c>
    </row>
    <row r="11" spans="1:22" x14ac:dyDescent="0.2">
      <c r="A11" s="172">
        <f>'Web Graph Info.'!A3:A150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ref="T11:T72" si="0">IF(SUM(B11:S11)=0,NA(),SUM(B11:S11))</f>
        <v>#N/A</v>
      </c>
      <c r="V11" s="51" t="e">
        <f t="shared" ref="V11:V74" si="1">SUM(T11+U11)</f>
        <v>#N/A</v>
      </c>
    </row>
    <row r="12" spans="1:22" x14ac:dyDescent="0.2">
      <c r="A12" s="172">
        <f>'Web Graph Info.'!A4:A151</f>
        <v>42150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5</v>
      </c>
      <c r="K12" s="4">
        <v>0</v>
      </c>
      <c r="L12" s="4">
        <v>1</v>
      </c>
      <c r="M12" s="4">
        <v>0</v>
      </c>
      <c r="N12" s="1">
        <v>0</v>
      </c>
      <c r="O12" s="4">
        <v>1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16</v>
      </c>
      <c r="U12" s="4">
        <v>1</v>
      </c>
      <c r="V12" s="51">
        <f t="shared" si="1"/>
        <v>17</v>
      </c>
    </row>
    <row r="13" spans="1:22" x14ac:dyDescent="0.2">
      <c r="A13" s="172">
        <f>'Web Graph Info.'!A5:A152</f>
        <v>42151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3</v>
      </c>
      <c r="U13" s="4">
        <v>0</v>
      </c>
      <c r="V13" s="51">
        <f t="shared" si="1"/>
        <v>3</v>
      </c>
    </row>
    <row r="14" spans="1:22" x14ac:dyDescent="0.2">
      <c r="A14" s="172">
        <f>'Web Graph Info.'!A6:A153</f>
        <v>42152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1</v>
      </c>
      <c r="K14" s="4">
        <v>0</v>
      </c>
      <c r="L14" s="4">
        <v>5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8</v>
      </c>
      <c r="U14" s="4">
        <v>7</v>
      </c>
      <c r="V14" s="51">
        <f t="shared" si="1"/>
        <v>15</v>
      </c>
    </row>
    <row r="15" spans="1:22" x14ac:dyDescent="0.2">
      <c r="A15" s="172">
        <f>'Web Graph Info.'!A7:A154</f>
        <v>42153</v>
      </c>
      <c r="B15">
        <v>3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4">
        <v>1</v>
      </c>
      <c r="K15" s="4">
        <v>0</v>
      </c>
      <c r="L15" s="4">
        <v>3</v>
      </c>
      <c r="M15" s="4">
        <v>0</v>
      </c>
      <c r="N15" s="1">
        <v>0</v>
      </c>
      <c r="O15" s="4">
        <v>1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8</v>
      </c>
      <c r="U15" s="4">
        <v>2</v>
      </c>
      <c r="V15" s="51">
        <f t="shared" si="1"/>
        <v>10</v>
      </c>
    </row>
    <row r="16" spans="1:22" x14ac:dyDescent="0.2">
      <c r="A16" s="172">
        <f>'Web Graph Info.'!A8:A155</f>
        <v>42154</v>
      </c>
      <c r="B16">
        <v>0.3</v>
      </c>
      <c r="C16">
        <v>0.3</v>
      </c>
      <c r="D16">
        <v>0</v>
      </c>
      <c r="E16">
        <v>0</v>
      </c>
      <c r="F16">
        <v>0</v>
      </c>
      <c r="G16">
        <v>0</v>
      </c>
      <c r="H16" s="1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">
        <v>0</v>
      </c>
      <c r="O16" s="4">
        <v>1.3</v>
      </c>
      <c r="P16" s="4">
        <v>0</v>
      </c>
      <c r="Q16" s="1">
        <v>0</v>
      </c>
      <c r="R16" s="4">
        <v>0</v>
      </c>
      <c r="S16" s="1">
        <v>0</v>
      </c>
      <c r="T16" s="130">
        <f t="shared" si="0"/>
        <v>1.9</v>
      </c>
      <c r="U16" s="4">
        <v>1</v>
      </c>
      <c r="V16" s="51">
        <f t="shared" si="1"/>
        <v>2.9</v>
      </c>
    </row>
    <row r="17" spans="1:22" x14ac:dyDescent="0.2">
      <c r="A17" s="172">
        <f>'Web Graph Info.'!A9:A156</f>
        <v>42155</v>
      </c>
      <c r="B17" s="101">
        <v>0.3</v>
      </c>
      <c r="C17" s="101">
        <v>0.3</v>
      </c>
      <c r="D17" s="101">
        <v>0</v>
      </c>
      <c r="E17" s="101">
        <v>0</v>
      </c>
      <c r="F17" s="101">
        <v>0</v>
      </c>
      <c r="G17" s="101">
        <v>0</v>
      </c>
      <c r="H17" s="1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">
        <v>0</v>
      </c>
      <c r="O17" s="4">
        <v>1.3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1.9</v>
      </c>
      <c r="U17" s="4">
        <v>2</v>
      </c>
      <c r="V17" s="173">
        <f t="shared" ref="V17:V18" si="3">SUM(T17+U17)</f>
        <v>3.9</v>
      </c>
    </row>
    <row r="18" spans="1:22" x14ac:dyDescent="0.2">
      <c r="A18" s="172">
        <f>'Web Graph Info.'!A10:A157</f>
        <v>42156</v>
      </c>
      <c r="B18" s="101">
        <v>0.3</v>
      </c>
      <c r="C18" s="101">
        <v>0.3</v>
      </c>
      <c r="D18" s="101">
        <v>0</v>
      </c>
      <c r="E18" s="101">
        <v>0</v>
      </c>
      <c r="F18" s="101">
        <v>0</v>
      </c>
      <c r="G18" s="101">
        <v>0</v>
      </c>
      <c r="H18" s="1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">
        <v>0</v>
      </c>
      <c r="O18" s="4">
        <v>1.3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1.9</v>
      </c>
      <c r="U18" s="4">
        <v>3</v>
      </c>
      <c r="V18" s="173">
        <f t="shared" si="3"/>
        <v>4.9000000000000004</v>
      </c>
    </row>
    <row r="19" spans="1:22" x14ac:dyDescent="0.2">
      <c r="A19" s="172">
        <f>'Web Graph Info.'!A11:A158</f>
        <v>42157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4">
        <v>0</v>
      </c>
      <c r="J19" s="4">
        <v>3</v>
      </c>
      <c r="K19" s="4">
        <v>0</v>
      </c>
      <c r="L19" s="4">
        <v>1</v>
      </c>
      <c r="M19" s="4">
        <v>0</v>
      </c>
      <c r="N19" s="1">
        <v>0</v>
      </c>
      <c r="O19" s="4">
        <v>1</v>
      </c>
      <c r="P19" s="4">
        <v>0</v>
      </c>
      <c r="Q19" s="1">
        <v>0</v>
      </c>
      <c r="R19" s="4">
        <v>0</v>
      </c>
      <c r="S19" s="1">
        <v>0</v>
      </c>
      <c r="T19" s="130">
        <f t="shared" si="0"/>
        <v>9</v>
      </c>
      <c r="U19" s="4">
        <v>8</v>
      </c>
      <c r="V19" s="51">
        <f t="shared" si="1"/>
        <v>17</v>
      </c>
    </row>
    <row r="20" spans="1:22" x14ac:dyDescent="0.2">
      <c r="A20" s="172">
        <f>'Web Graph Info.'!A12:A159</f>
        <v>42158</v>
      </c>
      <c r="B20">
        <v>24</v>
      </c>
      <c r="C20">
        <v>0</v>
      </c>
      <c r="D20">
        <v>0</v>
      </c>
      <c r="E20">
        <v>0</v>
      </c>
      <c r="F20">
        <v>0</v>
      </c>
      <c r="G20">
        <v>0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  <c r="M20" s="4">
        <v>1</v>
      </c>
      <c r="N20" s="12">
        <v>0</v>
      </c>
      <c r="O20" s="4">
        <v>4</v>
      </c>
      <c r="P20" s="4">
        <v>0</v>
      </c>
      <c r="Q20" s="12">
        <v>0</v>
      </c>
      <c r="R20" s="4">
        <v>0</v>
      </c>
      <c r="S20" s="12">
        <v>0</v>
      </c>
      <c r="T20" s="130">
        <f t="shared" si="0"/>
        <v>32</v>
      </c>
      <c r="U20" s="4">
        <v>46</v>
      </c>
      <c r="V20" s="51">
        <f t="shared" si="1"/>
        <v>78</v>
      </c>
    </row>
    <row r="21" spans="1:22" x14ac:dyDescent="0.2">
      <c r="A21" s="172">
        <f>'Web Graph Info.'!A13:A160</f>
        <v>42159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 s="4">
        <v>0</v>
      </c>
      <c r="I21" s="4">
        <v>0</v>
      </c>
      <c r="J21" s="4">
        <v>1</v>
      </c>
      <c r="K21" s="4">
        <v>0</v>
      </c>
      <c r="L21" s="4">
        <v>1</v>
      </c>
      <c r="M21" s="4">
        <v>1</v>
      </c>
      <c r="N21" s="12">
        <v>0</v>
      </c>
      <c r="O21" s="4">
        <v>2</v>
      </c>
      <c r="P21" s="4">
        <v>0</v>
      </c>
      <c r="Q21" s="12">
        <v>0</v>
      </c>
      <c r="R21" s="4">
        <v>0</v>
      </c>
      <c r="S21" s="12">
        <v>0</v>
      </c>
      <c r="T21" s="130">
        <f t="shared" si="0"/>
        <v>8</v>
      </c>
      <c r="U21" s="4">
        <v>2</v>
      </c>
      <c r="V21" s="51">
        <f t="shared" si="1"/>
        <v>10</v>
      </c>
    </row>
    <row r="22" spans="1:22" x14ac:dyDescent="0.2">
      <c r="A22" s="172">
        <f>'Web Graph Info.'!A14:A161</f>
        <v>42160</v>
      </c>
      <c r="B22">
        <v>46</v>
      </c>
      <c r="C22">
        <v>4</v>
      </c>
      <c r="D22">
        <v>0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8</v>
      </c>
      <c r="K22" s="4">
        <v>0</v>
      </c>
      <c r="L22" s="4">
        <v>3</v>
      </c>
      <c r="M22" s="4">
        <v>0</v>
      </c>
      <c r="N22" s="12">
        <v>0</v>
      </c>
      <c r="O22" s="4">
        <v>6</v>
      </c>
      <c r="P22" s="4">
        <v>0</v>
      </c>
      <c r="Q22" s="12">
        <v>0</v>
      </c>
      <c r="R22" s="4">
        <v>0</v>
      </c>
      <c r="S22" s="12">
        <v>0</v>
      </c>
      <c r="T22" s="130">
        <f t="shared" si="0"/>
        <v>67</v>
      </c>
      <c r="U22" s="4">
        <v>53</v>
      </c>
      <c r="V22" s="51">
        <f t="shared" si="1"/>
        <v>120</v>
      </c>
    </row>
    <row r="23" spans="1:22" x14ac:dyDescent="0.2">
      <c r="A23" s="172">
        <f>'Web Graph Info.'!A15:A162</f>
        <v>42161</v>
      </c>
      <c r="B23">
        <v>123.6</v>
      </c>
      <c r="C23">
        <v>0</v>
      </c>
      <c r="D23">
        <v>0</v>
      </c>
      <c r="E23">
        <v>0</v>
      </c>
      <c r="F23">
        <v>0</v>
      </c>
      <c r="G23">
        <v>0</v>
      </c>
      <c r="H23" s="4">
        <v>0</v>
      </c>
      <c r="I23" s="4">
        <v>0</v>
      </c>
      <c r="J23" s="4">
        <v>20</v>
      </c>
      <c r="K23" s="4">
        <v>13.3</v>
      </c>
      <c r="L23" s="4">
        <v>0</v>
      </c>
      <c r="M23" s="4">
        <v>0</v>
      </c>
      <c r="N23" s="12">
        <v>0</v>
      </c>
      <c r="O23" s="4">
        <v>5.3</v>
      </c>
      <c r="P23" s="4">
        <v>0</v>
      </c>
      <c r="Q23" s="12">
        <v>0</v>
      </c>
      <c r="R23" s="4">
        <v>0</v>
      </c>
      <c r="S23" s="12">
        <v>0</v>
      </c>
      <c r="T23" s="130">
        <f t="shared" si="0"/>
        <v>162.20000000000002</v>
      </c>
      <c r="U23" s="4">
        <v>196</v>
      </c>
      <c r="V23" s="51">
        <f t="shared" si="1"/>
        <v>358.20000000000005</v>
      </c>
    </row>
    <row r="24" spans="1:22" x14ac:dyDescent="0.2">
      <c r="A24" s="172">
        <f>'Web Graph Info.'!A16:A163</f>
        <v>42162</v>
      </c>
      <c r="B24" s="101">
        <v>123.6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4">
        <v>0</v>
      </c>
      <c r="I24" s="4">
        <v>0</v>
      </c>
      <c r="J24" s="4">
        <v>20</v>
      </c>
      <c r="K24" s="4">
        <v>13.3</v>
      </c>
      <c r="L24" s="4">
        <v>0</v>
      </c>
      <c r="M24" s="4">
        <v>0</v>
      </c>
      <c r="N24" s="12">
        <v>0</v>
      </c>
      <c r="O24" s="4">
        <v>5.3</v>
      </c>
      <c r="P24" s="4">
        <v>0</v>
      </c>
      <c r="Q24" s="12">
        <v>0</v>
      </c>
      <c r="R24" s="4">
        <v>0</v>
      </c>
      <c r="S24" s="12">
        <v>0</v>
      </c>
      <c r="T24" s="174">
        <f t="shared" ref="T24:T25" si="4">IF(SUM(B24:S24)=0,NA(),SUM(B24:S24))</f>
        <v>162.20000000000002</v>
      </c>
      <c r="U24" s="4">
        <v>197</v>
      </c>
      <c r="V24" s="174">
        <f t="shared" ref="V24:V25" si="5">SUM(T24+U24)</f>
        <v>359.20000000000005</v>
      </c>
    </row>
    <row r="25" spans="1:22" x14ac:dyDescent="0.2">
      <c r="A25" s="172">
        <f>'Web Graph Info.'!A17:A164</f>
        <v>42163</v>
      </c>
      <c r="B25" s="101">
        <v>123.6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4">
        <v>0</v>
      </c>
      <c r="I25" s="4">
        <v>0</v>
      </c>
      <c r="J25" s="4">
        <v>20</v>
      </c>
      <c r="K25" s="4">
        <v>13.3</v>
      </c>
      <c r="L25" s="4">
        <v>0</v>
      </c>
      <c r="M25" s="4">
        <v>0</v>
      </c>
      <c r="N25" s="12">
        <v>0</v>
      </c>
      <c r="O25" s="4">
        <v>5.3</v>
      </c>
      <c r="P25" s="4">
        <v>0</v>
      </c>
      <c r="Q25" s="12">
        <v>0</v>
      </c>
      <c r="R25" s="4">
        <v>0</v>
      </c>
      <c r="S25" s="12">
        <v>0</v>
      </c>
      <c r="T25" s="174">
        <f t="shared" si="4"/>
        <v>162.20000000000002</v>
      </c>
      <c r="U25" s="4">
        <v>198</v>
      </c>
      <c r="V25" s="174">
        <f t="shared" si="5"/>
        <v>360.20000000000005</v>
      </c>
    </row>
    <row r="26" spans="1:22" x14ac:dyDescent="0.2">
      <c r="A26" s="172">
        <f>'Web Graph Info.'!A18:A165</f>
        <v>42164</v>
      </c>
      <c r="B26">
        <v>406</v>
      </c>
      <c r="C26">
        <v>4</v>
      </c>
      <c r="D26">
        <v>0</v>
      </c>
      <c r="E26">
        <v>0</v>
      </c>
      <c r="F26">
        <v>0</v>
      </c>
      <c r="G26">
        <v>0</v>
      </c>
      <c r="I26" s="4">
        <v>0</v>
      </c>
      <c r="J26" s="4">
        <v>2</v>
      </c>
      <c r="K26" s="4">
        <v>0</v>
      </c>
      <c r="L26" s="4">
        <v>16</v>
      </c>
      <c r="M26" s="4">
        <v>16</v>
      </c>
      <c r="N26" s="12">
        <v>0</v>
      </c>
      <c r="O26" s="4">
        <v>2</v>
      </c>
      <c r="P26" s="4">
        <v>0</v>
      </c>
      <c r="Q26" s="12">
        <v>0</v>
      </c>
      <c r="R26" s="4">
        <v>0</v>
      </c>
      <c r="S26" s="12">
        <v>0</v>
      </c>
      <c r="T26" s="130">
        <f t="shared" si="0"/>
        <v>446</v>
      </c>
      <c r="U26" s="4">
        <v>188</v>
      </c>
      <c r="V26" s="51">
        <f t="shared" si="1"/>
        <v>634</v>
      </c>
    </row>
    <row r="27" spans="1:22" x14ac:dyDescent="0.2">
      <c r="A27" s="172">
        <f>'Web Graph Info.'!A19:A166</f>
        <v>42165</v>
      </c>
      <c r="B27">
        <v>692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4">
        <v>0</v>
      </c>
      <c r="J27" s="4">
        <v>0</v>
      </c>
      <c r="K27" s="4">
        <v>0</v>
      </c>
      <c r="L27" s="4">
        <v>40</v>
      </c>
      <c r="M27" s="4">
        <v>60</v>
      </c>
      <c r="N27" s="12">
        <v>0</v>
      </c>
      <c r="O27" s="4">
        <v>8</v>
      </c>
      <c r="P27" s="4">
        <v>0</v>
      </c>
      <c r="Q27" s="12">
        <v>0</v>
      </c>
      <c r="R27" s="4">
        <v>0</v>
      </c>
      <c r="S27" s="12">
        <v>0</v>
      </c>
      <c r="T27" s="130">
        <f t="shared" si="0"/>
        <v>800</v>
      </c>
      <c r="U27" s="4">
        <v>812</v>
      </c>
      <c r="V27" s="51">
        <f t="shared" si="1"/>
        <v>1612</v>
      </c>
    </row>
    <row r="28" spans="1:22" x14ac:dyDescent="0.2">
      <c r="A28" s="172">
        <f>'Web Graph Info.'!A20:A167</f>
        <v>42166</v>
      </c>
      <c r="B28">
        <v>348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4">
        <v>4</v>
      </c>
      <c r="J28" s="4">
        <v>0</v>
      </c>
      <c r="K28" s="4">
        <v>0</v>
      </c>
      <c r="L28" s="4">
        <v>8</v>
      </c>
      <c r="M28" s="4">
        <v>56</v>
      </c>
      <c r="N28" s="12">
        <v>0</v>
      </c>
      <c r="O28" s="4">
        <v>0</v>
      </c>
      <c r="P28" s="4">
        <v>0</v>
      </c>
      <c r="Q28" s="12">
        <v>0</v>
      </c>
      <c r="R28" s="4">
        <v>0</v>
      </c>
      <c r="S28" s="12">
        <v>0</v>
      </c>
      <c r="T28" s="130">
        <f t="shared" si="0"/>
        <v>416</v>
      </c>
      <c r="U28" s="4">
        <v>296</v>
      </c>
      <c r="V28" s="51">
        <f>SUM(T28+U28)</f>
        <v>712</v>
      </c>
    </row>
    <row r="29" spans="1:22" x14ac:dyDescent="0.2">
      <c r="A29" s="172">
        <f>'Web Graph Info.'!A21:A168</f>
        <v>42167</v>
      </c>
      <c r="B29">
        <v>600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4</v>
      </c>
      <c r="J29" s="4">
        <v>40</v>
      </c>
      <c r="K29" s="4">
        <v>0</v>
      </c>
      <c r="L29" s="4">
        <v>42</v>
      </c>
      <c r="M29" s="4">
        <v>38</v>
      </c>
      <c r="N29" s="12">
        <v>0</v>
      </c>
      <c r="O29" s="4">
        <v>56</v>
      </c>
      <c r="P29" s="4">
        <v>0</v>
      </c>
      <c r="Q29" s="12">
        <v>0</v>
      </c>
      <c r="R29" s="4">
        <v>0</v>
      </c>
      <c r="S29" s="12">
        <v>0</v>
      </c>
      <c r="T29" s="130">
        <f t="shared" si="0"/>
        <v>780</v>
      </c>
      <c r="U29" s="4">
        <v>280</v>
      </c>
      <c r="V29" s="51">
        <f>SUM(T29+U29)</f>
        <v>1060</v>
      </c>
    </row>
    <row r="30" spans="1:22" x14ac:dyDescent="0.2">
      <c r="A30" s="172">
        <f>'Web Graph Info.'!A22:A169</f>
        <v>42168</v>
      </c>
      <c r="B30">
        <v>792</v>
      </c>
      <c r="C30">
        <v>4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4">
        <v>20</v>
      </c>
      <c r="K30" s="4">
        <v>0</v>
      </c>
      <c r="L30" s="4">
        <v>1.3</v>
      </c>
      <c r="M30" s="4">
        <v>6.6</v>
      </c>
      <c r="N30" s="12">
        <v>0</v>
      </c>
      <c r="O30" s="4">
        <v>26.6</v>
      </c>
      <c r="P30" s="4">
        <v>0</v>
      </c>
      <c r="Q30" s="12">
        <v>0</v>
      </c>
      <c r="R30" s="4">
        <v>0</v>
      </c>
      <c r="S30" s="12">
        <v>0</v>
      </c>
      <c r="T30" s="130">
        <f t="shared" si="0"/>
        <v>850.5</v>
      </c>
      <c r="U30" s="4">
        <v>269.3</v>
      </c>
      <c r="V30" s="51">
        <f>SUM(T30+U30)</f>
        <v>1119.8</v>
      </c>
    </row>
    <row r="31" spans="1:22" x14ac:dyDescent="0.2">
      <c r="A31" s="172">
        <f>'Web Graph Info.'!A23:A170</f>
        <v>42169</v>
      </c>
      <c r="B31" s="101">
        <v>792</v>
      </c>
      <c r="C31" s="101">
        <v>4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4">
        <v>20</v>
      </c>
      <c r="K31" s="4">
        <v>0</v>
      </c>
      <c r="L31" s="4">
        <v>1.3</v>
      </c>
      <c r="M31" s="4">
        <v>6.6</v>
      </c>
      <c r="N31" s="12">
        <v>0</v>
      </c>
      <c r="O31" s="4">
        <v>26.6</v>
      </c>
      <c r="P31" s="4">
        <v>0</v>
      </c>
      <c r="Q31" s="12">
        <v>0</v>
      </c>
      <c r="R31" s="4">
        <v>0</v>
      </c>
      <c r="S31" s="12">
        <v>0</v>
      </c>
      <c r="T31" s="175">
        <f t="shared" ref="T31:T32" si="6">IF(SUM(B31:S31)=0,NA(),SUM(B31:S31))</f>
        <v>850.5</v>
      </c>
      <c r="U31" s="4">
        <v>270.3</v>
      </c>
      <c r="V31" s="175">
        <f t="shared" ref="V31:V32" si="7">SUM(T31+U31)</f>
        <v>1120.8</v>
      </c>
    </row>
    <row r="32" spans="1:22" x14ac:dyDescent="0.2">
      <c r="A32" s="172">
        <f>'Web Graph Info.'!A24:A171</f>
        <v>42170</v>
      </c>
      <c r="B32" s="101">
        <v>792</v>
      </c>
      <c r="C32" s="101">
        <v>4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4">
        <v>20</v>
      </c>
      <c r="K32" s="4">
        <v>0</v>
      </c>
      <c r="L32" s="4">
        <v>1.3</v>
      </c>
      <c r="M32" s="4">
        <v>6.6</v>
      </c>
      <c r="N32" s="12">
        <v>0</v>
      </c>
      <c r="O32" s="4">
        <v>26.6</v>
      </c>
      <c r="P32" s="4">
        <v>0</v>
      </c>
      <c r="Q32" s="12">
        <v>0</v>
      </c>
      <c r="R32" s="4">
        <v>0</v>
      </c>
      <c r="S32" s="12">
        <v>0</v>
      </c>
      <c r="T32" s="175">
        <f t="shared" si="6"/>
        <v>850.5</v>
      </c>
      <c r="U32" s="4">
        <v>271.3</v>
      </c>
      <c r="V32" s="175">
        <f t="shared" si="7"/>
        <v>1121.8</v>
      </c>
    </row>
    <row r="33" spans="1:22" x14ac:dyDescent="0.2">
      <c r="A33" s="172">
        <f>'Web Graph Info.'!A25:A172</f>
        <v>42171</v>
      </c>
      <c r="B33">
        <v>217</v>
      </c>
      <c r="C33">
        <v>1</v>
      </c>
      <c r="D33">
        <v>0</v>
      </c>
      <c r="E33" s="101">
        <v>0</v>
      </c>
      <c r="F33" s="101">
        <v>0</v>
      </c>
      <c r="G33" s="101">
        <v>0</v>
      </c>
      <c r="H33" s="101">
        <v>0</v>
      </c>
      <c r="I33">
        <v>1</v>
      </c>
      <c r="J33" s="4">
        <v>3</v>
      </c>
      <c r="K33" s="4">
        <v>0</v>
      </c>
      <c r="L33" s="4">
        <v>4</v>
      </c>
      <c r="M33" s="4">
        <v>28</v>
      </c>
      <c r="N33" s="12">
        <v>0</v>
      </c>
      <c r="O33" s="4">
        <v>16</v>
      </c>
      <c r="P33" s="4">
        <v>0</v>
      </c>
      <c r="Q33" s="12">
        <v>0</v>
      </c>
      <c r="R33" s="4">
        <v>0</v>
      </c>
      <c r="S33" s="12">
        <v>0</v>
      </c>
      <c r="T33" s="130">
        <f t="shared" si="0"/>
        <v>270</v>
      </c>
      <c r="U33" s="4">
        <v>128</v>
      </c>
      <c r="V33" s="51">
        <f t="shared" si="1"/>
        <v>398</v>
      </c>
    </row>
    <row r="34" spans="1:22" x14ac:dyDescent="0.2">
      <c r="A34" s="172">
        <f>'Web Graph Info.'!A26:A173</f>
        <v>42172</v>
      </c>
      <c r="B34">
        <v>52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4">
        <v>3</v>
      </c>
      <c r="K34" s="4">
        <v>0</v>
      </c>
      <c r="L34" s="4">
        <v>2</v>
      </c>
      <c r="M34" s="4">
        <v>1</v>
      </c>
      <c r="N34" s="12">
        <v>0</v>
      </c>
      <c r="O34" s="4">
        <v>4</v>
      </c>
      <c r="P34" s="4">
        <v>0</v>
      </c>
      <c r="Q34" s="12">
        <v>0</v>
      </c>
      <c r="R34" s="4">
        <v>0</v>
      </c>
      <c r="S34" s="12">
        <v>0</v>
      </c>
      <c r="T34" s="130">
        <f t="shared" si="0"/>
        <v>62</v>
      </c>
      <c r="U34" s="4">
        <v>27</v>
      </c>
      <c r="V34" s="51">
        <f t="shared" si="1"/>
        <v>89</v>
      </c>
    </row>
    <row r="35" spans="1:22" x14ac:dyDescent="0.2">
      <c r="A35" s="172">
        <f>'Web Graph Info.'!A27:A174</f>
        <v>42173</v>
      </c>
      <c r="B35">
        <v>353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4">
        <v>52</v>
      </c>
      <c r="K35" s="4">
        <v>0</v>
      </c>
      <c r="L35" s="4">
        <v>15</v>
      </c>
      <c r="M35" s="4">
        <v>0</v>
      </c>
      <c r="N35" s="12">
        <v>0</v>
      </c>
      <c r="O35" s="4">
        <v>25</v>
      </c>
      <c r="P35" s="4">
        <v>0</v>
      </c>
      <c r="Q35" s="12">
        <v>0</v>
      </c>
      <c r="R35" s="4">
        <v>0</v>
      </c>
      <c r="S35" s="12">
        <v>0</v>
      </c>
      <c r="T35" s="130">
        <f t="shared" si="0"/>
        <v>446</v>
      </c>
      <c r="U35" s="4">
        <v>139</v>
      </c>
      <c r="V35" s="51">
        <f t="shared" si="1"/>
        <v>585</v>
      </c>
    </row>
    <row r="36" spans="1:22" x14ac:dyDescent="0.2">
      <c r="A36" s="172">
        <f>'Web Graph Info.'!A28:A175</f>
        <v>42174</v>
      </c>
      <c r="B36">
        <v>232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 s="4">
        <v>3</v>
      </c>
      <c r="K36" s="4">
        <v>0</v>
      </c>
      <c r="L36" s="4">
        <v>2</v>
      </c>
      <c r="M36" s="4">
        <v>4</v>
      </c>
      <c r="N36" s="12">
        <v>0</v>
      </c>
      <c r="O36" s="4">
        <v>4</v>
      </c>
      <c r="P36" s="4">
        <v>0</v>
      </c>
      <c r="Q36" s="12">
        <v>0</v>
      </c>
      <c r="R36" s="4">
        <v>0</v>
      </c>
      <c r="S36" s="12">
        <v>0</v>
      </c>
      <c r="T36" s="130">
        <f t="shared" si="0"/>
        <v>246</v>
      </c>
      <c r="U36" s="4">
        <v>39</v>
      </c>
      <c r="V36" s="51">
        <f>SUM(T36+U36)</f>
        <v>285</v>
      </c>
    </row>
    <row r="37" spans="1:22" x14ac:dyDescent="0.2">
      <c r="A37" s="172">
        <f>'Web Graph Info.'!A29:A176</f>
        <v>42175</v>
      </c>
      <c r="B37" s="89">
        <v>284.60000000000002</v>
      </c>
      <c r="C37" s="89">
        <v>0.6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0.6</v>
      </c>
      <c r="J37" s="4">
        <v>10.6</v>
      </c>
      <c r="K37" s="4">
        <v>0</v>
      </c>
      <c r="L37" s="4">
        <v>10.6</v>
      </c>
      <c r="M37" s="4">
        <v>14.6</v>
      </c>
      <c r="N37" s="12">
        <v>0</v>
      </c>
      <c r="O37" s="4">
        <v>14</v>
      </c>
      <c r="P37" s="4">
        <v>0</v>
      </c>
      <c r="Q37" s="12">
        <v>0</v>
      </c>
      <c r="R37" s="4">
        <v>0</v>
      </c>
      <c r="S37" s="12">
        <v>0</v>
      </c>
      <c r="T37" s="130">
        <f t="shared" si="0"/>
        <v>335.60000000000014</v>
      </c>
      <c r="U37" s="4">
        <v>46</v>
      </c>
      <c r="V37" s="51">
        <f>SUM(T37+U37)</f>
        <v>381.60000000000014</v>
      </c>
    </row>
    <row r="38" spans="1:22" x14ac:dyDescent="0.2">
      <c r="A38" s="172">
        <f>'Web Graph Info.'!A30:A177</f>
        <v>42176</v>
      </c>
      <c r="B38" s="101">
        <v>284.60000000000002</v>
      </c>
      <c r="C38" s="101">
        <v>0.6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4">
        <v>10.6</v>
      </c>
      <c r="K38" s="4">
        <v>0</v>
      </c>
      <c r="L38" s="4">
        <v>10.6</v>
      </c>
      <c r="M38" s="4">
        <v>14.6</v>
      </c>
      <c r="N38" s="12">
        <v>0</v>
      </c>
      <c r="O38" s="4">
        <v>14</v>
      </c>
      <c r="P38" s="4">
        <v>0</v>
      </c>
      <c r="Q38" s="12">
        <v>0</v>
      </c>
      <c r="R38" s="4">
        <v>0</v>
      </c>
      <c r="S38" s="12">
        <v>0</v>
      </c>
      <c r="T38" s="177">
        <f t="shared" ref="T38:T39" si="8">IF(SUM(B38:S38)=0,NA(),SUM(B38:S38))</f>
        <v>335.60000000000014</v>
      </c>
      <c r="U38" s="4">
        <v>47</v>
      </c>
      <c r="V38" s="177">
        <f t="shared" ref="V38:V39" si="9">SUM(T38+U38)</f>
        <v>382.60000000000014</v>
      </c>
    </row>
    <row r="39" spans="1:22" x14ac:dyDescent="0.2">
      <c r="A39" s="172">
        <f>'Web Graph Info.'!A31:A178</f>
        <v>42177</v>
      </c>
      <c r="B39" s="101">
        <v>284.60000000000002</v>
      </c>
      <c r="C39" s="101">
        <v>0.6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4">
        <v>10.6</v>
      </c>
      <c r="K39" s="4">
        <v>0</v>
      </c>
      <c r="L39" s="4">
        <v>10.6</v>
      </c>
      <c r="M39" s="4">
        <v>14.6</v>
      </c>
      <c r="N39" s="12">
        <v>0</v>
      </c>
      <c r="O39" s="4">
        <v>14</v>
      </c>
      <c r="P39" s="4">
        <v>0</v>
      </c>
      <c r="Q39" s="12">
        <v>0</v>
      </c>
      <c r="R39" s="4">
        <v>0</v>
      </c>
      <c r="S39" s="12">
        <v>0</v>
      </c>
      <c r="T39" s="177">
        <f t="shared" si="8"/>
        <v>335.60000000000014</v>
      </c>
      <c r="U39" s="4">
        <v>48</v>
      </c>
      <c r="V39" s="177">
        <f t="shared" si="9"/>
        <v>383.60000000000014</v>
      </c>
    </row>
    <row r="40" spans="1:22" x14ac:dyDescent="0.2">
      <c r="A40" s="172">
        <f>'Web Graph Info.'!A32:A179</f>
        <v>42178</v>
      </c>
      <c r="B40">
        <v>204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4">
        <v>39</v>
      </c>
      <c r="K40" s="4">
        <v>0</v>
      </c>
      <c r="L40" s="4">
        <v>10</v>
      </c>
      <c r="M40" s="4">
        <v>0</v>
      </c>
      <c r="N40" s="12">
        <v>0</v>
      </c>
      <c r="O40" s="4">
        <v>24</v>
      </c>
      <c r="P40" s="4">
        <v>0</v>
      </c>
      <c r="Q40" s="12">
        <v>0</v>
      </c>
      <c r="R40" s="4">
        <v>0</v>
      </c>
      <c r="S40" s="12">
        <v>0</v>
      </c>
      <c r="T40" s="130">
        <f t="shared" si="0"/>
        <v>278</v>
      </c>
      <c r="U40" s="4">
        <v>21</v>
      </c>
      <c r="V40" s="51">
        <f t="shared" si="1"/>
        <v>299</v>
      </c>
    </row>
    <row r="41" spans="1:22" x14ac:dyDescent="0.2">
      <c r="A41" s="172">
        <f>'Web Graph Info.'!A33:A180</f>
        <v>42179</v>
      </c>
      <c r="B41">
        <v>330</v>
      </c>
      <c r="C41">
        <v>4</v>
      </c>
      <c r="D41">
        <v>0</v>
      </c>
      <c r="E41">
        <v>0</v>
      </c>
      <c r="F41">
        <v>2</v>
      </c>
      <c r="G41">
        <v>1</v>
      </c>
      <c r="H41">
        <v>0</v>
      </c>
      <c r="I41">
        <v>18</v>
      </c>
      <c r="J41" s="4">
        <v>34</v>
      </c>
      <c r="K41" s="4">
        <v>0</v>
      </c>
      <c r="L41" s="4">
        <v>4</v>
      </c>
      <c r="M41" s="4">
        <v>12</v>
      </c>
      <c r="N41" s="12">
        <v>0</v>
      </c>
      <c r="O41" s="4">
        <v>29</v>
      </c>
      <c r="P41" s="4">
        <v>0</v>
      </c>
      <c r="Q41" s="12">
        <v>0</v>
      </c>
      <c r="R41" s="4">
        <v>0</v>
      </c>
      <c r="S41" s="12">
        <v>0</v>
      </c>
      <c r="T41" s="130">
        <f t="shared" si="0"/>
        <v>434</v>
      </c>
      <c r="U41" s="4"/>
      <c r="V41" s="51">
        <f t="shared" si="1"/>
        <v>434</v>
      </c>
    </row>
    <row r="42" spans="1:22" x14ac:dyDescent="0.2">
      <c r="A42" s="172">
        <f>'Web Graph Info.'!A34:A181</f>
        <v>42180</v>
      </c>
      <c r="B42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 s="4">
        <v>1</v>
      </c>
      <c r="K42" s="4">
        <v>0</v>
      </c>
      <c r="L42" s="4">
        <v>2</v>
      </c>
      <c r="M42" s="4">
        <v>8</v>
      </c>
      <c r="N42" s="12">
        <v>0</v>
      </c>
      <c r="O42" s="4">
        <v>5</v>
      </c>
      <c r="P42" s="4">
        <v>0</v>
      </c>
      <c r="Q42" s="12">
        <v>0</v>
      </c>
      <c r="R42" s="4">
        <v>0</v>
      </c>
      <c r="S42" s="12">
        <v>0</v>
      </c>
      <c r="T42" s="130">
        <f t="shared" si="0"/>
        <v>75</v>
      </c>
      <c r="U42" s="4">
        <v>5</v>
      </c>
      <c r="V42" s="51">
        <f t="shared" si="1"/>
        <v>80</v>
      </c>
    </row>
    <row r="43" spans="1:22" x14ac:dyDescent="0.2">
      <c r="A43" s="172">
        <f>'Web Graph Info.'!A35:A182</f>
        <v>42181</v>
      </c>
      <c r="B43">
        <v>114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 s="4">
        <v>5</v>
      </c>
      <c r="K43" s="4">
        <v>0</v>
      </c>
      <c r="L43" s="4">
        <v>3</v>
      </c>
      <c r="M43" s="4">
        <v>7</v>
      </c>
      <c r="N43" s="12">
        <v>0</v>
      </c>
      <c r="O43" s="4">
        <v>4</v>
      </c>
      <c r="P43" s="4">
        <v>0</v>
      </c>
      <c r="Q43" s="12">
        <v>0</v>
      </c>
      <c r="R43" s="4">
        <v>0</v>
      </c>
      <c r="S43" s="12">
        <v>0</v>
      </c>
      <c r="T43" s="130">
        <f t="shared" si="0"/>
        <v>135</v>
      </c>
      <c r="U43" s="4">
        <v>11</v>
      </c>
      <c r="V43" s="51">
        <f>SUM(T43+U43)</f>
        <v>146</v>
      </c>
    </row>
    <row r="44" spans="1:22" x14ac:dyDescent="0.2">
      <c r="A44" s="172">
        <f>'Web Graph Info.'!A36:A183</f>
        <v>42182</v>
      </c>
      <c r="B44" s="101">
        <v>116</v>
      </c>
      <c r="C44" s="101">
        <v>1.3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2</v>
      </c>
      <c r="J44" s="4">
        <v>6</v>
      </c>
      <c r="K44" s="4">
        <v>0</v>
      </c>
      <c r="L44" s="4">
        <v>0</v>
      </c>
      <c r="M44" s="4">
        <v>0</v>
      </c>
      <c r="N44" s="4">
        <v>0</v>
      </c>
      <c r="O44" s="4">
        <v>7.3</v>
      </c>
      <c r="P44" s="4">
        <v>0</v>
      </c>
      <c r="Q44" s="12">
        <v>0</v>
      </c>
      <c r="R44" s="4">
        <v>0</v>
      </c>
      <c r="S44" s="12">
        <v>0</v>
      </c>
      <c r="T44" s="130">
        <f t="shared" si="0"/>
        <v>132.6</v>
      </c>
      <c r="U44" s="4">
        <v>24</v>
      </c>
      <c r="V44" s="103">
        <f t="shared" ref="V44" si="10">SUM(T44+U44)</f>
        <v>156.6</v>
      </c>
    </row>
    <row r="45" spans="1:22" x14ac:dyDescent="0.2">
      <c r="A45" s="172">
        <f>'Web Graph Info.'!A37:A184</f>
        <v>42183</v>
      </c>
      <c r="B45" s="101">
        <v>116</v>
      </c>
      <c r="C45" s="101">
        <v>1.3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</v>
      </c>
      <c r="J45" s="4">
        <v>6</v>
      </c>
      <c r="K45" s="4">
        <v>0</v>
      </c>
      <c r="L45" s="4">
        <v>0</v>
      </c>
      <c r="M45" s="4">
        <v>0</v>
      </c>
      <c r="N45" s="4">
        <v>0</v>
      </c>
      <c r="O45" s="4">
        <v>7.3</v>
      </c>
      <c r="P45" s="4">
        <v>0</v>
      </c>
      <c r="Q45" s="12">
        <v>0</v>
      </c>
      <c r="R45" s="4">
        <v>0</v>
      </c>
      <c r="S45" s="12">
        <v>0</v>
      </c>
      <c r="T45" s="179">
        <f t="shared" ref="T45:T46" si="11">IF(SUM(B45:S45)=0,NA(),SUM(B45:S45))</f>
        <v>132.6</v>
      </c>
      <c r="U45" s="4">
        <v>25</v>
      </c>
      <c r="V45" s="179">
        <f t="shared" ref="V45:V46" si="12">SUM(T45+U45)</f>
        <v>157.6</v>
      </c>
    </row>
    <row r="46" spans="1:22" x14ac:dyDescent="0.2">
      <c r="A46" s="172">
        <f>'Web Graph Info.'!A38:A185</f>
        <v>42184</v>
      </c>
      <c r="B46" s="101">
        <v>116</v>
      </c>
      <c r="C46" s="101">
        <v>1.3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</v>
      </c>
      <c r="J46" s="4">
        <v>6</v>
      </c>
      <c r="K46" s="4">
        <v>0</v>
      </c>
      <c r="L46" s="4">
        <v>0</v>
      </c>
      <c r="M46" s="4">
        <v>0</v>
      </c>
      <c r="N46" s="4">
        <v>0</v>
      </c>
      <c r="O46" s="4">
        <v>7.3</v>
      </c>
      <c r="P46" s="4">
        <v>0</v>
      </c>
      <c r="Q46" s="12">
        <v>0</v>
      </c>
      <c r="R46" s="4">
        <v>0</v>
      </c>
      <c r="S46" s="12">
        <v>0</v>
      </c>
      <c r="T46" s="179">
        <f t="shared" si="11"/>
        <v>132.6</v>
      </c>
      <c r="U46" s="4">
        <v>26</v>
      </c>
      <c r="V46" s="179">
        <f t="shared" si="12"/>
        <v>158.6</v>
      </c>
    </row>
    <row r="47" spans="1:22" x14ac:dyDescent="0.2">
      <c r="A47" s="172">
        <f>'Web Graph Info.'!A39:A186</f>
        <v>42185</v>
      </c>
      <c r="B47">
        <v>234</v>
      </c>
      <c r="C47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>
        <v>6</v>
      </c>
      <c r="J47" s="4">
        <v>8</v>
      </c>
      <c r="K47" s="4">
        <v>0</v>
      </c>
      <c r="L47" s="4">
        <v>2</v>
      </c>
      <c r="M47" s="4">
        <v>14</v>
      </c>
      <c r="N47" s="4">
        <v>0</v>
      </c>
      <c r="O47" s="4">
        <v>5</v>
      </c>
      <c r="P47" s="4">
        <v>0</v>
      </c>
      <c r="Q47" s="12">
        <v>0</v>
      </c>
      <c r="R47" s="4">
        <v>0</v>
      </c>
      <c r="S47" s="12">
        <v>0</v>
      </c>
      <c r="T47" s="130">
        <f t="shared" si="0"/>
        <v>269</v>
      </c>
      <c r="U47" s="4">
        <v>49</v>
      </c>
      <c r="V47" s="51">
        <f t="shared" si="1"/>
        <v>318</v>
      </c>
    </row>
    <row r="48" spans="1:22" x14ac:dyDescent="0.2">
      <c r="A48" s="172">
        <f>'Web Graph Info.'!A40:A187</f>
        <v>42186</v>
      </c>
      <c r="B48">
        <v>78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 s="4">
        <v>5</v>
      </c>
      <c r="K48" s="4">
        <v>0</v>
      </c>
      <c r="L48" s="4">
        <v>0</v>
      </c>
      <c r="M48" s="4">
        <v>5</v>
      </c>
      <c r="N48" s="4">
        <v>0</v>
      </c>
      <c r="O48" s="4">
        <v>3</v>
      </c>
      <c r="P48" s="4">
        <v>0</v>
      </c>
      <c r="Q48" s="12">
        <v>0</v>
      </c>
      <c r="R48" s="4">
        <v>0</v>
      </c>
      <c r="S48" s="12">
        <v>0</v>
      </c>
      <c r="T48" s="130">
        <f t="shared" si="0"/>
        <v>93</v>
      </c>
      <c r="U48" s="4">
        <v>38</v>
      </c>
      <c r="V48" s="51">
        <f t="shared" si="1"/>
        <v>131</v>
      </c>
    </row>
    <row r="49" spans="1:22" x14ac:dyDescent="0.2">
      <c r="A49" s="172">
        <f>'Web Graph Info.'!A41:A188</f>
        <v>42187</v>
      </c>
      <c r="B49">
        <v>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>
        <v>16</v>
      </c>
      <c r="K49" s="4">
        <v>0</v>
      </c>
      <c r="L49" s="4">
        <v>2</v>
      </c>
      <c r="M49" s="4">
        <v>2</v>
      </c>
      <c r="N49" s="4">
        <v>0</v>
      </c>
      <c r="O49" s="4">
        <v>4</v>
      </c>
      <c r="P49" s="4">
        <v>0</v>
      </c>
      <c r="Q49" s="12">
        <v>0</v>
      </c>
      <c r="R49" s="4">
        <v>0</v>
      </c>
      <c r="S49" s="12">
        <v>0</v>
      </c>
      <c r="T49" s="130">
        <f t="shared" si="0"/>
        <v>39</v>
      </c>
      <c r="U49" s="4">
        <v>16</v>
      </c>
      <c r="V49" s="51">
        <f t="shared" si="1"/>
        <v>55</v>
      </c>
    </row>
    <row r="50" spans="1:22" x14ac:dyDescent="0.2">
      <c r="A50" s="172">
        <f>'Web Graph Info.'!A42:A189</f>
        <v>42188</v>
      </c>
      <c r="B50">
        <v>51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5.25</v>
      </c>
      <c r="J50" s="4">
        <v>4.75</v>
      </c>
      <c r="K50" s="4">
        <v>0</v>
      </c>
      <c r="L50" s="4">
        <v>6.25</v>
      </c>
      <c r="M50" s="4">
        <v>6.75</v>
      </c>
      <c r="N50" s="4">
        <v>0</v>
      </c>
      <c r="O50" s="4">
        <v>2</v>
      </c>
      <c r="P50" s="4">
        <v>0</v>
      </c>
      <c r="Q50" s="12">
        <v>0</v>
      </c>
      <c r="R50" s="4">
        <v>0</v>
      </c>
      <c r="S50" s="12">
        <v>0</v>
      </c>
      <c r="T50" s="130">
        <f t="shared" si="0"/>
        <v>77</v>
      </c>
      <c r="U50" s="4">
        <v>41.25</v>
      </c>
      <c r="V50" s="51">
        <f t="shared" si="1"/>
        <v>118.25</v>
      </c>
    </row>
    <row r="51" spans="1:22" x14ac:dyDescent="0.2">
      <c r="A51" s="172">
        <f>'Web Graph Info.'!A43:A190</f>
        <v>42189</v>
      </c>
      <c r="B51" s="101">
        <v>51</v>
      </c>
      <c r="C51" s="101">
        <v>1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5.25</v>
      </c>
      <c r="J51" s="4">
        <v>4.75</v>
      </c>
      <c r="K51" s="4">
        <v>0</v>
      </c>
      <c r="L51" s="4">
        <v>6.25</v>
      </c>
      <c r="M51" s="4">
        <v>6.75</v>
      </c>
      <c r="N51" s="4">
        <v>0</v>
      </c>
      <c r="O51" s="4">
        <v>2</v>
      </c>
      <c r="P51" s="4">
        <v>0</v>
      </c>
      <c r="Q51" s="12">
        <v>0</v>
      </c>
      <c r="R51" s="4">
        <v>0</v>
      </c>
      <c r="S51" s="12">
        <v>0</v>
      </c>
      <c r="T51" s="182">
        <f t="shared" ref="T51:T53" si="13">IF(SUM(B51:S51)=0,NA(),SUM(B51:S51))</f>
        <v>77</v>
      </c>
      <c r="U51" s="4">
        <v>41.25</v>
      </c>
      <c r="V51" s="105">
        <f t="shared" ref="V51:V52" si="14">SUM(T51+U51)</f>
        <v>118.25</v>
      </c>
    </row>
    <row r="52" spans="1:22" x14ac:dyDescent="0.2">
      <c r="A52" s="172">
        <f>'Web Graph Info.'!A44:A191</f>
        <v>42190</v>
      </c>
      <c r="B52" s="101">
        <v>51</v>
      </c>
      <c r="C52" s="101">
        <v>1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5.25</v>
      </c>
      <c r="J52" s="4">
        <v>4.75</v>
      </c>
      <c r="K52" s="4">
        <v>0</v>
      </c>
      <c r="L52" s="4">
        <v>6.25</v>
      </c>
      <c r="M52" s="4">
        <v>6.75</v>
      </c>
      <c r="N52" s="4">
        <v>0</v>
      </c>
      <c r="O52" s="4">
        <v>2</v>
      </c>
      <c r="P52" s="4">
        <v>0</v>
      </c>
      <c r="Q52" s="12">
        <v>0</v>
      </c>
      <c r="R52" s="4">
        <v>0</v>
      </c>
      <c r="S52" s="12">
        <v>0</v>
      </c>
      <c r="T52" s="182">
        <f t="shared" si="13"/>
        <v>77</v>
      </c>
      <c r="U52" s="4">
        <v>41.25</v>
      </c>
      <c r="V52" s="105">
        <f t="shared" si="14"/>
        <v>118.25</v>
      </c>
    </row>
    <row r="53" spans="1:22" x14ac:dyDescent="0.2">
      <c r="A53" s="172">
        <f>'Web Graph Info.'!A45:A192</f>
        <v>42191</v>
      </c>
      <c r="B53" s="101">
        <v>51</v>
      </c>
      <c r="C53" s="101">
        <v>1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5.25</v>
      </c>
      <c r="J53" s="4">
        <v>4.75</v>
      </c>
      <c r="K53" s="4">
        <v>0</v>
      </c>
      <c r="L53" s="4">
        <v>6.25</v>
      </c>
      <c r="M53" s="4">
        <v>6.75</v>
      </c>
      <c r="N53" s="4">
        <v>0</v>
      </c>
      <c r="O53" s="4">
        <v>2</v>
      </c>
      <c r="P53" s="4">
        <v>0</v>
      </c>
      <c r="Q53" s="12">
        <v>0</v>
      </c>
      <c r="R53" s="4">
        <v>0</v>
      </c>
      <c r="S53" s="12">
        <v>0</v>
      </c>
      <c r="T53" s="182">
        <f t="shared" si="13"/>
        <v>77</v>
      </c>
      <c r="U53" s="4">
        <v>41.25</v>
      </c>
      <c r="V53" s="51">
        <f t="shared" si="1"/>
        <v>118.25</v>
      </c>
    </row>
    <row r="54" spans="1:22" x14ac:dyDescent="0.2">
      <c r="A54" s="172">
        <f>'Web Graph Info.'!A46:A193</f>
        <v>42192</v>
      </c>
      <c r="B54">
        <v>8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>
        <v>2</v>
      </c>
      <c r="J54" s="4">
        <v>4</v>
      </c>
      <c r="K54" s="4">
        <v>0</v>
      </c>
      <c r="L54" s="4">
        <v>0</v>
      </c>
      <c r="M54" s="4">
        <v>1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4">
        <v>0</v>
      </c>
      <c r="T54" s="130">
        <f t="shared" si="0"/>
        <v>16</v>
      </c>
      <c r="U54" s="4">
        <v>8</v>
      </c>
      <c r="V54" s="51">
        <f t="shared" si="1"/>
        <v>24</v>
      </c>
    </row>
    <row r="55" spans="1:22" x14ac:dyDescent="0.2">
      <c r="A55" s="172">
        <f>'Web Graph Info.'!A47:A194</f>
        <v>42193</v>
      </c>
      <c r="B55">
        <v>1</v>
      </c>
      <c r="C55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30">
        <f t="shared" si="0"/>
        <v>2</v>
      </c>
      <c r="U55" s="4">
        <v>2</v>
      </c>
      <c r="V55" s="51">
        <f t="shared" si="1"/>
        <v>4</v>
      </c>
    </row>
    <row r="56" spans="1:22" x14ac:dyDescent="0.2">
      <c r="A56" s="172">
        <f>'Web Graph Info.'!A48:A195</f>
        <v>42194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 s="4">
        <v>4</v>
      </c>
      <c r="K56" s="4">
        <v>0</v>
      </c>
      <c r="L56" s="4">
        <v>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130">
        <f t="shared" si="0"/>
        <v>18</v>
      </c>
      <c r="U56" s="4">
        <v>11</v>
      </c>
      <c r="V56" s="51">
        <f t="shared" si="1"/>
        <v>29</v>
      </c>
    </row>
    <row r="57" spans="1:22" x14ac:dyDescent="0.2">
      <c r="A57" s="172">
        <f>'Web Graph Info.'!A49:A196</f>
        <v>42195</v>
      </c>
      <c r="B57">
        <v>31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 s="4">
        <v>18</v>
      </c>
      <c r="K57" s="4">
        <v>0</v>
      </c>
      <c r="L57" s="4">
        <v>5</v>
      </c>
      <c r="M57" s="4">
        <v>1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  <c r="T57" s="130">
        <f t="shared" si="0"/>
        <v>57</v>
      </c>
      <c r="U57" s="4">
        <v>27</v>
      </c>
      <c r="V57" s="51">
        <f t="shared" si="1"/>
        <v>84</v>
      </c>
    </row>
    <row r="58" spans="1:22" x14ac:dyDescent="0.2">
      <c r="A58" s="172">
        <f>'Web Graph Info.'!A50:A197</f>
        <v>42196</v>
      </c>
      <c r="B58" s="101">
        <v>22.6</v>
      </c>
      <c r="C58" s="101">
        <v>0.3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3</v>
      </c>
      <c r="J58" s="4">
        <v>13.6</v>
      </c>
      <c r="K58" s="4">
        <v>0</v>
      </c>
      <c r="L58" s="4">
        <v>1.3</v>
      </c>
      <c r="M58" s="4">
        <v>2.2999999999999998</v>
      </c>
      <c r="N58" s="4">
        <v>0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130">
        <f t="shared" si="0"/>
        <v>45.099999999999994</v>
      </c>
      <c r="U58" s="4">
        <v>49.6</v>
      </c>
      <c r="V58" s="109">
        <f t="shared" ref="V58" si="15">SUM(T58+U58)</f>
        <v>94.699999999999989</v>
      </c>
    </row>
    <row r="59" spans="1:22" x14ac:dyDescent="0.2">
      <c r="A59" s="172">
        <f>'Web Graph Info.'!A51:A198</f>
        <v>42197</v>
      </c>
      <c r="B59" s="101">
        <v>22.6</v>
      </c>
      <c r="C59" s="101">
        <v>0.3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3</v>
      </c>
      <c r="J59" s="4">
        <v>13.6</v>
      </c>
      <c r="K59" s="4">
        <v>0</v>
      </c>
      <c r="L59" s="4">
        <v>1.3</v>
      </c>
      <c r="M59" s="4">
        <v>2.2999999999999998</v>
      </c>
      <c r="N59" s="4">
        <v>0</v>
      </c>
      <c r="O59" s="4">
        <v>2</v>
      </c>
      <c r="P59" s="4">
        <v>0</v>
      </c>
      <c r="Q59" s="4">
        <v>0</v>
      </c>
      <c r="R59" s="4">
        <v>0</v>
      </c>
      <c r="S59" s="4">
        <v>0</v>
      </c>
      <c r="T59" s="186">
        <f t="shared" ref="T59:T60" si="16">IF(SUM(B59:S59)=0,NA(),SUM(B59:S59))</f>
        <v>45.099999999999994</v>
      </c>
      <c r="U59" s="4">
        <v>49.6</v>
      </c>
      <c r="V59" s="186">
        <f t="shared" ref="V59:V60" si="17">SUM(T59+U59)</f>
        <v>94.699999999999989</v>
      </c>
    </row>
    <row r="60" spans="1:22" x14ac:dyDescent="0.2">
      <c r="A60" s="172">
        <f>'Web Graph Info.'!A52:A199</f>
        <v>42198</v>
      </c>
      <c r="B60" s="101">
        <v>22.6</v>
      </c>
      <c r="C60" s="101">
        <v>0.3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3</v>
      </c>
      <c r="J60" s="4">
        <v>13.6</v>
      </c>
      <c r="K60" s="4">
        <v>0</v>
      </c>
      <c r="L60" s="4">
        <v>1.3</v>
      </c>
      <c r="M60" s="4">
        <v>2.2999999999999998</v>
      </c>
      <c r="N60" s="4">
        <v>0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186">
        <f t="shared" si="16"/>
        <v>45.099999999999994</v>
      </c>
      <c r="U60" s="4">
        <v>49.6</v>
      </c>
      <c r="V60" s="186">
        <f t="shared" si="17"/>
        <v>94.699999999999989</v>
      </c>
    </row>
    <row r="61" spans="1:22" x14ac:dyDescent="0.2">
      <c r="A61" s="172">
        <f>'Web Graph Info.'!A53:A200</f>
        <v>42199</v>
      </c>
      <c r="B61">
        <v>38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</v>
      </c>
      <c r="J61" s="4">
        <v>4</v>
      </c>
      <c r="K61" s="4">
        <v>0</v>
      </c>
      <c r="L61" s="4">
        <v>3</v>
      </c>
      <c r="M61" s="4">
        <v>3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30">
        <f t="shared" si="0"/>
        <v>53</v>
      </c>
      <c r="U61" s="4">
        <v>44</v>
      </c>
      <c r="V61" s="51">
        <f t="shared" si="1"/>
        <v>97</v>
      </c>
    </row>
    <row r="62" spans="1:22" x14ac:dyDescent="0.2">
      <c r="A62" s="172">
        <f>'Web Graph Info.'!A54:A201</f>
        <v>42200</v>
      </c>
      <c r="B62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 s="4">
        <v>9</v>
      </c>
      <c r="K62" s="4">
        <v>0</v>
      </c>
      <c r="L62" s="4">
        <v>3</v>
      </c>
      <c r="M62" s="4">
        <v>3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30">
        <f t="shared" si="0"/>
        <v>58</v>
      </c>
      <c r="U62" s="4">
        <v>67</v>
      </c>
      <c r="V62" s="51">
        <f t="shared" si="1"/>
        <v>125</v>
      </c>
    </row>
    <row r="63" spans="1:22" x14ac:dyDescent="0.2">
      <c r="A63" s="172">
        <f>'Web Graph Info.'!A55:A202</f>
        <v>42201</v>
      </c>
      <c r="B63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 s="4">
        <v>10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30">
        <f t="shared" si="0"/>
        <v>24</v>
      </c>
      <c r="U63" s="4">
        <v>31</v>
      </c>
      <c r="V63" s="164">
        <f t="shared" si="1"/>
        <v>55</v>
      </c>
    </row>
    <row r="64" spans="1:22" x14ac:dyDescent="0.2">
      <c r="A64" s="172">
        <f>'Web Graph Info.'!A56:A203</f>
        <v>42202</v>
      </c>
      <c r="B64">
        <v>6</v>
      </c>
      <c r="C64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>
        <v>1</v>
      </c>
      <c r="J64" s="4">
        <v>6</v>
      </c>
      <c r="K64" s="4">
        <v>0</v>
      </c>
      <c r="L64" s="4">
        <v>2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30">
        <f t="shared" si="0"/>
        <v>15</v>
      </c>
      <c r="U64" s="4">
        <v>15</v>
      </c>
      <c r="V64" s="164">
        <f t="shared" si="1"/>
        <v>30</v>
      </c>
    </row>
    <row r="65" spans="1:22" x14ac:dyDescent="0.2">
      <c r="A65" s="172">
        <f>'Web Graph Info.'!A57:A204</f>
        <v>42203</v>
      </c>
      <c r="B65" s="101">
        <v>32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7.3</v>
      </c>
      <c r="J65" s="4">
        <v>2.2999999999999998</v>
      </c>
      <c r="K65" s="4">
        <v>0</v>
      </c>
      <c r="L65" s="4">
        <v>0.3</v>
      </c>
      <c r="M65" s="4">
        <v>0</v>
      </c>
      <c r="N65" s="4">
        <v>0</v>
      </c>
      <c r="O65" s="4">
        <v>1.6</v>
      </c>
      <c r="P65" s="4">
        <v>0</v>
      </c>
      <c r="Q65" s="4">
        <v>0</v>
      </c>
      <c r="R65" s="4">
        <v>0.3</v>
      </c>
      <c r="S65" s="4">
        <v>0</v>
      </c>
      <c r="T65" s="130">
        <f t="shared" si="0"/>
        <v>43.79999999999999</v>
      </c>
      <c r="U65" s="4">
        <v>21.6</v>
      </c>
      <c r="V65" s="164">
        <f t="shared" si="1"/>
        <v>65.399999999999991</v>
      </c>
    </row>
    <row r="66" spans="1:22" x14ac:dyDescent="0.2">
      <c r="A66" s="172">
        <f>'Web Graph Info.'!A58:A205</f>
        <v>42204</v>
      </c>
      <c r="B66" s="101">
        <v>32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7.3</v>
      </c>
      <c r="J66" s="4">
        <v>2.2999999999999998</v>
      </c>
      <c r="K66" s="4">
        <v>0</v>
      </c>
      <c r="L66" s="4">
        <v>0.3</v>
      </c>
      <c r="M66" s="4">
        <v>0</v>
      </c>
      <c r="N66" s="4">
        <v>0</v>
      </c>
      <c r="O66" s="4">
        <v>1.6</v>
      </c>
      <c r="P66" s="4">
        <v>0</v>
      </c>
      <c r="Q66" s="4">
        <v>0</v>
      </c>
      <c r="R66" s="4">
        <v>0.3</v>
      </c>
      <c r="S66" s="4">
        <v>0</v>
      </c>
      <c r="T66" s="190">
        <f t="shared" ref="T66:T67" si="18">IF(SUM(B66:S66)=0,NA(),SUM(B66:S66))</f>
        <v>43.79999999999999</v>
      </c>
      <c r="U66" s="4">
        <v>21.6</v>
      </c>
      <c r="V66" s="190">
        <f t="shared" ref="V66:V67" si="19">SUM(T66+U66)</f>
        <v>65.399999999999991</v>
      </c>
    </row>
    <row r="67" spans="1:22" x14ac:dyDescent="0.2">
      <c r="A67" s="172">
        <f>'Web Graph Info.'!A59:A206</f>
        <v>42205</v>
      </c>
      <c r="B67" s="101">
        <v>32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7.3</v>
      </c>
      <c r="J67" s="4">
        <v>2.2999999999999998</v>
      </c>
      <c r="K67" s="4">
        <v>0</v>
      </c>
      <c r="L67" s="4">
        <v>0.3</v>
      </c>
      <c r="M67" s="4">
        <v>0</v>
      </c>
      <c r="N67" s="4">
        <v>0</v>
      </c>
      <c r="O67" s="4">
        <v>1.6</v>
      </c>
      <c r="P67" s="4">
        <v>0</v>
      </c>
      <c r="Q67" s="4">
        <v>0</v>
      </c>
      <c r="R67" s="4">
        <v>0.3</v>
      </c>
      <c r="S67" s="4">
        <v>0</v>
      </c>
      <c r="T67" s="190">
        <f t="shared" si="18"/>
        <v>43.79999999999999</v>
      </c>
      <c r="U67" s="4">
        <v>21.6</v>
      </c>
      <c r="V67" s="190">
        <f t="shared" si="19"/>
        <v>65.399999999999991</v>
      </c>
    </row>
    <row r="68" spans="1:22" x14ac:dyDescent="0.2">
      <c r="A68" s="172">
        <f>'Web Graph Info.'!A60:A207</f>
        <v>42206</v>
      </c>
      <c r="B68">
        <v>14</v>
      </c>
      <c r="C6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>
        <v>4</v>
      </c>
      <c r="J68" s="4">
        <v>5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30">
        <f t="shared" si="0"/>
        <v>23</v>
      </c>
      <c r="U68" s="4">
        <v>14</v>
      </c>
      <c r="V68" s="51">
        <f t="shared" si="1"/>
        <v>37</v>
      </c>
    </row>
    <row r="69" spans="1:22" x14ac:dyDescent="0.2">
      <c r="A69" s="172">
        <f>'Web Graph Info.'!A61:A208</f>
        <v>42207</v>
      </c>
      <c r="B69">
        <v>23</v>
      </c>
      <c r="C69">
        <v>1</v>
      </c>
      <c r="D69">
        <v>0</v>
      </c>
      <c r="E69" s="101">
        <v>0</v>
      </c>
      <c r="F69" s="101">
        <v>0</v>
      </c>
      <c r="G69" s="101">
        <v>0</v>
      </c>
      <c r="H69" s="101">
        <v>0</v>
      </c>
      <c r="I69">
        <v>2</v>
      </c>
      <c r="J69" s="4">
        <v>5</v>
      </c>
      <c r="K69" s="4">
        <v>0</v>
      </c>
      <c r="L69" s="4">
        <v>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30">
        <f t="shared" si="0"/>
        <v>33</v>
      </c>
      <c r="U69" s="4">
        <v>27</v>
      </c>
      <c r="V69" s="51">
        <f t="shared" si="1"/>
        <v>60</v>
      </c>
    </row>
    <row r="70" spans="1:22" x14ac:dyDescent="0.2">
      <c r="A70" s="172">
        <f>'Web Graph Info.'!A62:A209</f>
        <v>42208</v>
      </c>
      <c r="B70">
        <v>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14</v>
      </c>
      <c r="J70" s="4">
        <v>7</v>
      </c>
      <c r="K70" s="4">
        <v>0</v>
      </c>
      <c r="L70" s="4">
        <v>2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1</v>
      </c>
      <c r="S70" s="4">
        <v>0</v>
      </c>
      <c r="T70" s="130">
        <f t="shared" si="0"/>
        <v>51</v>
      </c>
      <c r="U70" s="4">
        <v>21</v>
      </c>
      <c r="V70" s="51">
        <f t="shared" si="1"/>
        <v>72</v>
      </c>
    </row>
    <row r="71" spans="1:22" x14ac:dyDescent="0.2">
      <c r="A71" s="172">
        <f>'Web Graph Info.'!A63:A210</f>
        <v>42209</v>
      </c>
      <c r="B71" s="101">
        <v>88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2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130">
        <f t="shared" si="0"/>
        <v>91</v>
      </c>
      <c r="U71" s="4">
        <v>40</v>
      </c>
      <c r="V71" s="51">
        <f t="shared" si="1"/>
        <v>131</v>
      </c>
    </row>
    <row r="72" spans="1:22" x14ac:dyDescent="0.2">
      <c r="A72" s="172">
        <f>'Web Graph Info.'!A64:A211</f>
        <v>42210</v>
      </c>
      <c r="B72" s="101">
        <v>68</v>
      </c>
      <c r="C72" s="101">
        <v>0.3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0.6</v>
      </c>
      <c r="J72" s="4">
        <v>8.6</v>
      </c>
      <c r="K72" s="4">
        <v>0</v>
      </c>
      <c r="L72" s="4">
        <v>0</v>
      </c>
      <c r="M72" s="4">
        <v>0.6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30">
        <f t="shared" si="0"/>
        <v>78.09999999999998</v>
      </c>
      <c r="U72" s="4">
        <v>57.6</v>
      </c>
      <c r="V72" s="51">
        <f t="shared" si="1"/>
        <v>135.69999999999999</v>
      </c>
    </row>
    <row r="73" spans="1:22" x14ac:dyDescent="0.2">
      <c r="A73" s="172">
        <f>'Web Graph Info.'!A65:A212</f>
        <v>42211</v>
      </c>
      <c r="B73" s="101">
        <v>68</v>
      </c>
      <c r="C73" s="101">
        <v>0.3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0.6</v>
      </c>
      <c r="J73" s="4">
        <v>8.6</v>
      </c>
      <c r="K73" s="4">
        <v>0</v>
      </c>
      <c r="L73" s="4">
        <v>0</v>
      </c>
      <c r="M73" s="4">
        <v>0.6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94">
        <f t="shared" ref="T73:T74" si="20">IF(SUM(B73:S73)=0,NA(),SUM(B73:S73))</f>
        <v>78.09999999999998</v>
      </c>
      <c r="U73" s="4">
        <v>57.6</v>
      </c>
      <c r="V73" s="51">
        <f t="shared" si="1"/>
        <v>135.69999999999999</v>
      </c>
    </row>
    <row r="74" spans="1:22" x14ac:dyDescent="0.2">
      <c r="A74" s="172">
        <f>'Web Graph Info.'!A66:A213</f>
        <v>42212</v>
      </c>
      <c r="B74" s="101">
        <v>68</v>
      </c>
      <c r="C74" s="101">
        <v>0.3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0.6</v>
      </c>
      <c r="J74" s="4">
        <v>8.6</v>
      </c>
      <c r="K74" s="4">
        <v>0</v>
      </c>
      <c r="L74" s="4">
        <v>0</v>
      </c>
      <c r="M74" s="4">
        <v>0.6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94">
        <f t="shared" si="20"/>
        <v>78.09999999999998</v>
      </c>
      <c r="U74" s="4">
        <v>57.6</v>
      </c>
      <c r="V74" s="51">
        <f t="shared" si="1"/>
        <v>135.69999999999999</v>
      </c>
    </row>
    <row r="75" spans="1:22" x14ac:dyDescent="0.2">
      <c r="A75" s="172">
        <f>'Web Graph Info.'!A67:A214</f>
        <v>42213</v>
      </c>
      <c r="B75">
        <v>59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2</v>
      </c>
      <c r="J75" s="4">
        <v>2</v>
      </c>
      <c r="K75" s="4">
        <v>0</v>
      </c>
      <c r="L75" s="4">
        <v>1</v>
      </c>
      <c r="M75" s="4">
        <v>3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30">
        <f t="shared" ref="T75:T138" si="21">IF(SUM(B75:S75)=0,NA(),SUM(B75:S75))</f>
        <v>67</v>
      </c>
      <c r="U75" s="4">
        <v>56</v>
      </c>
      <c r="V75" s="51">
        <f t="shared" ref="V75:V133" si="22">SUM(T75+U75)</f>
        <v>123</v>
      </c>
    </row>
    <row r="76" spans="1:22" x14ac:dyDescent="0.2">
      <c r="A76" s="172">
        <f>'Web Graph Info.'!A68:A215</f>
        <v>42214</v>
      </c>
      <c r="B76">
        <v>8</v>
      </c>
      <c r="C76">
        <v>3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30">
        <f t="shared" si="21"/>
        <v>13</v>
      </c>
      <c r="U76" s="4">
        <v>7</v>
      </c>
      <c r="V76" s="51">
        <f t="shared" si="22"/>
        <v>20</v>
      </c>
    </row>
    <row r="77" spans="1:22" x14ac:dyDescent="0.2">
      <c r="A77" s="172">
        <f>'Web Graph Info.'!A69:A216</f>
        <v>42215</v>
      </c>
      <c r="B77">
        <v>1076</v>
      </c>
      <c r="C77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11</v>
      </c>
      <c r="J77" s="4">
        <v>3</v>
      </c>
      <c r="K77" s="4">
        <v>0</v>
      </c>
      <c r="L77" s="4">
        <v>6</v>
      </c>
      <c r="M77" s="4">
        <v>4</v>
      </c>
      <c r="N77" s="4">
        <v>0</v>
      </c>
      <c r="O77" s="4">
        <v>0</v>
      </c>
      <c r="P77" s="4">
        <v>0</v>
      </c>
      <c r="Q77" s="4">
        <v>0</v>
      </c>
      <c r="R77" s="4">
        <v>3</v>
      </c>
      <c r="S77" s="4">
        <v>0</v>
      </c>
      <c r="T77" s="130">
        <f t="shared" si="21"/>
        <v>1130</v>
      </c>
      <c r="U77" s="4">
        <v>540</v>
      </c>
      <c r="V77" s="51">
        <f t="shared" si="22"/>
        <v>1670</v>
      </c>
    </row>
    <row r="78" spans="1:22" x14ac:dyDescent="0.2">
      <c r="A78" s="172">
        <f>'Web Graph Info.'!A70:A217</f>
        <v>42216</v>
      </c>
      <c r="B78">
        <v>93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</v>
      </c>
      <c r="P78" s="4">
        <v>0</v>
      </c>
      <c r="Q78" s="4">
        <v>0</v>
      </c>
      <c r="R78" s="4">
        <v>0</v>
      </c>
      <c r="S78" s="4">
        <v>0</v>
      </c>
      <c r="T78" s="130">
        <f t="shared" si="21"/>
        <v>99</v>
      </c>
      <c r="U78" s="4">
        <v>68</v>
      </c>
      <c r="V78" s="51">
        <f>SUM(T78+U78)</f>
        <v>167</v>
      </c>
    </row>
    <row r="79" spans="1:22" x14ac:dyDescent="0.2">
      <c r="A79" s="172">
        <f>'Web Graph Info.'!A71:A218</f>
        <v>42217</v>
      </c>
      <c r="B79" s="101">
        <v>50</v>
      </c>
      <c r="C79" s="101">
        <v>1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3.3</v>
      </c>
      <c r="J79" s="4">
        <v>0</v>
      </c>
      <c r="K79" s="4">
        <v>0</v>
      </c>
      <c r="L79" s="4">
        <v>0</v>
      </c>
      <c r="M79" s="4">
        <v>0.6</v>
      </c>
      <c r="N79" s="4">
        <v>0</v>
      </c>
      <c r="O79" s="4">
        <v>0.3</v>
      </c>
      <c r="P79" s="4">
        <v>0</v>
      </c>
      <c r="Q79" s="4">
        <v>0</v>
      </c>
      <c r="R79" s="4">
        <v>0</v>
      </c>
      <c r="S79" s="4">
        <v>0</v>
      </c>
      <c r="T79" s="130">
        <f t="shared" si="21"/>
        <v>55.199999999999996</v>
      </c>
      <c r="U79" s="4">
        <v>41.6</v>
      </c>
      <c r="V79" s="51">
        <f>SUM(T79+U79)</f>
        <v>96.8</v>
      </c>
    </row>
    <row r="80" spans="1:22" x14ac:dyDescent="0.2">
      <c r="A80" s="172">
        <f>'Web Graph Info.'!A72:A219</f>
        <v>42218</v>
      </c>
      <c r="B80" s="101">
        <v>50</v>
      </c>
      <c r="C80" s="101">
        <v>1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3.3</v>
      </c>
      <c r="J80" s="4">
        <v>0</v>
      </c>
      <c r="K80" s="4">
        <v>0</v>
      </c>
      <c r="L80" s="4">
        <v>0</v>
      </c>
      <c r="M80" s="4">
        <v>0.6</v>
      </c>
      <c r="N80" s="4">
        <v>0</v>
      </c>
      <c r="O80" s="4">
        <v>0.3</v>
      </c>
      <c r="P80" s="4">
        <v>0</v>
      </c>
      <c r="Q80" s="4">
        <v>0</v>
      </c>
      <c r="R80" s="4">
        <v>0</v>
      </c>
      <c r="S80" s="4">
        <v>0</v>
      </c>
      <c r="T80" s="199">
        <f t="shared" ref="T80:T81" si="23">IF(SUM(B80:S80)=0,NA(),SUM(B80:S80))</f>
        <v>55.199999999999996</v>
      </c>
      <c r="U80" s="4">
        <v>41.6</v>
      </c>
      <c r="V80" s="51">
        <f t="shared" si="22"/>
        <v>96.8</v>
      </c>
    </row>
    <row r="81" spans="1:22" x14ac:dyDescent="0.2">
      <c r="A81" s="172">
        <f>'Web Graph Info.'!A73:A220</f>
        <v>42219</v>
      </c>
      <c r="B81" s="101">
        <v>50</v>
      </c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3.3</v>
      </c>
      <c r="J81" s="4">
        <v>0</v>
      </c>
      <c r="K81" s="4">
        <v>0</v>
      </c>
      <c r="L81" s="4">
        <v>0</v>
      </c>
      <c r="M81" s="4">
        <v>0.6</v>
      </c>
      <c r="N81" s="4">
        <v>0</v>
      </c>
      <c r="O81" s="4">
        <v>0.3</v>
      </c>
      <c r="P81" s="4">
        <v>0</v>
      </c>
      <c r="Q81" s="4">
        <v>0</v>
      </c>
      <c r="R81" s="4">
        <v>0</v>
      </c>
      <c r="S81" s="4">
        <v>0</v>
      </c>
      <c r="T81" s="199">
        <f t="shared" si="23"/>
        <v>55.199999999999996</v>
      </c>
      <c r="U81" s="4">
        <v>41.6</v>
      </c>
      <c r="V81" s="51">
        <f t="shared" si="22"/>
        <v>96.8</v>
      </c>
    </row>
    <row r="82" spans="1:22" x14ac:dyDescent="0.2">
      <c r="A82" s="172">
        <f>'Web Graph Info.'!A74:A221</f>
        <v>42220</v>
      </c>
      <c r="B82">
        <v>32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 s="4">
        <v>4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3</v>
      </c>
      <c r="S82" s="4">
        <v>0</v>
      </c>
      <c r="T82" s="130">
        <f>IF(SUM(B82:S82)=0,NA(),SUM(B82:S82))</f>
        <v>42</v>
      </c>
      <c r="U82" s="4">
        <v>30</v>
      </c>
      <c r="V82" s="51">
        <f t="shared" si="22"/>
        <v>72</v>
      </c>
    </row>
    <row r="83" spans="1:22" x14ac:dyDescent="0.2">
      <c r="A83" s="172">
        <f>'Web Graph Info.'!A75:A222</f>
        <v>42221</v>
      </c>
      <c r="B83">
        <v>32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4">
        <v>0</v>
      </c>
      <c r="K83" s="4">
        <v>0</v>
      </c>
      <c r="L83" s="4">
        <v>0</v>
      </c>
      <c r="M83" s="4">
        <v>5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30">
        <f t="shared" si="21"/>
        <v>38</v>
      </c>
      <c r="U83" s="4">
        <v>19</v>
      </c>
      <c r="V83" s="51">
        <f t="shared" si="22"/>
        <v>57</v>
      </c>
    </row>
    <row r="84" spans="1:22" x14ac:dyDescent="0.2">
      <c r="A84" s="172">
        <f>'Web Graph Info.'!A76:A223</f>
        <v>42222</v>
      </c>
      <c r="B84">
        <v>28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 s="4">
        <v>0</v>
      </c>
      <c r="K84" s="4">
        <v>0</v>
      </c>
      <c r="L84" s="4">
        <v>0</v>
      </c>
      <c r="M84" s="4">
        <v>6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30">
        <f t="shared" si="21"/>
        <v>36</v>
      </c>
      <c r="U84" s="4">
        <v>10</v>
      </c>
      <c r="V84" s="51">
        <f t="shared" si="22"/>
        <v>46</v>
      </c>
    </row>
    <row r="85" spans="1:22" x14ac:dyDescent="0.2">
      <c r="A85" s="172">
        <f>'Web Graph Info.'!A77:A224</f>
        <v>42223</v>
      </c>
      <c r="B85">
        <v>8</v>
      </c>
      <c r="C85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30">
        <f t="shared" si="21"/>
        <v>9</v>
      </c>
      <c r="U85" s="4">
        <v>0</v>
      </c>
      <c r="V85" s="51">
        <f>SUM(T85+U85)</f>
        <v>9</v>
      </c>
    </row>
    <row r="86" spans="1:22" x14ac:dyDescent="0.2">
      <c r="A86" s="172">
        <f>'Web Graph Info.'!A78:A225</f>
        <v>42224</v>
      </c>
      <c r="B86" s="101">
        <v>6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3.3</v>
      </c>
      <c r="J86" s="101">
        <v>0.6</v>
      </c>
      <c r="K86" s="101">
        <v>0</v>
      </c>
      <c r="L86" s="4">
        <v>0</v>
      </c>
      <c r="M86" s="4">
        <v>0.6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31">
        <f t="shared" ref="T86" si="24">IF(SUM(B86:S86)=0,NA(),SUM(B86:S86))</f>
        <v>10.5</v>
      </c>
      <c r="U86" s="4">
        <v>1.3</v>
      </c>
      <c r="V86" s="51">
        <f>SUM(T86+U86)</f>
        <v>11.8</v>
      </c>
    </row>
    <row r="87" spans="1:22" x14ac:dyDescent="0.2">
      <c r="A87" s="172">
        <f>'Web Graph Info.'!A79:A226</f>
        <v>42225</v>
      </c>
      <c r="B87" s="101">
        <v>6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3.3</v>
      </c>
      <c r="J87" s="101">
        <v>0.6</v>
      </c>
      <c r="K87" s="101">
        <v>0</v>
      </c>
      <c r="L87" s="4">
        <v>0</v>
      </c>
      <c r="M87" s="4">
        <v>0.6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202">
        <f t="shared" ref="T87:T88" si="25">IF(SUM(B87:S87)=0,NA(),SUM(B87:S87))</f>
        <v>10.5</v>
      </c>
      <c r="U87" s="4">
        <v>1.3</v>
      </c>
      <c r="V87" s="51">
        <f t="shared" si="22"/>
        <v>11.8</v>
      </c>
    </row>
    <row r="88" spans="1:22" x14ac:dyDescent="0.2">
      <c r="A88" s="172">
        <f>'Web Graph Info.'!A80:A227</f>
        <v>42226</v>
      </c>
      <c r="B88" s="101">
        <v>6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3.3</v>
      </c>
      <c r="J88" s="101">
        <v>0.6</v>
      </c>
      <c r="K88" s="101">
        <v>0</v>
      </c>
      <c r="L88" s="4">
        <v>0</v>
      </c>
      <c r="M88" s="4">
        <v>0.6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202">
        <f t="shared" si="25"/>
        <v>10.5</v>
      </c>
      <c r="U88" s="4">
        <v>1.3</v>
      </c>
      <c r="V88" s="51">
        <f t="shared" si="22"/>
        <v>11.8</v>
      </c>
    </row>
    <row r="89" spans="1:22" x14ac:dyDescent="0.2">
      <c r="A89" s="172">
        <f>'Web Graph Info.'!A81:A228</f>
        <v>42227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4</v>
      </c>
      <c r="J89">
        <v>0</v>
      </c>
      <c r="K89">
        <v>0</v>
      </c>
      <c r="L89" s="4">
        <v>0</v>
      </c>
      <c r="M89" s="4">
        <v>6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30">
        <f t="shared" si="21"/>
        <v>20</v>
      </c>
      <c r="U89" s="4">
        <v>7</v>
      </c>
      <c r="V89" s="51">
        <f t="shared" si="22"/>
        <v>27</v>
      </c>
    </row>
    <row r="90" spans="1:22" x14ac:dyDescent="0.2">
      <c r="A90" s="172">
        <f>'Web Graph Info.'!A82:A229</f>
        <v>42228</v>
      </c>
      <c r="B90">
        <v>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</v>
      </c>
      <c r="J90">
        <v>10</v>
      </c>
      <c r="K90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30">
        <f t="shared" si="21"/>
        <v>21</v>
      </c>
      <c r="U90" s="4">
        <v>2</v>
      </c>
      <c r="V90" s="51">
        <f t="shared" si="22"/>
        <v>23</v>
      </c>
    </row>
    <row r="91" spans="1:22" x14ac:dyDescent="0.2">
      <c r="A91" s="172">
        <f>'Web Graph Info.'!A83:A230</f>
        <v>42229</v>
      </c>
      <c r="B91">
        <v>12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 s="4">
        <v>0</v>
      </c>
      <c r="M91" s="4">
        <v>7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30">
        <f t="shared" si="21"/>
        <v>21</v>
      </c>
      <c r="U91" s="4">
        <v>22</v>
      </c>
      <c r="V91" s="51">
        <f t="shared" si="22"/>
        <v>43</v>
      </c>
    </row>
    <row r="92" spans="1:22" x14ac:dyDescent="0.2">
      <c r="A92" s="172">
        <f>'Web Graph Info.'!A84:A231</f>
        <v>42230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30">
        <f t="shared" si="21"/>
        <v>1</v>
      </c>
      <c r="U92" s="4">
        <v>0</v>
      </c>
      <c r="V92" s="51">
        <f>SUM(T92+U92)</f>
        <v>1</v>
      </c>
    </row>
    <row r="93" spans="1:22" x14ac:dyDescent="0.2">
      <c r="A93" s="172">
        <f>'Web Graph Info.'!A85:A232</f>
        <v>42231</v>
      </c>
      <c r="B93" s="101">
        <v>8.3000000000000007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1.6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33">
        <f t="shared" ref="T93" si="26">IF(SUM(B93:S93)=0,NA(),SUM(B93:S93))</f>
        <v>9.9</v>
      </c>
      <c r="U93" s="4">
        <v>6.3</v>
      </c>
      <c r="V93" s="133">
        <f t="shared" ref="V93:V94" si="27">SUM(T93+U93)</f>
        <v>16.2</v>
      </c>
    </row>
    <row r="94" spans="1:22" x14ac:dyDescent="0.2">
      <c r="A94" s="172">
        <f>'Web Graph Info.'!A86:A233</f>
        <v>42232</v>
      </c>
      <c r="B94" s="101">
        <v>8.3000000000000007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1.6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8">IF(SUM(B94:S94)=0,NA(),SUM(B94:S94))</f>
        <v>9.9</v>
      </c>
      <c r="U94" s="4">
        <v>6.3</v>
      </c>
      <c r="V94" s="133">
        <f t="shared" si="27"/>
        <v>16.2</v>
      </c>
    </row>
    <row r="95" spans="1:22" x14ac:dyDescent="0.2">
      <c r="A95" s="172">
        <f>'Web Graph Info.'!A87:A234</f>
        <v>42233</v>
      </c>
      <c r="B95" s="101">
        <v>8.3000000000000007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1.6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8"/>
        <v>9.9</v>
      </c>
      <c r="U95" s="4">
        <v>6.3</v>
      </c>
      <c r="V95" s="51">
        <f t="shared" si="22"/>
        <v>16.2</v>
      </c>
    </row>
    <row r="96" spans="1:22" x14ac:dyDescent="0.2">
      <c r="A96" s="172">
        <f>'Web Graph Info.'!A88:A235</f>
        <v>42234</v>
      </c>
      <c r="B96">
        <v>5</v>
      </c>
      <c r="C96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30">
        <f t="shared" si="21"/>
        <v>5</v>
      </c>
      <c r="U96" s="4">
        <v>3</v>
      </c>
      <c r="V96" s="51">
        <f t="shared" si="22"/>
        <v>8</v>
      </c>
    </row>
    <row r="97" spans="1:22" x14ac:dyDescent="0.2">
      <c r="A97" s="172">
        <f>'Web Graph Info.'!A89:A236</f>
        <v>42235</v>
      </c>
      <c r="B97">
        <v>2</v>
      </c>
      <c r="C97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30">
        <f t="shared" si="21"/>
        <v>2</v>
      </c>
      <c r="U97" s="4">
        <v>1</v>
      </c>
      <c r="V97" s="51">
        <f t="shared" si="22"/>
        <v>3</v>
      </c>
    </row>
    <row r="98" spans="1:22" x14ac:dyDescent="0.2">
      <c r="A98" s="172">
        <f>'Web Graph Info.'!A90:A237</f>
        <v>42236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0</v>
      </c>
      <c r="K98">
        <v>0</v>
      </c>
      <c r="L98">
        <v>4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f t="shared" si="21"/>
        <v>11</v>
      </c>
      <c r="U98" s="4">
        <v>3</v>
      </c>
      <c r="V98" s="51">
        <f t="shared" si="22"/>
        <v>14</v>
      </c>
    </row>
    <row r="99" spans="1:22" x14ac:dyDescent="0.2">
      <c r="A99" s="172">
        <f>'Web Graph Info.'!A91:A238</f>
        <v>42237</v>
      </c>
      <c r="B99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3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 s="130">
        <f t="shared" si="21"/>
        <v>12</v>
      </c>
      <c r="U99" s="4">
        <v>3</v>
      </c>
      <c r="V99" s="51">
        <f t="shared" si="22"/>
        <v>15</v>
      </c>
    </row>
    <row r="100" spans="1:22" x14ac:dyDescent="0.2">
      <c r="A100" s="172">
        <f>'Web Graph Info.'!A92:A239</f>
        <v>42238</v>
      </c>
      <c r="B100" s="101">
        <f>13/3</f>
        <v>4.333333333333333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2</v>
      </c>
      <c r="J100" s="101">
        <v>0.6</v>
      </c>
      <c r="K100">
        <v>0</v>
      </c>
      <c r="L100" s="101">
        <v>0</v>
      </c>
      <c r="M100" s="101">
        <v>0.6</v>
      </c>
      <c r="N100" s="101">
        <v>0</v>
      </c>
      <c r="O100" s="101">
        <f>7/3</f>
        <v>2.3333333333333335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21"/>
        <v>9.8666666666666654</v>
      </c>
      <c r="U100" s="4">
        <f>5/3</f>
        <v>1.6666666666666667</v>
      </c>
      <c r="V100" s="51">
        <f t="shared" si="22"/>
        <v>11.533333333333331</v>
      </c>
    </row>
    <row r="101" spans="1:22" x14ac:dyDescent="0.2">
      <c r="A101" s="172">
        <f>'Web Graph Info.'!A93:A240</f>
        <v>42239</v>
      </c>
      <c r="B101" s="101">
        <f t="shared" ref="B101:B102" si="29">13/3</f>
        <v>4.333333333333333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2</v>
      </c>
      <c r="J101" s="101">
        <v>0.6</v>
      </c>
      <c r="K101" s="101">
        <v>0</v>
      </c>
      <c r="L101" s="101">
        <v>0</v>
      </c>
      <c r="M101" s="101">
        <v>0.6</v>
      </c>
      <c r="N101" s="101">
        <v>0</v>
      </c>
      <c r="O101" s="101">
        <f t="shared" ref="O101:O102" si="30">7/3</f>
        <v>2.3333333333333335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21"/>
        <v>9.8666666666666654</v>
      </c>
      <c r="U101" s="4">
        <f t="shared" ref="U101:U102" si="31">5/3</f>
        <v>1.6666666666666667</v>
      </c>
      <c r="V101" s="51">
        <f t="shared" si="22"/>
        <v>11.533333333333331</v>
      </c>
    </row>
    <row r="102" spans="1:22" x14ac:dyDescent="0.2">
      <c r="A102" s="172">
        <f>'Web Graph Info.'!A94:A241</f>
        <v>42240</v>
      </c>
      <c r="B102" s="101">
        <f t="shared" si="29"/>
        <v>4.333333333333333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2</v>
      </c>
      <c r="J102" s="101">
        <v>0.6</v>
      </c>
      <c r="K102" s="101">
        <v>0</v>
      </c>
      <c r="L102" s="101">
        <v>0</v>
      </c>
      <c r="M102" s="101">
        <v>0.6</v>
      </c>
      <c r="N102" s="101">
        <v>0</v>
      </c>
      <c r="O102" s="101">
        <f t="shared" si="30"/>
        <v>2.3333333333333335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21"/>
        <v>9.8666666666666654</v>
      </c>
      <c r="U102" s="4">
        <f t="shared" si="31"/>
        <v>1.6666666666666667</v>
      </c>
      <c r="V102" s="51">
        <f t="shared" si="22"/>
        <v>11.533333333333331</v>
      </c>
    </row>
    <row r="103" spans="1:22" x14ac:dyDescent="0.2">
      <c r="A103" s="172">
        <f>'Web Graph Info.'!A95:A242</f>
        <v>42241</v>
      </c>
      <c r="B103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 s="130">
        <f t="shared" si="21"/>
        <v>10</v>
      </c>
      <c r="U103" s="4">
        <v>4</v>
      </c>
      <c r="V103" s="51">
        <f t="shared" si="22"/>
        <v>14</v>
      </c>
    </row>
    <row r="104" spans="1:22" x14ac:dyDescent="0.2">
      <c r="A104" s="172">
        <f>'Web Graph Info.'!A96:A243</f>
        <v>42242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 s="130">
        <f t="shared" si="21"/>
        <v>10</v>
      </c>
      <c r="U104" s="4">
        <v>0</v>
      </c>
      <c r="V104" s="51">
        <f t="shared" si="22"/>
        <v>10</v>
      </c>
    </row>
    <row r="105" spans="1:22" x14ac:dyDescent="0.2">
      <c r="A105" s="172">
        <f>'Web Graph Info.'!A97:A244</f>
        <v>42243</v>
      </c>
      <c r="B105">
        <v>9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0</v>
      </c>
      <c r="J105">
        <v>0</v>
      </c>
      <c r="K105">
        <v>0</v>
      </c>
      <c r="L105" s="101">
        <v>0</v>
      </c>
      <c r="M105" s="101">
        <v>0</v>
      </c>
      <c r="N105" s="101">
        <v>0</v>
      </c>
      <c r="O105">
        <v>3</v>
      </c>
      <c r="P105">
        <v>0</v>
      </c>
      <c r="Q105" s="101">
        <v>0</v>
      </c>
      <c r="R105" s="101">
        <v>0</v>
      </c>
      <c r="S105" s="101">
        <v>0</v>
      </c>
      <c r="T105" s="130">
        <v>12</v>
      </c>
      <c r="U105" s="4">
        <v>1</v>
      </c>
      <c r="V105" s="51">
        <f t="shared" si="22"/>
        <v>13</v>
      </c>
    </row>
    <row r="106" spans="1:22" x14ac:dyDescent="0.2">
      <c r="A106" s="172">
        <f>'Web Graph Info.'!A98:A245</f>
        <v>42244</v>
      </c>
      <c r="B106">
        <v>3</v>
      </c>
      <c r="C106">
        <v>0</v>
      </c>
      <c r="D106" s="101">
        <v>0</v>
      </c>
      <c r="E106" s="101">
        <v>0</v>
      </c>
      <c r="F106">
        <v>0</v>
      </c>
      <c r="G106">
        <v>0</v>
      </c>
      <c r="H106" s="10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01">
        <v>2</v>
      </c>
      <c r="P106" s="101">
        <v>0</v>
      </c>
      <c r="Q106" s="101">
        <v>0</v>
      </c>
      <c r="R106" s="101">
        <v>0</v>
      </c>
      <c r="S106" s="101">
        <v>0</v>
      </c>
      <c r="T106" s="130">
        <f t="shared" si="21"/>
        <v>5</v>
      </c>
      <c r="U106" s="4">
        <v>0</v>
      </c>
      <c r="V106" s="51">
        <f t="shared" si="22"/>
        <v>5</v>
      </c>
    </row>
    <row r="107" spans="1:22" x14ac:dyDescent="0.2">
      <c r="A107" s="172">
        <f>'Web Graph Info.'!A99:A246</f>
        <v>42245</v>
      </c>
      <c r="B107" s="101">
        <f>5/3</f>
        <v>1.6666666666666667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0.6</v>
      </c>
      <c r="J107" s="101">
        <v>0.3</v>
      </c>
      <c r="K107" s="101">
        <v>0</v>
      </c>
      <c r="L107" s="101">
        <v>0</v>
      </c>
      <c r="M107" s="101">
        <v>0</v>
      </c>
      <c r="N107" s="101">
        <v>0</v>
      </c>
      <c r="O107" s="101">
        <f>4/3</f>
        <v>1.3333333333333333</v>
      </c>
      <c r="P107" s="101">
        <v>0</v>
      </c>
      <c r="Q107" s="101">
        <v>0</v>
      </c>
      <c r="R107" s="101">
        <v>0</v>
      </c>
      <c r="S107" s="101">
        <v>0</v>
      </c>
      <c r="T107" s="130">
        <f t="shared" si="21"/>
        <v>3.8999999999999995</v>
      </c>
      <c r="U107" s="4">
        <v>0</v>
      </c>
      <c r="V107" s="51">
        <f t="shared" si="22"/>
        <v>3.8999999999999995</v>
      </c>
    </row>
    <row r="108" spans="1:22" x14ac:dyDescent="0.2">
      <c r="A108" s="172">
        <f>'Web Graph Info.'!A100:A247</f>
        <v>42246</v>
      </c>
      <c r="B108" s="101">
        <f t="shared" ref="B108:B109" si="32">5/3</f>
        <v>1.6666666666666667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0.6</v>
      </c>
      <c r="J108" s="101">
        <v>0.3</v>
      </c>
      <c r="K108" s="101">
        <v>0</v>
      </c>
      <c r="L108" s="101">
        <v>0</v>
      </c>
      <c r="M108" s="101">
        <v>0</v>
      </c>
      <c r="N108" s="101">
        <v>0</v>
      </c>
      <c r="O108" s="101">
        <f t="shared" ref="O108:O109" si="33">4/3</f>
        <v>1.3333333333333333</v>
      </c>
      <c r="P108" s="101">
        <v>0</v>
      </c>
      <c r="Q108" s="101">
        <v>0</v>
      </c>
      <c r="R108" s="101">
        <v>0</v>
      </c>
      <c r="S108" s="101">
        <v>0</v>
      </c>
      <c r="T108" s="130">
        <f t="shared" si="21"/>
        <v>3.8999999999999995</v>
      </c>
      <c r="U108" s="4">
        <v>0</v>
      </c>
      <c r="V108" s="51">
        <f t="shared" si="22"/>
        <v>3.8999999999999995</v>
      </c>
    </row>
    <row r="109" spans="1:22" x14ac:dyDescent="0.2">
      <c r="A109" s="172">
        <f>'Web Graph Info.'!A101:A248</f>
        <v>42247</v>
      </c>
      <c r="B109" s="101">
        <f t="shared" si="32"/>
        <v>1.6666666666666667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>
        <v>0.6</v>
      </c>
      <c r="J109">
        <v>0.3</v>
      </c>
      <c r="K109" s="101">
        <v>0</v>
      </c>
      <c r="L109" s="101">
        <v>0</v>
      </c>
      <c r="M109" s="101">
        <v>0</v>
      </c>
      <c r="N109" s="101">
        <v>0</v>
      </c>
      <c r="O109" s="101">
        <f t="shared" si="33"/>
        <v>1.3333333333333333</v>
      </c>
      <c r="P109" s="101">
        <v>0</v>
      </c>
      <c r="Q109" s="101">
        <v>0</v>
      </c>
      <c r="R109" s="101">
        <v>0</v>
      </c>
      <c r="S109" s="101">
        <v>0</v>
      </c>
      <c r="T109" s="130">
        <f t="shared" si="21"/>
        <v>3.8999999999999995</v>
      </c>
      <c r="U109" s="4">
        <v>0</v>
      </c>
      <c r="V109" s="51">
        <f t="shared" si="22"/>
        <v>3.8999999999999995</v>
      </c>
    </row>
    <row r="110" spans="1:22" x14ac:dyDescent="0.2">
      <c r="A110" s="172">
        <f>'Web Graph Info.'!A102:A249</f>
        <v>42248</v>
      </c>
      <c r="B110" s="3">
        <v>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1</v>
      </c>
      <c r="J110" s="3">
        <v>1</v>
      </c>
      <c r="K110" s="3">
        <v>0</v>
      </c>
      <c r="L110" s="3">
        <v>0</v>
      </c>
      <c r="M110" s="3">
        <v>0</v>
      </c>
      <c r="N110" s="3">
        <v>0</v>
      </c>
      <c r="O110" s="3">
        <v>3</v>
      </c>
      <c r="P110" s="3">
        <v>0</v>
      </c>
      <c r="Q110" s="3">
        <v>0</v>
      </c>
      <c r="R110" s="3">
        <v>0</v>
      </c>
      <c r="S110" s="3">
        <v>0</v>
      </c>
      <c r="T110" s="130">
        <f t="shared" si="21"/>
        <v>14</v>
      </c>
      <c r="U110" s="4">
        <v>2</v>
      </c>
      <c r="V110" s="51">
        <f t="shared" si="22"/>
        <v>16</v>
      </c>
    </row>
    <row r="111" spans="1:22" x14ac:dyDescent="0.2">
      <c r="A111" s="172">
        <f>'Web Graph Info.'!A103:A250</f>
        <v>42249</v>
      </c>
      <c r="B111" s="4">
        <v>2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3</v>
      </c>
      <c r="P111" s="4">
        <v>0</v>
      </c>
      <c r="Q111" s="4">
        <v>0</v>
      </c>
      <c r="R111" s="4">
        <v>0</v>
      </c>
      <c r="S111" s="4">
        <v>0</v>
      </c>
      <c r="T111" s="130">
        <f t="shared" si="21"/>
        <v>6</v>
      </c>
      <c r="U111" s="4">
        <v>2</v>
      </c>
      <c r="V111" s="51">
        <f t="shared" si="22"/>
        <v>8</v>
      </c>
    </row>
    <row r="112" spans="1:22" x14ac:dyDescent="0.2">
      <c r="A112" s="172">
        <f>'Web Graph Info.'!A104:A251</f>
        <v>42250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130">
        <f t="shared" si="21"/>
        <v>2</v>
      </c>
      <c r="U112" s="4">
        <v>0</v>
      </c>
      <c r="V112" s="51">
        <f t="shared" si="22"/>
        <v>2</v>
      </c>
    </row>
    <row r="113" spans="1:22" x14ac:dyDescent="0.2">
      <c r="A113" s="172">
        <f>'Web Graph Info.'!A105:A252</f>
        <v>42251</v>
      </c>
      <c r="B113" s="4">
        <v>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3</v>
      </c>
      <c r="P113" s="4">
        <v>0</v>
      </c>
      <c r="Q113" s="4">
        <v>0</v>
      </c>
      <c r="R113" s="4">
        <v>0</v>
      </c>
      <c r="S113" s="4">
        <v>0</v>
      </c>
      <c r="T113" s="130">
        <f t="shared" si="21"/>
        <v>7</v>
      </c>
      <c r="U113" s="4">
        <v>1</v>
      </c>
      <c r="V113" s="51">
        <f t="shared" si="22"/>
        <v>8</v>
      </c>
    </row>
    <row r="114" spans="1:22" x14ac:dyDescent="0.2">
      <c r="A114" s="172">
        <f>'Web Graph Info.'!A106:A253</f>
        <v>42252</v>
      </c>
      <c r="B114" s="4">
        <v>1.5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f>17/4</f>
        <v>4.25</v>
      </c>
      <c r="J114" s="4">
        <v>1.25</v>
      </c>
      <c r="K114" s="4">
        <v>0</v>
      </c>
      <c r="L114" s="4">
        <v>0.25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130">
        <f t="shared" si="21"/>
        <v>8.25</v>
      </c>
      <c r="U114" s="4">
        <v>1</v>
      </c>
      <c r="V114" s="51">
        <f t="shared" si="22"/>
        <v>9.25</v>
      </c>
    </row>
    <row r="115" spans="1:22" x14ac:dyDescent="0.2">
      <c r="A115" s="172">
        <f>'Web Graph Info.'!A107:A254</f>
        <v>42253</v>
      </c>
      <c r="B115" s="4">
        <v>1.5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f t="shared" ref="I115:I117" si="34">17/4</f>
        <v>4.25</v>
      </c>
      <c r="J115" s="4">
        <v>1.25</v>
      </c>
      <c r="K115" s="4">
        <v>0</v>
      </c>
      <c r="L115" s="4">
        <v>0.25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216">
        <f t="shared" ref="T115:T117" si="35">IF(SUM(B115:S115)=0,NA(),SUM(B115:S115))</f>
        <v>8.25</v>
      </c>
      <c r="U115" s="4">
        <v>1</v>
      </c>
      <c r="V115" s="216">
        <f t="shared" ref="V115:V117" si="36">SUM(T115+U115)</f>
        <v>9.25</v>
      </c>
    </row>
    <row r="116" spans="1:22" x14ac:dyDescent="0.2">
      <c r="A116" s="172">
        <f>'Web Graph Info.'!A108:A255</f>
        <v>42254</v>
      </c>
      <c r="B116" s="4">
        <v>1.5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f t="shared" si="34"/>
        <v>4.25</v>
      </c>
      <c r="J116" s="4">
        <v>1.25</v>
      </c>
      <c r="K116" s="4">
        <v>0</v>
      </c>
      <c r="L116" s="4">
        <v>0.25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216">
        <f t="shared" si="35"/>
        <v>8.25</v>
      </c>
      <c r="U116" s="4">
        <v>1</v>
      </c>
      <c r="V116" s="216">
        <f t="shared" si="36"/>
        <v>9.25</v>
      </c>
    </row>
    <row r="117" spans="1:22" x14ac:dyDescent="0.2">
      <c r="A117" s="172">
        <f>'Web Graph Info.'!A109:A256</f>
        <v>42255</v>
      </c>
      <c r="B117" s="4">
        <v>1.5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f t="shared" si="34"/>
        <v>4.25</v>
      </c>
      <c r="J117" s="4">
        <v>1.25</v>
      </c>
      <c r="K117" s="4">
        <v>0</v>
      </c>
      <c r="L117" s="4">
        <v>0.25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216">
        <f t="shared" si="35"/>
        <v>8.25</v>
      </c>
      <c r="U117" s="4">
        <v>1</v>
      </c>
      <c r="V117" s="216">
        <f t="shared" si="36"/>
        <v>9.25</v>
      </c>
    </row>
    <row r="118" spans="1:22" x14ac:dyDescent="0.2">
      <c r="A118" s="172">
        <f>'Web Graph Info.'!A110:A257</f>
        <v>42256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7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2</v>
      </c>
      <c r="P118" s="4">
        <v>0</v>
      </c>
      <c r="Q118" s="4">
        <v>0</v>
      </c>
      <c r="R118" s="4">
        <v>0</v>
      </c>
      <c r="S118" s="4">
        <v>0</v>
      </c>
      <c r="T118" s="130">
        <f t="shared" si="21"/>
        <v>9</v>
      </c>
      <c r="U118" s="4">
        <v>2</v>
      </c>
      <c r="V118" s="51">
        <f t="shared" si="22"/>
        <v>11</v>
      </c>
    </row>
    <row r="119" spans="1:22" x14ac:dyDescent="0.2">
      <c r="A119" s="172">
        <f>'Web Graph Info.'!A111:A258</f>
        <v>42257</v>
      </c>
      <c r="B119" s="4">
        <v>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5</v>
      </c>
      <c r="J119" s="4">
        <v>1</v>
      </c>
      <c r="K119" s="4">
        <v>0</v>
      </c>
      <c r="L119" s="4">
        <v>0</v>
      </c>
      <c r="M119" s="4">
        <v>0</v>
      </c>
      <c r="N119" s="4">
        <v>0</v>
      </c>
      <c r="O119" s="4">
        <v>2</v>
      </c>
      <c r="P119" s="4">
        <v>0</v>
      </c>
      <c r="Q119" s="4">
        <v>0</v>
      </c>
      <c r="R119" s="4">
        <v>0</v>
      </c>
      <c r="S119" s="4">
        <v>0</v>
      </c>
      <c r="T119" s="130">
        <f t="shared" si="21"/>
        <v>10</v>
      </c>
      <c r="U119" s="4">
        <v>0</v>
      </c>
      <c r="V119" s="51">
        <f t="shared" si="22"/>
        <v>10</v>
      </c>
    </row>
    <row r="120" spans="1:22" x14ac:dyDescent="0.2">
      <c r="A120" s="172">
        <f>'Web Graph Info.'!A112:A259</f>
        <v>42258</v>
      </c>
      <c r="B120" s="4">
        <v>4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6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11</v>
      </c>
      <c r="P120" s="4">
        <v>0</v>
      </c>
      <c r="Q120" s="4">
        <v>0</v>
      </c>
      <c r="R120" s="4">
        <v>0</v>
      </c>
      <c r="S120" s="4">
        <v>0</v>
      </c>
      <c r="T120" s="130">
        <f t="shared" si="21"/>
        <v>21</v>
      </c>
      <c r="U120" s="4">
        <v>0</v>
      </c>
      <c r="V120" s="51">
        <f>SUM(T120+U120)</f>
        <v>21</v>
      </c>
    </row>
    <row r="121" spans="1:22" x14ac:dyDescent="0.2">
      <c r="A121" s="172">
        <f>'Web Graph Info.'!A113:A260</f>
        <v>42259</v>
      </c>
      <c r="B121" s="4">
        <v>7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0.6</v>
      </c>
      <c r="J121" s="4">
        <v>0.3</v>
      </c>
      <c r="K121" s="4">
        <v>0</v>
      </c>
      <c r="L121" s="4">
        <v>0.3</v>
      </c>
      <c r="M121" s="4">
        <v>0</v>
      </c>
      <c r="N121" s="4">
        <v>0</v>
      </c>
      <c r="O121" s="4">
        <v>1.6</v>
      </c>
      <c r="P121" s="4">
        <v>0</v>
      </c>
      <c r="Q121" s="4">
        <v>0</v>
      </c>
      <c r="R121" s="4">
        <v>0</v>
      </c>
      <c r="S121" s="4">
        <v>0</v>
      </c>
      <c r="T121" s="130">
        <f t="shared" si="21"/>
        <v>9.7999999999999989</v>
      </c>
      <c r="U121" s="4">
        <v>1</v>
      </c>
      <c r="V121" s="51">
        <f>SUM(T121+U121)</f>
        <v>10.799999999999999</v>
      </c>
    </row>
    <row r="122" spans="1:22" x14ac:dyDescent="0.2">
      <c r="A122" s="172">
        <f>'Web Graph Info.'!A114:A261</f>
        <v>42260</v>
      </c>
      <c r="B122" s="4">
        <v>7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0.6</v>
      </c>
      <c r="J122" s="4">
        <v>0.3</v>
      </c>
      <c r="K122" s="4">
        <v>0</v>
      </c>
      <c r="L122" s="4">
        <v>0.3</v>
      </c>
      <c r="M122" s="4">
        <v>0</v>
      </c>
      <c r="N122" s="4">
        <v>0</v>
      </c>
      <c r="O122" s="4">
        <v>1.6</v>
      </c>
      <c r="P122" s="4">
        <v>0</v>
      </c>
      <c r="Q122" s="4">
        <v>0</v>
      </c>
      <c r="R122" s="4">
        <v>0</v>
      </c>
      <c r="S122" s="4">
        <v>0</v>
      </c>
      <c r="T122" s="219">
        <f t="shared" ref="T122:T123" si="37">IF(SUM(B122:S122)=0,NA(),SUM(B122:S122))</f>
        <v>9.7999999999999989</v>
      </c>
      <c r="U122" s="4">
        <v>1</v>
      </c>
      <c r="V122" s="219">
        <f t="shared" ref="V122:V123" si="38">SUM(T122+U122)</f>
        <v>10.799999999999999</v>
      </c>
    </row>
    <row r="123" spans="1:22" x14ac:dyDescent="0.2">
      <c r="A123" s="172">
        <f>'Web Graph Info.'!A115:A262</f>
        <v>42261</v>
      </c>
      <c r="B123" s="4">
        <v>7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0.6</v>
      </c>
      <c r="J123" s="4">
        <v>0.3</v>
      </c>
      <c r="K123" s="4">
        <v>0</v>
      </c>
      <c r="L123" s="4">
        <v>0.3</v>
      </c>
      <c r="M123" s="4">
        <v>0</v>
      </c>
      <c r="N123" s="4">
        <v>0</v>
      </c>
      <c r="O123" s="4">
        <v>1.6</v>
      </c>
      <c r="P123" s="4">
        <v>0</v>
      </c>
      <c r="Q123" s="4">
        <v>0</v>
      </c>
      <c r="R123" s="4">
        <v>0</v>
      </c>
      <c r="S123" s="4">
        <v>0</v>
      </c>
      <c r="T123" s="219">
        <f t="shared" si="37"/>
        <v>9.7999999999999989</v>
      </c>
      <c r="U123" s="4">
        <v>1</v>
      </c>
      <c r="V123" s="219">
        <f t="shared" si="38"/>
        <v>10.799999999999999</v>
      </c>
    </row>
    <row r="124" spans="1:22" x14ac:dyDescent="0.2">
      <c r="A124" s="172">
        <f>'Web Graph Info.'!A116:A263</f>
        <v>42262</v>
      </c>
      <c r="B124" s="4">
        <v>35</v>
      </c>
      <c r="C124" s="4">
        <v>7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1</v>
      </c>
      <c r="M124" s="4">
        <v>2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4">
        <v>0</v>
      </c>
      <c r="T124" s="130">
        <f t="shared" si="21"/>
        <v>47</v>
      </c>
      <c r="U124" s="4">
        <v>1</v>
      </c>
      <c r="V124" s="51">
        <f>SUM(T124+U124)</f>
        <v>48</v>
      </c>
    </row>
    <row r="125" spans="1:22" x14ac:dyDescent="0.2">
      <c r="A125" s="172">
        <f>'Web Graph Info.'!A117:A264</f>
        <v>42263</v>
      </c>
      <c r="B125" s="4">
        <v>77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4">
        <v>6</v>
      </c>
      <c r="K125" s="4">
        <v>0</v>
      </c>
      <c r="L125" s="4">
        <v>1</v>
      </c>
      <c r="M125" s="4">
        <v>0</v>
      </c>
      <c r="N125" s="4">
        <v>0</v>
      </c>
      <c r="O125" s="4">
        <v>4</v>
      </c>
      <c r="P125" s="4">
        <v>0</v>
      </c>
      <c r="Q125" s="4">
        <v>0</v>
      </c>
      <c r="R125" s="4">
        <v>0</v>
      </c>
      <c r="S125" s="4">
        <v>0</v>
      </c>
      <c r="T125" s="130">
        <f t="shared" si="21"/>
        <v>89</v>
      </c>
      <c r="U125" s="4">
        <v>6</v>
      </c>
      <c r="V125" s="51">
        <f t="shared" si="22"/>
        <v>95</v>
      </c>
    </row>
    <row r="126" spans="1:22" x14ac:dyDescent="0.2">
      <c r="A126" s="172">
        <f>'Web Graph Info.'!A118:A265</f>
        <v>42264</v>
      </c>
      <c r="B126" s="4">
        <v>138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2</v>
      </c>
      <c r="N126" s="4">
        <v>0</v>
      </c>
      <c r="O126" s="4">
        <v>11</v>
      </c>
      <c r="P126" s="4">
        <v>0</v>
      </c>
      <c r="Q126" s="4">
        <v>0</v>
      </c>
      <c r="R126" s="4">
        <v>0</v>
      </c>
      <c r="S126" s="4">
        <v>0</v>
      </c>
      <c r="T126" s="130">
        <f t="shared" si="21"/>
        <v>152</v>
      </c>
      <c r="U126" s="4">
        <v>14</v>
      </c>
      <c r="V126" s="51">
        <f t="shared" si="22"/>
        <v>166</v>
      </c>
    </row>
    <row r="127" spans="1:22" x14ac:dyDescent="0.2">
      <c r="A127" s="172">
        <f>'Web Graph Info.'!A119:A266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30" t="e">
        <f t="shared" si="21"/>
        <v>#N/A</v>
      </c>
      <c r="U127" s="4"/>
      <c r="V127" s="51" t="e">
        <f>SUM(T127+U127)</f>
        <v>#N/A</v>
      </c>
    </row>
    <row r="128" spans="1:22" x14ac:dyDescent="0.2">
      <c r="A128" s="172">
        <f>'Web Graph Info.'!A120:A267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30" t="e">
        <f t="shared" si="21"/>
        <v>#N/A</v>
      </c>
      <c r="U128" s="4"/>
      <c r="V128" s="51" t="e">
        <f>SUM(T128+U128)</f>
        <v>#N/A</v>
      </c>
    </row>
    <row r="129" spans="1:22" x14ac:dyDescent="0.2">
      <c r="A129" s="172">
        <f>'Web Graph Info.'!A121:A268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30" t="e">
        <f t="shared" si="21"/>
        <v>#N/A</v>
      </c>
      <c r="U129" s="4"/>
      <c r="V129" s="51" t="e">
        <f t="shared" ref="V129" si="39">SUM(T129+U129)</f>
        <v>#N/A</v>
      </c>
    </row>
    <row r="130" spans="1:22" x14ac:dyDescent="0.2">
      <c r="A130" s="172">
        <f>'Web Graph Info.'!A122:A269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30" t="e">
        <f t="shared" si="21"/>
        <v>#N/A</v>
      </c>
      <c r="U130" s="4"/>
      <c r="V130" s="51" t="e">
        <f t="shared" si="22"/>
        <v>#N/A</v>
      </c>
    </row>
    <row r="131" spans="1:22" x14ac:dyDescent="0.2">
      <c r="A131" s="172">
        <f>'Web Graph Info.'!A123:A270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30" t="e">
        <f t="shared" si="21"/>
        <v>#N/A</v>
      </c>
      <c r="U131" s="4"/>
      <c r="V131" s="51" t="e">
        <f t="shared" si="22"/>
        <v>#N/A</v>
      </c>
    </row>
    <row r="132" spans="1:22" x14ac:dyDescent="0.2">
      <c r="A132" s="172">
        <f>'Web Graph Info.'!A124:A271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30" t="e">
        <f t="shared" si="21"/>
        <v>#N/A</v>
      </c>
      <c r="U132" s="4"/>
      <c r="V132" s="51" t="e">
        <f t="shared" si="22"/>
        <v>#N/A</v>
      </c>
    </row>
    <row r="133" spans="1:22" x14ac:dyDescent="0.2">
      <c r="A133" s="172">
        <f>'Web Graph Info.'!A125:A272</f>
        <v>42271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30" t="e">
        <f t="shared" si="21"/>
        <v>#N/A</v>
      </c>
      <c r="U133" s="4"/>
      <c r="V133" s="51" t="e">
        <f t="shared" si="22"/>
        <v>#N/A</v>
      </c>
    </row>
    <row r="134" spans="1:22" x14ac:dyDescent="0.2">
      <c r="A134" s="172">
        <f>'Web Graph Info.'!A126:A273</f>
        <v>42272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30" t="e">
        <f t="shared" si="21"/>
        <v>#N/A</v>
      </c>
      <c r="U134" s="4"/>
      <c r="V134" s="51" t="e">
        <f t="shared" ref="V134:V140" si="40">SUM(T134+U134)</f>
        <v>#N/A</v>
      </c>
    </row>
    <row r="135" spans="1:22" x14ac:dyDescent="0.2">
      <c r="A135" s="172">
        <f>'Web Graph Info.'!A127:A274</f>
        <v>42273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30" t="e">
        <f t="shared" si="21"/>
        <v>#N/A</v>
      </c>
      <c r="U135" s="4"/>
      <c r="V135" s="51" t="e">
        <f t="shared" si="40"/>
        <v>#N/A</v>
      </c>
    </row>
    <row r="136" spans="1:22" x14ac:dyDescent="0.2">
      <c r="A136" s="172">
        <f>'Web Graph Info.'!A128:A275</f>
        <v>42274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30" t="e">
        <f t="shared" si="21"/>
        <v>#N/A</v>
      </c>
      <c r="U136" s="4"/>
      <c r="V136" s="51" t="e">
        <f t="shared" si="40"/>
        <v>#N/A</v>
      </c>
    </row>
    <row r="137" spans="1:22" x14ac:dyDescent="0.2">
      <c r="A137" s="172">
        <f>'Web Graph Info.'!A129:A276</f>
        <v>42275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30" t="e">
        <f t="shared" si="21"/>
        <v>#N/A</v>
      </c>
      <c r="U137" s="4"/>
      <c r="V137" s="51" t="e">
        <f t="shared" si="40"/>
        <v>#N/A</v>
      </c>
    </row>
    <row r="138" spans="1:22" x14ac:dyDescent="0.2">
      <c r="A138" s="172">
        <f>'Web Graph Info.'!A130:A277</f>
        <v>42276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30" t="e">
        <f t="shared" si="21"/>
        <v>#N/A</v>
      </c>
      <c r="U138" s="4"/>
      <c r="V138" s="51" t="e">
        <f t="shared" si="40"/>
        <v>#N/A</v>
      </c>
    </row>
    <row r="139" spans="1:22" x14ac:dyDescent="0.2">
      <c r="A139" s="172">
        <f>'Web Graph Info.'!A131:A278</f>
        <v>42277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30" t="e">
        <f t="shared" ref="T139:T173" si="41">IF(SUM(B139:S139)=0,NA(),SUM(B139:S139))</f>
        <v>#N/A</v>
      </c>
      <c r="U139" s="4"/>
      <c r="V139" s="51" t="e">
        <f t="shared" si="40"/>
        <v>#N/A</v>
      </c>
    </row>
    <row r="140" spans="1:22" x14ac:dyDescent="0.2">
      <c r="A140" s="172">
        <f>'Web Graph Info.'!A132:A279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30" t="e">
        <f t="shared" si="41"/>
        <v>#N/A</v>
      </c>
      <c r="U140" s="4"/>
      <c r="V140" s="51" t="e">
        <f t="shared" si="40"/>
        <v>#N/A</v>
      </c>
    </row>
    <row r="141" spans="1:22" x14ac:dyDescent="0.2">
      <c r="A141" s="172">
        <f>'Web Graph Info.'!A133:A280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30" t="e">
        <f t="shared" si="41"/>
        <v>#N/A</v>
      </c>
      <c r="U141" s="4"/>
      <c r="V141" s="51" t="e">
        <f t="shared" ref="V141:V147" si="42">SUM(T141+U141)</f>
        <v>#N/A</v>
      </c>
    </row>
    <row r="142" spans="1:22" x14ac:dyDescent="0.2">
      <c r="A142" s="172">
        <f>'Web Graph Info.'!A134:A281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30" t="e">
        <f t="shared" si="41"/>
        <v>#N/A</v>
      </c>
      <c r="U142" s="4"/>
      <c r="V142" s="51" t="e">
        <f t="shared" si="42"/>
        <v>#N/A</v>
      </c>
    </row>
    <row r="143" spans="1:22" x14ac:dyDescent="0.2">
      <c r="A143" s="172">
        <f>'Web Graph Info.'!A135:A282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30" t="e">
        <f t="shared" si="41"/>
        <v>#N/A</v>
      </c>
      <c r="U143" s="4"/>
      <c r="V143" s="51" t="e">
        <f t="shared" si="42"/>
        <v>#N/A</v>
      </c>
    </row>
    <row r="144" spans="1:22" x14ac:dyDescent="0.2">
      <c r="A144" s="172">
        <f>'Web Graph Info.'!A136:A283</f>
        <v>42282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30" t="e">
        <f t="shared" si="41"/>
        <v>#N/A</v>
      </c>
      <c r="U144" s="4"/>
      <c r="V144" s="51" t="e">
        <f t="shared" si="42"/>
        <v>#N/A</v>
      </c>
    </row>
    <row r="145" spans="1:22" x14ac:dyDescent="0.2">
      <c r="A145" s="172">
        <f>'Web Graph Info.'!A137:A284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12"/>
      <c r="T145" s="130" t="e">
        <f t="shared" si="41"/>
        <v>#N/A</v>
      </c>
      <c r="U145" s="4"/>
      <c r="V145" s="51" t="e">
        <f t="shared" si="42"/>
        <v>#N/A</v>
      </c>
    </row>
    <row r="146" spans="1:22" x14ac:dyDescent="0.2">
      <c r="A146" s="172">
        <f>'Web Graph Info.'!A138:A285</f>
        <v>42284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12"/>
      <c r="T146" s="130" t="e">
        <f t="shared" si="41"/>
        <v>#N/A</v>
      </c>
      <c r="U146" s="4"/>
      <c r="V146" s="51" t="e">
        <f t="shared" si="42"/>
        <v>#N/A</v>
      </c>
    </row>
    <row r="147" spans="1:22" x14ac:dyDescent="0.2">
      <c r="A147" s="172">
        <f>'Web Graph Info.'!A139:A286</f>
        <v>42285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12"/>
      <c r="T147" s="130" t="e">
        <f t="shared" si="41"/>
        <v>#N/A</v>
      </c>
      <c r="U147" s="4"/>
      <c r="V147" s="51" t="e">
        <f t="shared" si="42"/>
        <v>#N/A</v>
      </c>
    </row>
    <row r="148" spans="1:22" x14ac:dyDescent="0.2">
      <c r="A148" s="172">
        <f>'Web Graph Info.'!A140:A287</f>
        <v>42286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12"/>
      <c r="T148" s="130" t="e">
        <f t="shared" si="41"/>
        <v>#N/A</v>
      </c>
      <c r="U148" s="4"/>
      <c r="V148" s="51" t="e">
        <f t="shared" ref="V148:V173" si="43">SUM(T148+U148)</f>
        <v>#N/A</v>
      </c>
    </row>
    <row r="149" spans="1:22" x14ac:dyDescent="0.2">
      <c r="A149" s="172">
        <f>'Web Graph Info.'!A141:A288</f>
        <v>42287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12"/>
      <c r="T149" s="130" t="e">
        <f t="shared" si="41"/>
        <v>#N/A</v>
      </c>
      <c r="U149" s="4"/>
      <c r="V149" s="51" t="e">
        <f t="shared" si="43"/>
        <v>#N/A</v>
      </c>
    </row>
    <row r="150" spans="1:22" x14ac:dyDescent="0.2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12"/>
      <c r="T150" s="130" t="e">
        <f t="shared" si="41"/>
        <v>#N/A</v>
      </c>
      <c r="U150" s="4"/>
      <c r="V150" s="51" t="e">
        <f t="shared" si="43"/>
        <v>#N/A</v>
      </c>
    </row>
    <row r="151" spans="1:22" x14ac:dyDescent="0.2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12"/>
      <c r="T151" s="130" t="e">
        <f t="shared" si="41"/>
        <v>#N/A</v>
      </c>
      <c r="U151" s="4"/>
      <c r="V151" s="51" t="e">
        <f t="shared" si="43"/>
        <v>#N/A</v>
      </c>
    </row>
    <row r="152" spans="1:22" x14ac:dyDescent="0.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12"/>
      <c r="T152" s="130" t="e">
        <f t="shared" si="41"/>
        <v>#N/A</v>
      </c>
      <c r="U152" s="4"/>
      <c r="V152" s="51" t="e">
        <f t="shared" si="43"/>
        <v>#N/A</v>
      </c>
    </row>
    <row r="153" spans="1:22" x14ac:dyDescent="0.2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2"/>
      <c r="R153" s="4"/>
      <c r="S153" s="12"/>
      <c r="T153" s="130" t="e">
        <f t="shared" si="41"/>
        <v>#N/A</v>
      </c>
      <c r="U153" s="4"/>
      <c r="V153" s="51" t="e">
        <f t="shared" si="43"/>
        <v>#N/A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2"/>
      <c r="R154" s="4"/>
      <c r="S154" s="12"/>
      <c r="T154" s="156" t="e">
        <f t="shared" si="41"/>
        <v>#N/A</v>
      </c>
      <c r="U154" s="4"/>
      <c r="V154" s="156" t="e">
        <f t="shared" si="43"/>
        <v>#N/A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2"/>
      <c r="R155" s="4"/>
      <c r="S155" s="12"/>
      <c r="T155" s="156" t="e">
        <f t="shared" si="41"/>
        <v>#N/A</v>
      </c>
      <c r="U155" s="4"/>
      <c r="V155" s="156" t="e">
        <f t="shared" si="43"/>
        <v>#N/A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2"/>
      <c r="R156" s="4"/>
      <c r="S156" s="12"/>
      <c r="T156" s="157" t="e">
        <f t="shared" ref="T156:T172" si="44">IF(SUM(B156:S156)=0,NA(),SUM(B156:S156))</f>
        <v>#N/A</v>
      </c>
      <c r="U156" s="4"/>
      <c r="V156" s="156" t="e">
        <f t="shared" si="43"/>
        <v>#N/A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2"/>
      <c r="R157" s="4"/>
      <c r="S157" s="12"/>
      <c r="T157" s="157" t="e">
        <f t="shared" si="44"/>
        <v>#N/A</v>
      </c>
      <c r="U157" s="4"/>
      <c r="V157" s="156" t="e">
        <f t="shared" si="43"/>
        <v>#N/A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2"/>
      <c r="R158" s="4"/>
      <c r="S158" s="12"/>
      <c r="T158" s="157" t="e">
        <f t="shared" si="41"/>
        <v>#N/A</v>
      </c>
      <c r="U158" s="4"/>
      <c r="V158" s="157" t="e">
        <f t="shared" si="43"/>
        <v>#N/A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2"/>
      <c r="R159" s="4"/>
      <c r="S159" s="12"/>
      <c r="T159" s="157" t="e">
        <f t="shared" si="44"/>
        <v>#N/A</v>
      </c>
      <c r="U159" s="4"/>
      <c r="V159" s="157" t="e">
        <f t="shared" si="43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2"/>
      <c r="R160" s="4"/>
      <c r="S160" s="12"/>
      <c r="T160" s="157" t="e">
        <f t="shared" si="44"/>
        <v>#N/A</v>
      </c>
      <c r="U160" s="4"/>
      <c r="V160" s="157" t="e">
        <f t="shared" si="43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2"/>
      <c r="R161" s="4"/>
      <c r="S161" s="12"/>
      <c r="T161" s="157" t="e">
        <f t="shared" si="41"/>
        <v>#N/A</v>
      </c>
      <c r="U161" s="4"/>
      <c r="V161" s="157" t="e">
        <f t="shared" si="43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2"/>
      <c r="R162" s="4"/>
      <c r="S162" s="12"/>
      <c r="T162" s="157" t="e">
        <f t="shared" si="44"/>
        <v>#N/A</v>
      </c>
      <c r="U162" s="4"/>
      <c r="V162" s="157" t="e">
        <f t="shared" si="43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2"/>
      <c r="R163" s="4"/>
      <c r="S163" s="12"/>
      <c r="T163" s="157" t="e">
        <f t="shared" si="44"/>
        <v>#N/A</v>
      </c>
      <c r="U163" s="4"/>
      <c r="V163" s="157" t="e">
        <f t="shared" si="43"/>
        <v>#N/A</v>
      </c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2"/>
      <c r="R164" s="4"/>
      <c r="S164" s="12"/>
      <c r="T164" s="157" t="e">
        <f t="shared" si="41"/>
        <v>#N/A</v>
      </c>
      <c r="U164" s="4"/>
      <c r="V164" s="157" t="e">
        <f t="shared" si="43"/>
        <v>#N/A</v>
      </c>
    </row>
    <row r="165" spans="1:22" s="101" customFormat="1" x14ac:dyDescent="0.2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2"/>
      <c r="R165" s="4"/>
      <c r="S165" s="12"/>
      <c r="T165" s="157" t="e">
        <f t="shared" si="44"/>
        <v>#N/A</v>
      </c>
      <c r="U165" s="4"/>
      <c r="V165" s="157" t="e">
        <f t="shared" si="43"/>
        <v>#N/A</v>
      </c>
    </row>
    <row r="166" spans="1:22" s="101" customFormat="1" x14ac:dyDescent="0.2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2"/>
      <c r="R166" s="4"/>
      <c r="S166" s="12"/>
      <c r="T166" s="157" t="e">
        <f t="shared" si="44"/>
        <v>#N/A</v>
      </c>
      <c r="U166" s="4"/>
      <c r="V166" s="157" t="e">
        <f t="shared" si="43"/>
        <v>#N/A</v>
      </c>
    </row>
    <row r="167" spans="1:22" s="101" customFormat="1" x14ac:dyDescent="0.2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41"/>
        <v>#N/A</v>
      </c>
      <c r="U167" s="4"/>
      <c r="V167" s="157" t="e">
        <f t="shared" si="43"/>
        <v>#N/A</v>
      </c>
    </row>
    <row r="168" spans="1:22" s="101" customFormat="1" x14ac:dyDescent="0.2">
      <c r="A168" s="1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44"/>
        <v>#N/A</v>
      </c>
      <c r="U168" s="4"/>
      <c r="V168" s="157" t="e">
        <f t="shared" si="43"/>
        <v>#N/A</v>
      </c>
    </row>
    <row r="169" spans="1:22" s="101" customFormat="1" x14ac:dyDescent="0.2">
      <c r="A169" s="1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44"/>
        <v>#N/A</v>
      </c>
      <c r="U169" s="4"/>
      <c r="V169" s="157" t="e">
        <f t="shared" si="43"/>
        <v>#N/A</v>
      </c>
    </row>
    <row r="170" spans="1:22" s="101" customFormat="1" x14ac:dyDescent="0.2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41"/>
        <v>#N/A</v>
      </c>
      <c r="U170" s="4"/>
      <c r="V170" s="157" t="e">
        <f t="shared" si="43"/>
        <v>#N/A</v>
      </c>
    </row>
    <row r="171" spans="1:22" s="101" customFormat="1" x14ac:dyDescent="0.2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44"/>
        <v>#N/A</v>
      </c>
      <c r="U171" s="4"/>
      <c r="V171" s="157" t="e">
        <f t="shared" si="43"/>
        <v>#N/A</v>
      </c>
    </row>
    <row r="172" spans="1:22" s="101" customFormat="1" x14ac:dyDescent="0.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44"/>
        <v>#N/A</v>
      </c>
      <c r="U172" s="4"/>
      <c r="V172" s="157" t="e">
        <f t="shared" si="43"/>
        <v>#N/A</v>
      </c>
    </row>
    <row r="173" spans="1:22" s="101" customFormat="1" x14ac:dyDescent="0.2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 t="e">
        <f t="shared" si="41"/>
        <v>#N/A</v>
      </c>
      <c r="U173" s="4"/>
      <c r="V173" s="157" t="e">
        <f t="shared" si="43"/>
        <v>#N/A</v>
      </c>
    </row>
    <row r="174" spans="1:22" s="101" customFormat="1" x14ac:dyDescent="0.2">
      <c r="A174" s="1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s="101" customFormat="1" x14ac:dyDescent="0.2">
      <c r="A176" s="1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2" x14ac:dyDescent="0.2">
      <c r="B177" s="224" t="s">
        <v>27</v>
      </c>
      <c r="C177" s="224"/>
      <c r="D177" s="224"/>
      <c r="E177" s="224"/>
      <c r="F177" s="224"/>
      <c r="G177" s="224"/>
      <c r="H177" s="224"/>
      <c r="I177" s="224" t="s">
        <v>28</v>
      </c>
      <c r="J177" s="224"/>
      <c r="K177" s="224"/>
      <c r="L177" s="224"/>
      <c r="M177" s="224"/>
      <c r="N177" s="224"/>
      <c r="O177" s="224" t="s">
        <v>29</v>
      </c>
      <c r="P177" s="224"/>
      <c r="Q177" s="224"/>
      <c r="R177" s="224" t="s">
        <v>30</v>
      </c>
      <c r="S177" s="224"/>
      <c r="T177" s="222" t="s">
        <v>31</v>
      </c>
      <c r="U177" t="s">
        <v>32</v>
      </c>
    </row>
    <row r="178" spans="1:22" x14ac:dyDescent="0.2">
      <c r="B178" t="s">
        <v>34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H178" s="1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50</v>
      </c>
      <c r="N178" s="1" t="s">
        <v>40</v>
      </c>
      <c r="O178" t="s">
        <v>46</v>
      </c>
      <c r="P178" t="s">
        <v>47</v>
      </c>
      <c r="Q178" s="1" t="s">
        <v>40</v>
      </c>
      <c r="R178" t="s">
        <v>51</v>
      </c>
      <c r="S178" s="1" t="s">
        <v>49</v>
      </c>
      <c r="T178" s="223"/>
    </row>
    <row r="179" spans="1:22" x14ac:dyDescent="0.2">
      <c r="A179" t="s">
        <v>52</v>
      </c>
      <c r="B179">
        <f>SUM(B10:B134)</f>
        <v>10748.199999999999</v>
      </c>
      <c r="C179">
        <f t="shared" ref="C179:V179" si="45">SUM(C10:C134)</f>
        <v>84.399999999999977</v>
      </c>
      <c r="D179">
        <f t="shared" si="45"/>
        <v>0</v>
      </c>
      <c r="E179">
        <f t="shared" si="45"/>
        <v>0</v>
      </c>
      <c r="F179">
        <f t="shared" si="45"/>
        <v>2</v>
      </c>
      <c r="G179">
        <f t="shared" si="45"/>
        <v>1</v>
      </c>
      <c r="H179">
        <f t="shared" si="45"/>
        <v>0</v>
      </c>
      <c r="I179">
        <f t="shared" si="45"/>
        <v>260.70000000000005</v>
      </c>
      <c r="J179">
        <f t="shared" si="45"/>
        <v>607.69999999999993</v>
      </c>
      <c r="K179">
        <f t="shared" si="45"/>
        <v>39.900000000000006</v>
      </c>
      <c r="L179">
        <f t="shared" si="45"/>
        <v>271.40000000000003</v>
      </c>
      <c r="M179">
        <f t="shared" si="45"/>
        <v>401.70000000000027</v>
      </c>
      <c r="N179">
        <f t="shared" si="45"/>
        <v>0</v>
      </c>
      <c r="O179">
        <f t="shared" si="45"/>
        <v>463.00000000000011</v>
      </c>
      <c r="P179">
        <f t="shared" si="45"/>
        <v>0</v>
      </c>
      <c r="Q179">
        <f t="shared" si="45"/>
        <v>0</v>
      </c>
      <c r="R179">
        <f t="shared" si="45"/>
        <v>8.9</v>
      </c>
      <c r="S179">
        <f t="shared" si="45"/>
        <v>1</v>
      </c>
      <c r="T179" t="e">
        <f t="shared" si="45"/>
        <v>#N/A</v>
      </c>
      <c r="U179">
        <f t="shared" si="45"/>
        <v>5613.900000000006</v>
      </c>
      <c r="V179" t="e">
        <f t="shared" si="45"/>
        <v>#N/A</v>
      </c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 t="s">
        <v>33</v>
      </c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s="223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t="e">
        <f>SUM(V12:V186)</f>
        <v>#N/A</v>
      </c>
    </row>
  </sheetData>
  <mergeCells count="17">
    <mergeCell ref="A1:C1"/>
    <mergeCell ref="A2:C2"/>
    <mergeCell ref="A3:C3"/>
    <mergeCell ref="A4:D4"/>
    <mergeCell ref="A5:C5"/>
    <mergeCell ref="B8:H8"/>
    <mergeCell ref="I8:N8"/>
    <mergeCell ref="O8:Q8"/>
    <mergeCell ref="R8:S8"/>
    <mergeCell ref="V187:V188"/>
    <mergeCell ref="T8:T9"/>
    <mergeCell ref="V8:V9"/>
    <mergeCell ref="B177:H177"/>
    <mergeCell ref="I177:N177"/>
    <mergeCell ref="O177:Q177"/>
    <mergeCell ref="R177:S177"/>
    <mergeCell ref="T177:T178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W191"/>
  <sheetViews>
    <sheetView zoomScale="110" zoomScaleNormal="110" workbookViewId="0">
      <pane xSplit="22" ySplit="8" topLeftCell="W102" activePane="bottomRight" state="frozen"/>
      <selection pane="topRight" activeCell="W1" sqref="W1"/>
      <selection pane="bottomLeft" activeCell="A9" sqref="A9"/>
      <selection pane="bottomRigh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 x14ac:dyDescent="0.2">
      <c r="A1" s="221" t="s">
        <v>83</v>
      </c>
      <c r="B1" s="221"/>
      <c r="C1" s="221"/>
      <c r="H1" s="1"/>
      <c r="I1"/>
      <c r="N1" s="1"/>
      <c r="O1"/>
      <c r="Q1" s="1"/>
      <c r="R1"/>
      <c r="S1" s="1"/>
      <c r="T1"/>
    </row>
    <row r="2" spans="1:23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3" x14ac:dyDescent="0.2">
      <c r="A3" s="226" t="s">
        <v>84</v>
      </c>
      <c r="B3" s="226"/>
      <c r="C3" s="226"/>
      <c r="E3" s="53"/>
      <c r="F3" s="53"/>
      <c r="H3" s="1"/>
      <c r="I3"/>
      <c r="N3" s="1"/>
      <c r="O3"/>
      <c r="Q3" s="1"/>
      <c r="R3"/>
      <c r="S3" s="1"/>
      <c r="T3"/>
    </row>
    <row r="4" spans="1:23" x14ac:dyDescent="0.2">
      <c r="A4" s="226" t="s">
        <v>85</v>
      </c>
      <c r="B4" s="226"/>
      <c r="C4" s="226"/>
      <c r="D4" s="226"/>
      <c r="H4" s="1"/>
      <c r="I4"/>
      <c r="N4" s="1"/>
      <c r="O4"/>
      <c r="Q4" s="1"/>
      <c r="R4"/>
      <c r="S4" s="1"/>
      <c r="T4"/>
    </row>
    <row r="5" spans="1:23" x14ac:dyDescent="0.2">
      <c r="A5" s="226" t="s">
        <v>86</v>
      </c>
      <c r="B5" s="226"/>
      <c r="C5" s="226"/>
      <c r="H5" s="1"/>
      <c r="I5"/>
      <c r="N5" s="1"/>
      <c r="O5"/>
      <c r="Q5" s="1"/>
      <c r="R5"/>
      <c r="S5" s="1"/>
      <c r="T5"/>
    </row>
    <row r="6" spans="1:23" x14ac:dyDescent="0.2">
      <c r="B6"/>
      <c r="H6" s="1"/>
      <c r="I6"/>
      <c r="N6" s="1"/>
      <c r="O6"/>
      <c r="Q6" s="1"/>
      <c r="R6"/>
      <c r="S6" s="1"/>
      <c r="T6"/>
    </row>
    <row r="7" spans="1:23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3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87</v>
      </c>
      <c r="S8" s="1" t="s">
        <v>49</v>
      </c>
      <c r="T8" s="223"/>
      <c r="V8" s="223"/>
      <c r="W8" t="s">
        <v>88</v>
      </c>
    </row>
    <row r="9" spans="1:23" x14ac:dyDescent="0.2">
      <c r="A9" s="172">
        <f>'Web Graph Info.'!A2:A149</f>
        <v>42147</v>
      </c>
      <c r="B9"/>
      <c r="H9" s="1"/>
      <c r="I9" s="4"/>
      <c r="J9" s="4"/>
      <c r="K9" s="4"/>
      <c r="N9" s="1"/>
      <c r="O9"/>
      <c r="Q9" s="1"/>
      <c r="R9" s="4"/>
      <c r="S9" s="1"/>
      <c r="T9" s="128" t="e">
        <f>IF(SUM(B9:S9)=0,NA(),SUM(B9:S9))</f>
        <v>#N/A</v>
      </c>
      <c r="U9" s="4"/>
      <c r="V9" s="51" t="e">
        <f>SUM(T9+U9)</f>
        <v>#N/A</v>
      </c>
      <c r="W9" t="e">
        <f>SUM(V9)</f>
        <v>#N/A</v>
      </c>
    </row>
    <row r="10" spans="1:23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SUM(T10+U10)</f>
        <v>#N/A</v>
      </c>
      <c r="W10" t="e">
        <f t="shared" ref="W10:W73" si="2">SUM(V10)</f>
        <v>#N/A</v>
      </c>
    </row>
    <row r="11" spans="1:23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  <c r="W11" t="e">
        <f t="shared" si="2"/>
        <v>#N/A</v>
      </c>
    </row>
    <row r="12" spans="1:23" x14ac:dyDescent="0.2">
      <c r="A12" s="172">
        <f>'Web Graph Info.'!A5:A152</f>
        <v>42150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130" t="e">
        <f t="shared" si="0"/>
        <v>#N/A</v>
      </c>
      <c r="U12" s="4"/>
      <c r="V12" s="51" t="e">
        <f t="shared" si="1"/>
        <v>#N/A</v>
      </c>
      <c r="W12" t="e">
        <f t="shared" si="2"/>
        <v>#N/A</v>
      </c>
    </row>
    <row r="13" spans="1:23" x14ac:dyDescent="0.2">
      <c r="A13" s="172">
        <f>'Web Graph Info.'!A6:A153</f>
        <v>42151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130" t="e">
        <f t="shared" si="0"/>
        <v>#N/A</v>
      </c>
      <c r="U13" s="4"/>
      <c r="V13" s="51" t="e">
        <f t="shared" si="1"/>
        <v>#N/A</v>
      </c>
      <c r="W13" t="e">
        <f t="shared" si="2"/>
        <v>#N/A</v>
      </c>
    </row>
    <row r="14" spans="1:23" x14ac:dyDescent="0.2">
      <c r="A14" s="172">
        <f>'Web Graph Info.'!A7:A154</f>
        <v>42152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2</v>
      </c>
      <c r="K14" s="4">
        <v>0</v>
      </c>
      <c r="L14" s="4">
        <v>8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12</v>
      </c>
      <c r="U14" s="4">
        <v>1</v>
      </c>
      <c r="V14" s="51">
        <f t="shared" si="1"/>
        <v>13</v>
      </c>
      <c r="W14">
        <f t="shared" si="2"/>
        <v>13</v>
      </c>
    </row>
    <row r="15" spans="1:23" x14ac:dyDescent="0.2">
      <c r="A15" s="172">
        <f>'Web Graph Info.'!A8:A155</f>
        <v>42153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2</v>
      </c>
      <c r="M15" s="4">
        <v>0</v>
      </c>
      <c r="N15" s="1">
        <v>0</v>
      </c>
      <c r="O15" s="4">
        <v>2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5</v>
      </c>
      <c r="U15" s="4">
        <v>0</v>
      </c>
      <c r="V15" s="51">
        <f t="shared" si="1"/>
        <v>5</v>
      </c>
      <c r="W15">
        <f t="shared" si="2"/>
        <v>5</v>
      </c>
    </row>
    <row r="16" spans="1:23" x14ac:dyDescent="0.2">
      <c r="A16" s="172">
        <f>'Web Graph Info.'!A9:A156</f>
        <v>42154</v>
      </c>
      <c r="B16" t="s">
        <v>241</v>
      </c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130" t="e">
        <f t="shared" si="0"/>
        <v>#N/A</v>
      </c>
      <c r="U16" s="4"/>
      <c r="V16" s="51" t="e">
        <f t="shared" si="1"/>
        <v>#N/A</v>
      </c>
      <c r="W16" t="e">
        <f t="shared" si="2"/>
        <v>#N/A</v>
      </c>
    </row>
    <row r="17" spans="1:23" x14ac:dyDescent="0.2">
      <c r="A17" s="172">
        <f>'Web Graph Info.'!A10:A157</f>
        <v>42155</v>
      </c>
      <c r="B17" s="101" t="s">
        <v>241</v>
      </c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130" t="e">
        <f t="shared" si="0"/>
        <v>#N/A</v>
      </c>
      <c r="U17" s="4"/>
      <c r="V17" s="51" t="e">
        <f t="shared" si="1"/>
        <v>#N/A</v>
      </c>
      <c r="W17" t="e">
        <f t="shared" si="2"/>
        <v>#N/A</v>
      </c>
    </row>
    <row r="18" spans="1:23" x14ac:dyDescent="0.2">
      <c r="A18" s="172">
        <f>'Web Graph Info.'!A11:A158</f>
        <v>42156</v>
      </c>
      <c r="B18" s="101" t="s">
        <v>241</v>
      </c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130" t="e">
        <f t="shared" si="0"/>
        <v>#N/A</v>
      </c>
      <c r="U18" s="4"/>
      <c r="V18" s="51" t="e">
        <f t="shared" si="1"/>
        <v>#N/A</v>
      </c>
      <c r="W18" t="e">
        <f t="shared" si="2"/>
        <v>#N/A</v>
      </c>
    </row>
    <row r="19" spans="1:23" x14ac:dyDescent="0.2">
      <c r="A19" s="172">
        <f>'Web Graph Info.'!A12:A159</f>
        <v>42157</v>
      </c>
      <c r="B19">
        <v>4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4">
        <v>7</v>
      </c>
      <c r="K19" s="4">
        <v>0</v>
      </c>
      <c r="L19" s="4">
        <v>1</v>
      </c>
      <c r="M19" s="4">
        <v>0</v>
      </c>
      <c r="N19" s="1">
        <v>0</v>
      </c>
      <c r="O19" s="4">
        <v>3</v>
      </c>
      <c r="P19" s="4">
        <v>0</v>
      </c>
      <c r="Q19" s="1">
        <v>0</v>
      </c>
      <c r="R19" s="4">
        <v>0</v>
      </c>
      <c r="S19" s="1">
        <v>0</v>
      </c>
      <c r="T19" s="130">
        <f t="shared" si="0"/>
        <v>15</v>
      </c>
      <c r="U19" s="4">
        <v>14</v>
      </c>
      <c r="V19" s="51">
        <f t="shared" si="1"/>
        <v>29</v>
      </c>
      <c r="W19">
        <f t="shared" si="2"/>
        <v>29</v>
      </c>
    </row>
    <row r="20" spans="1:23" x14ac:dyDescent="0.2">
      <c r="A20" s="172">
        <f>'Web Graph Info.'!A13:A160</f>
        <v>42158</v>
      </c>
      <c r="B20">
        <v>55</v>
      </c>
      <c r="C20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4">
        <v>15</v>
      </c>
      <c r="K20" s="4">
        <v>0</v>
      </c>
      <c r="L20" s="4">
        <v>12</v>
      </c>
      <c r="M20" s="4">
        <v>7</v>
      </c>
      <c r="N20" s="4">
        <v>0</v>
      </c>
      <c r="O20" s="4">
        <v>9</v>
      </c>
      <c r="P20" s="4">
        <v>0</v>
      </c>
      <c r="Q20" s="4">
        <v>0</v>
      </c>
      <c r="R20" s="4">
        <v>0</v>
      </c>
      <c r="S20" s="4">
        <v>0</v>
      </c>
      <c r="T20" s="130">
        <f t="shared" si="0"/>
        <v>98</v>
      </c>
      <c r="U20" s="4">
        <v>61</v>
      </c>
      <c r="V20" s="51">
        <f t="shared" si="1"/>
        <v>159</v>
      </c>
      <c r="W20">
        <f t="shared" si="2"/>
        <v>159</v>
      </c>
    </row>
    <row r="21" spans="1:23" x14ac:dyDescent="0.2">
      <c r="A21" s="172">
        <f>'Web Graph Info.'!A14:A161</f>
        <v>42159</v>
      </c>
      <c r="B21">
        <v>2</v>
      </c>
      <c r="C2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>
        <v>9</v>
      </c>
      <c r="K21">
        <v>0</v>
      </c>
      <c r="L21">
        <v>1</v>
      </c>
      <c r="M21">
        <v>0</v>
      </c>
      <c r="N21">
        <v>0</v>
      </c>
      <c r="O21">
        <v>8</v>
      </c>
      <c r="P21">
        <v>0</v>
      </c>
      <c r="Q21">
        <v>0</v>
      </c>
      <c r="R21">
        <v>0</v>
      </c>
      <c r="S21">
        <v>0</v>
      </c>
      <c r="T21" s="130">
        <f t="shared" si="0"/>
        <v>20</v>
      </c>
      <c r="U21" s="4">
        <v>6</v>
      </c>
      <c r="V21" s="51">
        <f t="shared" si="1"/>
        <v>26</v>
      </c>
      <c r="W21">
        <f t="shared" si="2"/>
        <v>26</v>
      </c>
    </row>
    <row r="22" spans="1:23" x14ac:dyDescent="0.2">
      <c r="A22" s="172">
        <f>'Web Graph Info.'!A15:A162</f>
        <v>42160</v>
      </c>
      <c r="B22">
        <v>321</v>
      </c>
      <c r="C22">
        <v>4</v>
      </c>
      <c r="D22">
        <v>0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12</v>
      </c>
      <c r="K22" s="4">
        <v>0</v>
      </c>
      <c r="L22" s="4">
        <v>14</v>
      </c>
      <c r="M22" s="4">
        <v>8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30">
        <f t="shared" si="0"/>
        <v>359</v>
      </c>
      <c r="U22" s="4">
        <v>34</v>
      </c>
      <c r="V22" s="51">
        <f t="shared" si="1"/>
        <v>393</v>
      </c>
      <c r="W22">
        <f t="shared" si="2"/>
        <v>393</v>
      </c>
    </row>
    <row r="23" spans="1:23" x14ac:dyDescent="0.2">
      <c r="A23" s="172">
        <f>'Web Graph Info.'!A16:A163</f>
        <v>42161</v>
      </c>
      <c r="B23">
        <v>390.66</v>
      </c>
      <c r="C23">
        <v>2.6</v>
      </c>
      <c r="D23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4">
        <v>10.6</v>
      </c>
      <c r="K23" s="4">
        <v>0</v>
      </c>
      <c r="L23" s="4">
        <v>5.3</v>
      </c>
      <c r="M23" s="4">
        <v>0</v>
      </c>
      <c r="N23" s="4">
        <v>0</v>
      </c>
      <c r="O23" s="4">
        <v>1.3</v>
      </c>
      <c r="P23" s="4">
        <v>0</v>
      </c>
      <c r="Q23" s="4">
        <v>0</v>
      </c>
      <c r="R23" s="4">
        <v>0</v>
      </c>
      <c r="S23" s="4">
        <v>0</v>
      </c>
      <c r="T23" s="130">
        <f t="shared" si="0"/>
        <v>410.46000000000009</v>
      </c>
      <c r="U23" s="4">
        <v>81.3</v>
      </c>
      <c r="V23" s="51">
        <f t="shared" si="1"/>
        <v>491.7600000000001</v>
      </c>
      <c r="W23">
        <f t="shared" si="2"/>
        <v>491.7600000000001</v>
      </c>
    </row>
    <row r="24" spans="1:23" x14ac:dyDescent="0.2">
      <c r="A24" s="172">
        <f>'Web Graph Info.'!A17:A164</f>
        <v>42162</v>
      </c>
      <c r="B24" s="101">
        <v>390.66</v>
      </c>
      <c r="C24" s="101">
        <v>2.6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4">
        <v>10.6</v>
      </c>
      <c r="K24" s="4">
        <v>0</v>
      </c>
      <c r="L24" s="4">
        <v>5.3</v>
      </c>
      <c r="M24" s="4">
        <v>0</v>
      </c>
      <c r="N24" s="4">
        <v>0</v>
      </c>
      <c r="O24" s="4">
        <v>1.3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3">IF(SUM(B24:S24)=0,NA(),SUM(B24:S24))</f>
        <v>410.46000000000009</v>
      </c>
      <c r="U24" s="4">
        <v>82.3</v>
      </c>
      <c r="V24" s="174">
        <f t="shared" ref="V24:V25" si="4">SUM(T24+U24)</f>
        <v>492.7600000000001</v>
      </c>
      <c r="W24" s="101">
        <f t="shared" ref="W24:W25" si="5">SUM(V24)</f>
        <v>492.7600000000001</v>
      </c>
    </row>
    <row r="25" spans="1:23" x14ac:dyDescent="0.2">
      <c r="A25" s="172">
        <f>'Web Graph Info.'!A18:A165</f>
        <v>42163</v>
      </c>
      <c r="B25" s="101">
        <v>390.66</v>
      </c>
      <c r="C25" s="101">
        <v>2.6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4">
        <v>10.6</v>
      </c>
      <c r="K25" s="4">
        <v>0</v>
      </c>
      <c r="L25" s="4">
        <v>5.3</v>
      </c>
      <c r="M25" s="4">
        <v>0</v>
      </c>
      <c r="N25" s="4">
        <v>0</v>
      </c>
      <c r="O25" s="4">
        <v>1.3</v>
      </c>
      <c r="P25" s="4">
        <v>0</v>
      </c>
      <c r="Q25" s="4">
        <v>0</v>
      </c>
      <c r="R25" s="4">
        <v>0</v>
      </c>
      <c r="S25" s="4">
        <v>0</v>
      </c>
      <c r="T25" s="174">
        <f t="shared" si="3"/>
        <v>410.46000000000009</v>
      </c>
      <c r="U25" s="4">
        <v>83.3</v>
      </c>
      <c r="V25" s="174">
        <f t="shared" si="4"/>
        <v>493.7600000000001</v>
      </c>
      <c r="W25" s="101">
        <f t="shared" si="5"/>
        <v>493.7600000000001</v>
      </c>
    </row>
    <row r="26" spans="1:23" x14ac:dyDescent="0.2">
      <c r="A26" s="172">
        <f>'Web Graph Info.'!A19:A166</f>
        <v>42164</v>
      </c>
      <c r="B26">
        <v>912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8</v>
      </c>
      <c r="K26" s="4">
        <v>0</v>
      </c>
      <c r="L26" s="4">
        <v>16</v>
      </c>
      <c r="M26" s="4">
        <v>40</v>
      </c>
      <c r="N26" s="4">
        <v>0</v>
      </c>
      <c r="O26" s="4">
        <v>24</v>
      </c>
      <c r="P26" s="4">
        <v>0</v>
      </c>
      <c r="Q26" s="4">
        <v>0</v>
      </c>
      <c r="R26" s="4">
        <v>0</v>
      </c>
      <c r="S26" s="4">
        <v>0</v>
      </c>
      <c r="T26" s="130">
        <f t="shared" si="0"/>
        <v>1000</v>
      </c>
      <c r="U26" s="4">
        <v>944</v>
      </c>
      <c r="V26" s="51">
        <f t="shared" si="1"/>
        <v>1944</v>
      </c>
      <c r="W26">
        <f t="shared" si="2"/>
        <v>1944</v>
      </c>
    </row>
    <row r="27" spans="1:23" x14ac:dyDescent="0.2">
      <c r="A27" s="172">
        <f>'Web Graph Info.'!A20:A167</f>
        <v>42165</v>
      </c>
      <c r="B27">
        <v>1356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4">
        <v>40</v>
      </c>
      <c r="M27" s="4">
        <v>20</v>
      </c>
      <c r="N27" s="4">
        <v>0</v>
      </c>
      <c r="O27" s="4">
        <v>8</v>
      </c>
      <c r="P27" s="4">
        <v>0</v>
      </c>
      <c r="Q27" s="4">
        <v>0</v>
      </c>
      <c r="R27" s="4">
        <v>0</v>
      </c>
      <c r="S27" s="4">
        <v>0</v>
      </c>
      <c r="T27" s="130">
        <f t="shared" si="0"/>
        <v>1424</v>
      </c>
      <c r="U27" s="4">
        <v>284</v>
      </c>
      <c r="V27" s="51">
        <f t="shared" si="1"/>
        <v>1708</v>
      </c>
      <c r="W27">
        <f t="shared" si="2"/>
        <v>1708</v>
      </c>
    </row>
    <row r="28" spans="1:23" x14ac:dyDescent="0.2">
      <c r="A28" s="172">
        <f>'Web Graph Info.'!A21:A168</f>
        <v>42166</v>
      </c>
      <c r="B28">
        <v>456</v>
      </c>
      <c r="C28">
        <v>4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4">
        <v>20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30">
        <f t="shared" si="0"/>
        <v>480</v>
      </c>
      <c r="U28" s="4">
        <v>100</v>
      </c>
      <c r="V28" s="51">
        <f t="shared" si="1"/>
        <v>580</v>
      </c>
      <c r="W28">
        <f t="shared" si="2"/>
        <v>580</v>
      </c>
    </row>
    <row r="29" spans="1:23" x14ac:dyDescent="0.2">
      <c r="A29" s="172">
        <f>'Web Graph Info.'!A22:A169</f>
        <v>42167</v>
      </c>
      <c r="B29">
        <v>504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24</v>
      </c>
      <c r="K29">
        <v>0</v>
      </c>
      <c r="L29">
        <v>4</v>
      </c>
      <c r="M29" s="4">
        <v>0</v>
      </c>
      <c r="N29" s="4">
        <v>0</v>
      </c>
      <c r="O29" s="4">
        <v>4</v>
      </c>
      <c r="P29" s="4">
        <v>0</v>
      </c>
      <c r="Q29" s="4">
        <v>0</v>
      </c>
      <c r="R29" s="4">
        <v>0</v>
      </c>
      <c r="S29" s="4">
        <v>0</v>
      </c>
      <c r="T29" s="130">
        <f t="shared" si="0"/>
        <v>540</v>
      </c>
      <c r="U29" s="4">
        <v>112</v>
      </c>
      <c r="V29" s="51">
        <f t="shared" si="1"/>
        <v>652</v>
      </c>
      <c r="W29">
        <f t="shared" si="2"/>
        <v>652</v>
      </c>
    </row>
    <row r="30" spans="1:23" x14ac:dyDescent="0.2">
      <c r="A30" s="172">
        <f>'Web Graph Info.'!A23:A170</f>
        <v>42168</v>
      </c>
      <c r="B30">
        <v>1240</v>
      </c>
      <c r="C30">
        <v>8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34.6</v>
      </c>
      <c r="K30">
        <v>0</v>
      </c>
      <c r="L30">
        <v>2</v>
      </c>
      <c r="M30" s="4">
        <v>0</v>
      </c>
      <c r="N30" s="4">
        <v>0</v>
      </c>
      <c r="O30" s="4">
        <v>10</v>
      </c>
      <c r="P30" s="4">
        <v>0</v>
      </c>
      <c r="Q30" s="4">
        <v>0</v>
      </c>
      <c r="R30" s="4">
        <v>0</v>
      </c>
      <c r="S30" s="4">
        <v>0</v>
      </c>
      <c r="T30" s="130">
        <f t="shared" si="0"/>
        <v>1294.5999999999999</v>
      </c>
      <c r="U30" s="4">
        <v>336</v>
      </c>
      <c r="V30" s="51">
        <f t="shared" si="1"/>
        <v>1630.6</v>
      </c>
      <c r="W30">
        <f t="shared" si="2"/>
        <v>1630.6</v>
      </c>
    </row>
    <row r="31" spans="1:23" x14ac:dyDescent="0.2">
      <c r="A31" s="172">
        <f>'Web Graph Info.'!A24:A171</f>
        <v>42169</v>
      </c>
      <c r="B31" s="101">
        <v>1240</v>
      </c>
      <c r="C31" s="101">
        <v>8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34.6</v>
      </c>
      <c r="K31" s="101">
        <v>0</v>
      </c>
      <c r="L31" s="101">
        <v>2</v>
      </c>
      <c r="M31" s="4">
        <v>0</v>
      </c>
      <c r="N31" s="4">
        <v>0</v>
      </c>
      <c r="O31" s="4">
        <v>10</v>
      </c>
      <c r="P31" s="4">
        <v>0</v>
      </c>
      <c r="Q31" s="4">
        <v>0</v>
      </c>
      <c r="R31" s="4">
        <v>0</v>
      </c>
      <c r="S31" s="4">
        <v>0</v>
      </c>
      <c r="T31" s="175">
        <f t="shared" ref="T31:T32" si="6">IF(SUM(B31:S31)=0,NA(),SUM(B31:S31))</f>
        <v>1294.5999999999999</v>
      </c>
      <c r="U31" s="4">
        <v>337</v>
      </c>
      <c r="V31" s="175">
        <f t="shared" ref="V31:V32" si="7">SUM(T31+U31)</f>
        <v>1631.6</v>
      </c>
      <c r="W31" s="101">
        <f t="shared" ref="W31:W32" si="8">SUM(V31)</f>
        <v>1631.6</v>
      </c>
    </row>
    <row r="32" spans="1:23" x14ac:dyDescent="0.2">
      <c r="A32" s="172">
        <f>'Web Graph Info.'!A25:A172</f>
        <v>42170</v>
      </c>
      <c r="B32" s="101">
        <v>1240</v>
      </c>
      <c r="C32" s="101">
        <v>8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34.6</v>
      </c>
      <c r="K32" s="101">
        <v>0</v>
      </c>
      <c r="L32" s="101">
        <v>2</v>
      </c>
      <c r="M32" s="4">
        <v>0</v>
      </c>
      <c r="N32" s="4">
        <v>0</v>
      </c>
      <c r="O32" s="4">
        <v>10</v>
      </c>
      <c r="P32" s="4">
        <v>0</v>
      </c>
      <c r="Q32" s="4">
        <v>0</v>
      </c>
      <c r="R32" s="4">
        <v>0</v>
      </c>
      <c r="S32" s="4">
        <v>0</v>
      </c>
      <c r="T32" s="175">
        <f t="shared" si="6"/>
        <v>1294.5999999999999</v>
      </c>
      <c r="U32" s="4">
        <v>338</v>
      </c>
      <c r="V32" s="175">
        <f t="shared" si="7"/>
        <v>1632.6</v>
      </c>
      <c r="W32" s="101">
        <f t="shared" si="8"/>
        <v>1632.6</v>
      </c>
    </row>
    <row r="33" spans="1:23" x14ac:dyDescent="0.2">
      <c r="A33" s="172">
        <f>'Web Graph Info.'!A26:A173</f>
        <v>42171</v>
      </c>
      <c r="B33" s="89">
        <v>273</v>
      </c>
      <c r="C33" s="89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89">
        <v>5</v>
      </c>
      <c r="K33" s="89">
        <v>0</v>
      </c>
      <c r="L33" s="89">
        <v>1</v>
      </c>
      <c r="M33" s="4">
        <v>7</v>
      </c>
      <c r="N33" s="4">
        <v>0</v>
      </c>
      <c r="O33" s="4">
        <v>4</v>
      </c>
      <c r="P33" s="4">
        <v>0</v>
      </c>
      <c r="Q33" s="4">
        <v>0</v>
      </c>
      <c r="R33" s="4">
        <v>0</v>
      </c>
      <c r="S33" s="4">
        <v>0</v>
      </c>
      <c r="T33" s="130">
        <f t="shared" si="0"/>
        <v>290</v>
      </c>
      <c r="U33" s="4">
        <v>95</v>
      </c>
      <c r="V33" s="51">
        <f t="shared" si="1"/>
        <v>385</v>
      </c>
      <c r="W33">
        <f t="shared" si="2"/>
        <v>385</v>
      </c>
    </row>
    <row r="34" spans="1:23" x14ac:dyDescent="0.2">
      <c r="A34" s="172">
        <f>'Web Graph Info.'!A27:A174</f>
        <v>42172</v>
      </c>
      <c r="B34">
        <v>28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>
        <v>3</v>
      </c>
      <c r="K34">
        <v>0</v>
      </c>
      <c r="L3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30">
        <f t="shared" si="0"/>
        <v>32</v>
      </c>
      <c r="U34" s="4">
        <v>8</v>
      </c>
      <c r="V34" s="51">
        <f t="shared" si="1"/>
        <v>40</v>
      </c>
      <c r="W34">
        <f t="shared" si="2"/>
        <v>40</v>
      </c>
    </row>
    <row r="35" spans="1:23" x14ac:dyDescent="0.2">
      <c r="A35" s="172">
        <f>'Web Graph Info.'!A28:A175</f>
        <v>42173</v>
      </c>
      <c r="B35">
        <v>434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6</v>
      </c>
      <c r="K35">
        <v>0</v>
      </c>
      <c r="L35">
        <v>6</v>
      </c>
      <c r="M35" s="4">
        <v>10</v>
      </c>
      <c r="N35" s="4">
        <v>0</v>
      </c>
      <c r="O35" s="4">
        <v>20</v>
      </c>
      <c r="P35" s="4">
        <v>0</v>
      </c>
      <c r="Q35" s="4">
        <v>0</v>
      </c>
      <c r="R35" s="4">
        <v>0</v>
      </c>
      <c r="S35" s="4">
        <v>0</v>
      </c>
      <c r="T35" s="130">
        <f t="shared" si="0"/>
        <v>476</v>
      </c>
      <c r="U35" s="4">
        <v>122</v>
      </c>
      <c r="V35" s="51">
        <f t="shared" si="1"/>
        <v>598</v>
      </c>
      <c r="W35">
        <f t="shared" si="2"/>
        <v>598</v>
      </c>
    </row>
    <row r="36" spans="1:23" x14ac:dyDescent="0.2">
      <c r="A36" s="172">
        <f>'Web Graph Info.'!A29:A176</f>
        <v>42174</v>
      </c>
      <c r="B36" s="89">
        <v>247</v>
      </c>
      <c r="C36" s="89">
        <v>1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6</v>
      </c>
      <c r="K36" s="89">
        <v>0</v>
      </c>
      <c r="L36" s="89">
        <v>4</v>
      </c>
      <c r="M36" s="4">
        <v>14</v>
      </c>
      <c r="N36" s="4">
        <v>0</v>
      </c>
      <c r="O36" s="4">
        <v>13</v>
      </c>
      <c r="P36" s="4">
        <v>0</v>
      </c>
      <c r="Q36" s="4">
        <v>0</v>
      </c>
      <c r="R36" s="4">
        <v>0</v>
      </c>
      <c r="S36" s="4">
        <v>0</v>
      </c>
      <c r="T36" s="130">
        <f t="shared" si="0"/>
        <v>285</v>
      </c>
      <c r="U36" s="4">
        <v>38</v>
      </c>
      <c r="V36" s="51">
        <f t="shared" si="1"/>
        <v>323</v>
      </c>
      <c r="W36">
        <f t="shared" si="2"/>
        <v>323</v>
      </c>
    </row>
    <row r="37" spans="1:23" x14ac:dyDescent="0.2">
      <c r="A37" s="172">
        <f>'Web Graph Info.'!A30:A177</f>
        <v>42175</v>
      </c>
      <c r="B37" s="89">
        <v>414.6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5.3</v>
      </c>
      <c r="K37" s="89">
        <v>0</v>
      </c>
      <c r="L37" s="89">
        <v>4</v>
      </c>
      <c r="M37" s="4">
        <v>20</v>
      </c>
      <c r="N37" s="4">
        <v>0</v>
      </c>
      <c r="O37" s="4">
        <v>9.3000000000000007</v>
      </c>
      <c r="P37" s="4">
        <v>0</v>
      </c>
      <c r="Q37" s="4">
        <v>0</v>
      </c>
      <c r="R37" s="4">
        <v>0</v>
      </c>
      <c r="S37" s="4">
        <v>0</v>
      </c>
      <c r="T37" s="130">
        <f t="shared" si="0"/>
        <v>453.20000000000005</v>
      </c>
      <c r="U37" s="4">
        <v>82.6</v>
      </c>
      <c r="V37" s="51">
        <f t="shared" si="1"/>
        <v>535.80000000000007</v>
      </c>
      <c r="W37">
        <f t="shared" si="2"/>
        <v>535.80000000000007</v>
      </c>
    </row>
    <row r="38" spans="1:23" x14ac:dyDescent="0.2">
      <c r="A38" s="172">
        <f>'Web Graph Info.'!A31:A178</f>
        <v>42176</v>
      </c>
      <c r="B38" s="101">
        <v>414.6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5.3</v>
      </c>
      <c r="K38" s="101">
        <v>0</v>
      </c>
      <c r="L38" s="101">
        <v>4</v>
      </c>
      <c r="M38" s="4">
        <v>20</v>
      </c>
      <c r="N38" s="4">
        <v>0</v>
      </c>
      <c r="O38" s="4">
        <v>9.3000000000000007</v>
      </c>
      <c r="P38" s="4">
        <v>0</v>
      </c>
      <c r="Q38" s="4">
        <v>0</v>
      </c>
      <c r="R38" s="4">
        <v>0</v>
      </c>
      <c r="S38" s="4">
        <v>0</v>
      </c>
      <c r="T38" s="177">
        <f t="shared" ref="T38:T39" si="9">IF(SUM(B38:S38)=0,NA(),SUM(B38:S38))</f>
        <v>453.20000000000005</v>
      </c>
      <c r="U38" s="4">
        <v>83.6</v>
      </c>
      <c r="V38" s="177">
        <f t="shared" ref="V38:V39" si="10">SUM(T38+U38)</f>
        <v>536.80000000000007</v>
      </c>
      <c r="W38" s="101">
        <f t="shared" ref="W38:W39" si="11">SUM(V38)</f>
        <v>536.80000000000007</v>
      </c>
    </row>
    <row r="39" spans="1:23" x14ac:dyDescent="0.2">
      <c r="A39" s="172">
        <f>'Web Graph Info.'!A32:A179</f>
        <v>42177</v>
      </c>
      <c r="B39" s="101">
        <v>414.6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5.3</v>
      </c>
      <c r="K39" s="101">
        <v>0</v>
      </c>
      <c r="L39" s="101">
        <v>4</v>
      </c>
      <c r="M39" s="4">
        <v>20</v>
      </c>
      <c r="N39" s="4">
        <v>0</v>
      </c>
      <c r="O39" s="4">
        <v>9.3000000000000007</v>
      </c>
      <c r="P39" s="4">
        <v>0</v>
      </c>
      <c r="Q39" s="4">
        <v>0</v>
      </c>
      <c r="R39" s="4">
        <v>0</v>
      </c>
      <c r="S39" s="4">
        <v>0</v>
      </c>
      <c r="T39" s="177">
        <f t="shared" si="9"/>
        <v>453.20000000000005</v>
      </c>
      <c r="U39" s="4">
        <v>84.6</v>
      </c>
      <c r="V39" s="177">
        <f t="shared" si="10"/>
        <v>537.80000000000007</v>
      </c>
      <c r="W39" s="101">
        <f t="shared" si="11"/>
        <v>537.80000000000007</v>
      </c>
    </row>
    <row r="40" spans="1:23" x14ac:dyDescent="0.2">
      <c r="A40" s="172">
        <f>'Web Graph Info.'!A33:A180</f>
        <v>42178</v>
      </c>
      <c r="B40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31</v>
      </c>
      <c r="K40">
        <v>0</v>
      </c>
      <c r="L40">
        <v>4</v>
      </c>
      <c r="M40" s="4">
        <v>0</v>
      </c>
      <c r="N40" s="4">
        <v>0</v>
      </c>
      <c r="O40" s="4">
        <v>9</v>
      </c>
      <c r="P40" s="4">
        <v>0</v>
      </c>
      <c r="Q40" s="4">
        <v>0</v>
      </c>
      <c r="R40" s="4">
        <v>0</v>
      </c>
      <c r="S40" s="4">
        <v>0</v>
      </c>
      <c r="T40" s="130">
        <f t="shared" si="0"/>
        <v>133</v>
      </c>
      <c r="U40" s="4">
        <v>19</v>
      </c>
      <c r="V40" s="164">
        <f t="shared" si="1"/>
        <v>152</v>
      </c>
      <c r="W40">
        <f t="shared" si="2"/>
        <v>152</v>
      </c>
    </row>
    <row r="41" spans="1:23" x14ac:dyDescent="0.2">
      <c r="A41" s="172">
        <f>'Web Graph Info.'!A34:A181</f>
        <v>42179</v>
      </c>
      <c r="B41">
        <v>420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2</v>
      </c>
      <c r="J41">
        <v>46</v>
      </c>
      <c r="K41">
        <v>0</v>
      </c>
      <c r="L41">
        <v>8</v>
      </c>
      <c r="M41" s="4">
        <v>0</v>
      </c>
      <c r="N41" s="4">
        <v>0</v>
      </c>
      <c r="O41" s="4">
        <v>44</v>
      </c>
      <c r="P41" s="4">
        <v>0</v>
      </c>
      <c r="Q41" s="4">
        <v>0</v>
      </c>
      <c r="R41" s="4">
        <v>0</v>
      </c>
      <c r="S41" s="4">
        <v>0</v>
      </c>
      <c r="T41" s="130">
        <f t="shared" si="0"/>
        <v>520</v>
      </c>
      <c r="U41" s="4">
        <v>90</v>
      </c>
      <c r="V41" s="164">
        <f t="shared" si="1"/>
        <v>610</v>
      </c>
      <c r="W41">
        <f t="shared" si="2"/>
        <v>610</v>
      </c>
    </row>
    <row r="42" spans="1:23" x14ac:dyDescent="0.2">
      <c r="A42" s="172">
        <f>'Web Graph Info.'!A35:A182</f>
        <v>42180</v>
      </c>
      <c r="B42">
        <v>130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3</v>
      </c>
      <c r="J42">
        <v>28</v>
      </c>
      <c r="K42">
        <v>0</v>
      </c>
      <c r="L42">
        <v>4</v>
      </c>
      <c r="M42" s="4">
        <v>3</v>
      </c>
      <c r="N42" s="4">
        <v>0</v>
      </c>
      <c r="O42" s="4">
        <v>5</v>
      </c>
      <c r="P42" s="4">
        <v>0</v>
      </c>
      <c r="Q42" s="4">
        <v>0</v>
      </c>
      <c r="R42" s="4">
        <v>0</v>
      </c>
      <c r="S42" s="4">
        <v>1</v>
      </c>
      <c r="T42" s="130">
        <f t="shared" si="0"/>
        <v>174</v>
      </c>
      <c r="U42" s="4">
        <v>12</v>
      </c>
      <c r="V42" s="164">
        <f t="shared" si="1"/>
        <v>186</v>
      </c>
      <c r="W42">
        <f t="shared" si="2"/>
        <v>186</v>
      </c>
    </row>
    <row r="43" spans="1:23" x14ac:dyDescent="0.2">
      <c r="A43" s="172">
        <f>'Web Graph Info.'!A36:A183</f>
        <v>42181</v>
      </c>
      <c r="B43" s="101">
        <v>218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4</v>
      </c>
      <c r="J43" s="101">
        <v>5</v>
      </c>
      <c r="K43" s="101">
        <v>0</v>
      </c>
      <c r="L43" s="101">
        <v>4</v>
      </c>
      <c r="M43" s="4">
        <v>19</v>
      </c>
      <c r="N43" s="4">
        <v>0</v>
      </c>
      <c r="O43" s="4">
        <v>4</v>
      </c>
      <c r="P43" s="4">
        <v>0</v>
      </c>
      <c r="Q43" s="4">
        <v>0</v>
      </c>
      <c r="R43" s="4">
        <v>0</v>
      </c>
      <c r="S43" s="4">
        <v>0</v>
      </c>
      <c r="T43" s="130">
        <f t="shared" si="0"/>
        <v>254</v>
      </c>
      <c r="U43" s="4">
        <v>26</v>
      </c>
      <c r="V43" s="164">
        <f t="shared" si="1"/>
        <v>280</v>
      </c>
      <c r="W43" s="101">
        <f t="shared" ref="W43:W44" si="12">SUM(V43)</f>
        <v>280</v>
      </c>
    </row>
    <row r="44" spans="1:23" x14ac:dyDescent="0.2">
      <c r="A44" s="172">
        <f>'Web Graph Info.'!A37:A184</f>
        <v>42182</v>
      </c>
      <c r="B44" s="101">
        <v>461.3</v>
      </c>
      <c r="C44" s="101">
        <v>1.3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10.6</v>
      </c>
      <c r="J44" s="101">
        <v>25.3</v>
      </c>
      <c r="K44" s="101">
        <v>0</v>
      </c>
      <c r="L44" s="101">
        <v>0</v>
      </c>
      <c r="M44" s="4">
        <v>2.6</v>
      </c>
      <c r="N44" s="4">
        <v>0</v>
      </c>
      <c r="O44" s="4">
        <v>16</v>
      </c>
      <c r="P44" s="4">
        <v>0</v>
      </c>
      <c r="Q44" s="4">
        <v>0</v>
      </c>
      <c r="R44" s="4">
        <v>0</v>
      </c>
      <c r="S44" s="4">
        <v>0</v>
      </c>
      <c r="T44" s="130">
        <f t="shared" si="0"/>
        <v>517.10000000000014</v>
      </c>
      <c r="U44" s="4">
        <v>18.600000000000001</v>
      </c>
      <c r="V44" s="164">
        <f t="shared" si="1"/>
        <v>535.70000000000016</v>
      </c>
      <c r="W44" s="101">
        <f t="shared" si="12"/>
        <v>535.70000000000016</v>
      </c>
    </row>
    <row r="45" spans="1:23" x14ac:dyDescent="0.2">
      <c r="A45" s="172">
        <f>'Web Graph Info.'!A38:A185</f>
        <v>42183</v>
      </c>
      <c r="B45" s="101">
        <v>461.3</v>
      </c>
      <c r="C45" s="101">
        <v>1.3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10.6</v>
      </c>
      <c r="J45" s="101">
        <v>25.3</v>
      </c>
      <c r="K45" s="101">
        <v>0</v>
      </c>
      <c r="L45" s="101">
        <v>0</v>
      </c>
      <c r="M45" s="4">
        <v>2.6</v>
      </c>
      <c r="N45" s="4">
        <v>0</v>
      </c>
      <c r="O45" s="4">
        <v>16</v>
      </c>
      <c r="P45" s="4">
        <v>0</v>
      </c>
      <c r="Q45" s="4">
        <v>0</v>
      </c>
      <c r="R45" s="4">
        <v>0</v>
      </c>
      <c r="S45" s="4">
        <v>0</v>
      </c>
      <c r="T45" s="179">
        <f t="shared" ref="T45:T46" si="13">IF(SUM(B45:S45)=0,NA(),SUM(B45:S45))</f>
        <v>517.10000000000014</v>
      </c>
      <c r="U45" s="4">
        <v>19.600000000000001</v>
      </c>
      <c r="V45" s="179">
        <f t="shared" ref="V45:V46" si="14">SUM(T45+U45)</f>
        <v>536.70000000000016</v>
      </c>
      <c r="W45" s="101">
        <f t="shared" ref="W45:W46" si="15">SUM(V45)</f>
        <v>536.70000000000016</v>
      </c>
    </row>
    <row r="46" spans="1:23" x14ac:dyDescent="0.2">
      <c r="A46" s="172">
        <f>'Web Graph Info.'!A39:A186</f>
        <v>42184</v>
      </c>
      <c r="B46" s="101">
        <v>461.3</v>
      </c>
      <c r="C46" s="101">
        <v>1.3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10.6</v>
      </c>
      <c r="J46" s="101">
        <v>25.3</v>
      </c>
      <c r="K46" s="101">
        <v>0</v>
      </c>
      <c r="L46" s="101">
        <v>0</v>
      </c>
      <c r="M46" s="4">
        <v>2.6</v>
      </c>
      <c r="N46" s="4">
        <v>0</v>
      </c>
      <c r="O46" s="4">
        <v>16</v>
      </c>
      <c r="P46" s="4">
        <v>0</v>
      </c>
      <c r="Q46" s="4">
        <v>0</v>
      </c>
      <c r="R46" s="4">
        <v>0</v>
      </c>
      <c r="S46" s="4">
        <v>0</v>
      </c>
      <c r="T46" s="179">
        <f t="shared" si="13"/>
        <v>517.10000000000014</v>
      </c>
      <c r="U46" s="4">
        <v>20.6</v>
      </c>
      <c r="V46" s="179">
        <f t="shared" si="14"/>
        <v>537.70000000000016</v>
      </c>
      <c r="W46" s="101">
        <f t="shared" si="15"/>
        <v>537.70000000000016</v>
      </c>
    </row>
    <row r="47" spans="1:23" x14ac:dyDescent="0.2">
      <c r="A47" s="172">
        <f>'Web Graph Info.'!A40:A187</f>
        <v>42185</v>
      </c>
      <c r="B47">
        <v>307</v>
      </c>
      <c r="C47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>
        <v>1</v>
      </c>
      <c r="J47">
        <v>4</v>
      </c>
      <c r="K47">
        <v>0</v>
      </c>
      <c r="L47">
        <v>1</v>
      </c>
      <c r="M47" s="4">
        <v>14</v>
      </c>
      <c r="N47" s="4">
        <v>0</v>
      </c>
      <c r="O47" s="4">
        <v>4</v>
      </c>
      <c r="P47" s="4">
        <v>0</v>
      </c>
      <c r="Q47" s="4">
        <v>0</v>
      </c>
      <c r="R47" s="4">
        <v>0</v>
      </c>
      <c r="S47" s="4">
        <v>0</v>
      </c>
      <c r="T47" s="130">
        <f t="shared" si="0"/>
        <v>331</v>
      </c>
      <c r="U47" s="4">
        <v>68</v>
      </c>
      <c r="V47" s="51">
        <f t="shared" si="1"/>
        <v>399</v>
      </c>
      <c r="W47">
        <f t="shared" si="2"/>
        <v>399</v>
      </c>
    </row>
    <row r="48" spans="1:23" x14ac:dyDescent="0.2">
      <c r="A48" s="172">
        <f>'Web Graph Info.'!A41:A188</f>
        <v>42186</v>
      </c>
      <c r="B48">
        <v>138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 s="4">
        <v>2</v>
      </c>
      <c r="N48" s="4">
        <v>0</v>
      </c>
      <c r="O48" s="4">
        <v>2</v>
      </c>
      <c r="P48" s="4">
        <v>0</v>
      </c>
      <c r="Q48" s="4">
        <v>0</v>
      </c>
      <c r="R48" s="4">
        <v>0</v>
      </c>
      <c r="S48" s="4">
        <v>0</v>
      </c>
      <c r="T48" s="130">
        <f t="shared" si="0"/>
        <v>145</v>
      </c>
      <c r="U48" s="4">
        <v>45</v>
      </c>
      <c r="V48" s="51">
        <f t="shared" si="1"/>
        <v>190</v>
      </c>
      <c r="W48">
        <f t="shared" si="2"/>
        <v>190</v>
      </c>
    </row>
    <row r="49" spans="1:23" x14ac:dyDescent="0.2">
      <c r="A49" s="172">
        <f>'Web Graph Info.'!A42:A189</f>
        <v>42187</v>
      </c>
      <c r="B49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17</v>
      </c>
      <c r="K49">
        <v>0</v>
      </c>
      <c r="L49">
        <v>6</v>
      </c>
      <c r="M49" s="4">
        <v>0</v>
      </c>
      <c r="N49" s="4">
        <v>0</v>
      </c>
      <c r="O49" s="4">
        <v>12</v>
      </c>
      <c r="P49" s="4">
        <v>0</v>
      </c>
      <c r="Q49" s="4">
        <v>0</v>
      </c>
      <c r="R49" s="4">
        <v>0</v>
      </c>
      <c r="S49" s="4">
        <v>0</v>
      </c>
      <c r="T49" s="130">
        <f t="shared" si="0"/>
        <v>86</v>
      </c>
      <c r="U49" s="4">
        <v>23</v>
      </c>
      <c r="V49" s="51">
        <f t="shared" si="1"/>
        <v>109</v>
      </c>
      <c r="W49">
        <f t="shared" si="2"/>
        <v>109</v>
      </c>
    </row>
    <row r="50" spans="1:23" x14ac:dyDescent="0.2">
      <c r="A50" s="172">
        <f>'Web Graph Info.'!A43:A190</f>
        <v>42188</v>
      </c>
      <c r="B50" s="101">
        <v>78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1.5</v>
      </c>
      <c r="J50" s="101">
        <v>10.5</v>
      </c>
      <c r="K50" s="101">
        <v>0</v>
      </c>
      <c r="L50" s="101">
        <v>1</v>
      </c>
      <c r="M50" s="4">
        <v>2</v>
      </c>
      <c r="N50" s="4">
        <v>0</v>
      </c>
      <c r="O50" s="4">
        <v>5.5</v>
      </c>
      <c r="P50" s="4">
        <v>0</v>
      </c>
      <c r="Q50" s="4">
        <v>0</v>
      </c>
      <c r="R50" s="4">
        <v>0</v>
      </c>
      <c r="S50" s="4">
        <v>0</v>
      </c>
      <c r="T50" s="130">
        <f t="shared" si="0"/>
        <v>98.5</v>
      </c>
      <c r="U50" s="4">
        <v>38</v>
      </c>
      <c r="V50" s="105">
        <f t="shared" ref="V50" si="16">SUM(T50+U50)</f>
        <v>136.5</v>
      </c>
      <c r="W50" s="101">
        <f t="shared" si="2"/>
        <v>136.5</v>
      </c>
    </row>
    <row r="51" spans="1:23" x14ac:dyDescent="0.2">
      <c r="A51" s="172">
        <f>'Web Graph Info.'!A44:A191</f>
        <v>42189</v>
      </c>
      <c r="B51" s="101">
        <v>78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1.5</v>
      </c>
      <c r="J51" s="101">
        <v>10.5</v>
      </c>
      <c r="K51" s="101">
        <v>0</v>
      </c>
      <c r="L51" s="101">
        <v>1</v>
      </c>
      <c r="M51" s="4">
        <v>2</v>
      </c>
      <c r="N51" s="4">
        <v>0</v>
      </c>
      <c r="O51" s="4">
        <v>5.5</v>
      </c>
      <c r="P51" s="4">
        <v>0</v>
      </c>
      <c r="Q51" s="4">
        <v>0</v>
      </c>
      <c r="R51" s="4">
        <v>0</v>
      </c>
      <c r="S51" s="4">
        <v>0</v>
      </c>
      <c r="T51" s="182">
        <f t="shared" ref="T51:T53" si="17">IF(SUM(B51:S51)=0,NA(),SUM(B51:S51))</f>
        <v>98.5</v>
      </c>
      <c r="U51" s="4">
        <v>38</v>
      </c>
      <c r="V51" s="182">
        <f t="shared" ref="V51:V53" si="18">SUM(T51+U51)</f>
        <v>136.5</v>
      </c>
      <c r="W51" s="101">
        <f t="shared" si="2"/>
        <v>136.5</v>
      </c>
    </row>
    <row r="52" spans="1:23" x14ac:dyDescent="0.2">
      <c r="A52" s="172">
        <f>'Web Graph Info.'!A45:A192</f>
        <v>42190</v>
      </c>
      <c r="B52" s="101">
        <v>78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1.5</v>
      </c>
      <c r="J52" s="101">
        <v>10.5</v>
      </c>
      <c r="K52" s="101">
        <v>0</v>
      </c>
      <c r="L52" s="101">
        <v>1</v>
      </c>
      <c r="M52" s="4">
        <v>2</v>
      </c>
      <c r="N52" s="4">
        <v>0</v>
      </c>
      <c r="O52" s="4">
        <v>5.5</v>
      </c>
      <c r="P52" s="4">
        <v>0</v>
      </c>
      <c r="Q52" s="4">
        <v>0</v>
      </c>
      <c r="R52" s="4">
        <v>0</v>
      </c>
      <c r="S52" s="4">
        <v>0</v>
      </c>
      <c r="T52" s="182">
        <f t="shared" si="17"/>
        <v>98.5</v>
      </c>
      <c r="U52" s="4">
        <v>38</v>
      </c>
      <c r="V52" s="182">
        <f t="shared" si="18"/>
        <v>136.5</v>
      </c>
      <c r="W52" s="101">
        <f t="shared" si="2"/>
        <v>136.5</v>
      </c>
    </row>
    <row r="53" spans="1:23" x14ac:dyDescent="0.2">
      <c r="A53" s="172">
        <f>'Web Graph Info.'!A46:A193</f>
        <v>42191</v>
      </c>
      <c r="B53" s="101">
        <v>78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1.5</v>
      </c>
      <c r="J53" s="101">
        <v>10.5</v>
      </c>
      <c r="K53" s="101">
        <v>0</v>
      </c>
      <c r="L53" s="101">
        <v>1</v>
      </c>
      <c r="M53" s="4">
        <v>2</v>
      </c>
      <c r="N53" s="4">
        <v>0</v>
      </c>
      <c r="O53" s="4">
        <v>5.5</v>
      </c>
      <c r="P53" s="4">
        <v>0</v>
      </c>
      <c r="Q53" s="4">
        <v>0</v>
      </c>
      <c r="R53" s="4">
        <v>0</v>
      </c>
      <c r="S53" s="4">
        <v>0</v>
      </c>
      <c r="T53" s="182">
        <f t="shared" si="17"/>
        <v>98.5</v>
      </c>
      <c r="U53" s="4">
        <v>38</v>
      </c>
      <c r="V53" s="182">
        <f t="shared" si="18"/>
        <v>136.5</v>
      </c>
      <c r="W53" s="101">
        <f t="shared" si="2"/>
        <v>136.5</v>
      </c>
    </row>
    <row r="54" spans="1:23" x14ac:dyDescent="0.2">
      <c r="A54" s="172">
        <f>'Web Graph Info.'!A47:A194</f>
        <v>42192</v>
      </c>
      <c r="B54">
        <v>21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1</v>
      </c>
      <c r="J54" s="101">
        <v>6</v>
      </c>
      <c r="K54" s="101">
        <v>0</v>
      </c>
      <c r="L54" s="101">
        <v>0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30">
        <f t="shared" si="0"/>
        <v>29</v>
      </c>
      <c r="U54" s="4">
        <v>13</v>
      </c>
      <c r="V54" s="51">
        <f t="shared" si="1"/>
        <v>42</v>
      </c>
      <c r="W54" s="101">
        <f t="shared" si="2"/>
        <v>42</v>
      </c>
    </row>
    <row r="55" spans="1:23" x14ac:dyDescent="0.2">
      <c r="A55" s="172">
        <f>'Web Graph Info.'!A48:A195</f>
        <v>42193</v>
      </c>
      <c r="B55">
        <v>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1</v>
      </c>
      <c r="M55" s="4">
        <v>10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30">
        <f t="shared" si="0"/>
        <v>48</v>
      </c>
      <c r="U55" s="4">
        <v>21</v>
      </c>
      <c r="V55" s="51">
        <f t="shared" si="1"/>
        <v>69</v>
      </c>
      <c r="W55">
        <f t="shared" si="2"/>
        <v>69</v>
      </c>
    </row>
    <row r="56" spans="1:23" x14ac:dyDescent="0.2">
      <c r="A56" s="172">
        <f>'Web Graph Info.'!A49:A196</f>
        <v>42194</v>
      </c>
      <c r="B56">
        <v>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12</v>
      </c>
      <c r="K56">
        <v>0</v>
      </c>
      <c r="L56">
        <v>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30">
        <f t="shared" si="0"/>
        <v>39</v>
      </c>
      <c r="U56" s="4">
        <v>32</v>
      </c>
      <c r="V56" s="51">
        <f t="shared" si="1"/>
        <v>71</v>
      </c>
      <c r="W56">
        <f t="shared" si="2"/>
        <v>71</v>
      </c>
    </row>
    <row r="57" spans="1:23" x14ac:dyDescent="0.2">
      <c r="A57" s="172">
        <f>'Web Graph Info.'!A50:A197</f>
        <v>42195</v>
      </c>
      <c r="B57" s="101">
        <v>25</v>
      </c>
      <c r="C57" s="101">
        <v>2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</v>
      </c>
      <c r="J57" s="101">
        <v>8</v>
      </c>
      <c r="K57" s="101">
        <v>0</v>
      </c>
      <c r="L57" s="101">
        <v>3</v>
      </c>
      <c r="M57" s="4">
        <v>0</v>
      </c>
      <c r="N57" s="4">
        <v>3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30">
        <f t="shared" si="0"/>
        <v>42</v>
      </c>
      <c r="U57" s="4">
        <v>27</v>
      </c>
      <c r="V57" s="109">
        <f t="shared" ref="V57:V58" si="19">SUM(T57+U57)</f>
        <v>69</v>
      </c>
      <c r="W57" s="101">
        <f t="shared" ref="W57:W58" si="20">SUM(V57)</f>
        <v>69</v>
      </c>
    </row>
    <row r="58" spans="1:23" x14ac:dyDescent="0.2">
      <c r="A58" s="172">
        <f>'Web Graph Info.'!A51:A198</f>
        <v>42196</v>
      </c>
      <c r="B58" s="101">
        <v>81.3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4</v>
      </c>
      <c r="J58" s="101">
        <v>10.6</v>
      </c>
      <c r="K58" s="101">
        <v>0</v>
      </c>
      <c r="L58" s="101">
        <v>3.3</v>
      </c>
      <c r="M58" s="4">
        <v>15.3</v>
      </c>
      <c r="N58" s="4">
        <v>0</v>
      </c>
      <c r="O58" s="4">
        <v>2.6</v>
      </c>
      <c r="P58" s="4">
        <v>0</v>
      </c>
      <c r="Q58" s="4">
        <v>0</v>
      </c>
      <c r="R58" s="4">
        <v>2.6</v>
      </c>
      <c r="S58" s="4">
        <v>0</v>
      </c>
      <c r="T58" s="130">
        <f t="shared" si="0"/>
        <v>119.69999999999997</v>
      </c>
      <c r="U58" s="4">
        <v>104</v>
      </c>
      <c r="V58" s="109">
        <f t="shared" si="19"/>
        <v>223.7</v>
      </c>
      <c r="W58" s="101">
        <f t="shared" si="20"/>
        <v>223.7</v>
      </c>
    </row>
    <row r="59" spans="1:23" x14ac:dyDescent="0.2">
      <c r="A59" s="172">
        <f>'Web Graph Info.'!A52:A199</f>
        <v>42197</v>
      </c>
      <c r="B59" s="101">
        <v>81.3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4</v>
      </c>
      <c r="J59" s="101">
        <v>10.6</v>
      </c>
      <c r="K59" s="101">
        <v>0</v>
      </c>
      <c r="L59" s="101">
        <v>3.3</v>
      </c>
      <c r="M59" s="4">
        <v>15.3</v>
      </c>
      <c r="N59" s="4">
        <v>0</v>
      </c>
      <c r="O59" s="4">
        <v>2.6</v>
      </c>
      <c r="P59" s="4">
        <v>0</v>
      </c>
      <c r="Q59" s="4">
        <v>0</v>
      </c>
      <c r="R59" s="4">
        <v>2.6</v>
      </c>
      <c r="S59" s="4">
        <v>0</v>
      </c>
      <c r="T59" s="186">
        <f t="shared" ref="T59:T60" si="21">IF(SUM(B59:S59)=0,NA(),SUM(B59:S59))</f>
        <v>119.69999999999997</v>
      </c>
      <c r="U59" s="4">
        <v>104</v>
      </c>
      <c r="V59" s="186">
        <f t="shared" ref="V59:V60" si="22">SUM(T59+U59)</f>
        <v>223.7</v>
      </c>
      <c r="W59" s="101">
        <f t="shared" ref="W59:W60" si="23">SUM(V59)</f>
        <v>223.7</v>
      </c>
    </row>
    <row r="60" spans="1:23" x14ac:dyDescent="0.2">
      <c r="A60" s="172">
        <f>'Web Graph Info.'!A53:A200</f>
        <v>42198</v>
      </c>
      <c r="B60" s="101">
        <v>81.3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4</v>
      </c>
      <c r="J60" s="101">
        <v>10.6</v>
      </c>
      <c r="K60" s="101">
        <v>0</v>
      </c>
      <c r="L60" s="101">
        <v>3.3</v>
      </c>
      <c r="M60" s="4">
        <v>15.3</v>
      </c>
      <c r="N60" s="4">
        <v>0</v>
      </c>
      <c r="O60" s="4">
        <v>2.6</v>
      </c>
      <c r="P60" s="4">
        <v>0</v>
      </c>
      <c r="Q60" s="4">
        <v>0</v>
      </c>
      <c r="R60" s="4">
        <v>2.6</v>
      </c>
      <c r="S60" s="4">
        <v>0</v>
      </c>
      <c r="T60" s="186">
        <f t="shared" si="21"/>
        <v>119.69999999999997</v>
      </c>
      <c r="U60" s="4">
        <v>104</v>
      </c>
      <c r="V60" s="186">
        <f t="shared" si="22"/>
        <v>223.7</v>
      </c>
      <c r="W60" s="101">
        <f t="shared" si="23"/>
        <v>223.7</v>
      </c>
    </row>
    <row r="61" spans="1:23" x14ac:dyDescent="0.2">
      <c r="A61" s="172">
        <f>'Web Graph Info.'!A54:A201</f>
        <v>42199</v>
      </c>
      <c r="B61">
        <v>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13</v>
      </c>
      <c r="K61">
        <v>0</v>
      </c>
      <c r="L61">
        <v>4</v>
      </c>
      <c r="M61" s="4">
        <v>4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30">
        <f t="shared" si="0"/>
        <v>74</v>
      </c>
      <c r="U61" s="4">
        <v>82</v>
      </c>
      <c r="V61" s="51">
        <f t="shared" si="1"/>
        <v>156</v>
      </c>
      <c r="W61">
        <f t="shared" si="2"/>
        <v>156</v>
      </c>
    </row>
    <row r="62" spans="1:23" x14ac:dyDescent="0.2">
      <c r="A62" s="172">
        <f>'Web Graph Info.'!A55:A202</f>
        <v>42200</v>
      </c>
      <c r="B62">
        <v>54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10</v>
      </c>
      <c r="K62">
        <v>0</v>
      </c>
      <c r="L62">
        <v>2</v>
      </c>
      <c r="M62" s="4">
        <v>3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30">
        <f t="shared" si="0"/>
        <v>70</v>
      </c>
      <c r="U62" s="4">
        <v>57</v>
      </c>
      <c r="V62" s="51">
        <f t="shared" si="1"/>
        <v>127</v>
      </c>
      <c r="W62">
        <f t="shared" si="2"/>
        <v>127</v>
      </c>
    </row>
    <row r="63" spans="1:23" x14ac:dyDescent="0.2">
      <c r="A63" s="172">
        <f>'Web Graph Info.'!A56:A203</f>
        <v>42201</v>
      </c>
      <c r="B63" t="s">
        <v>19</v>
      </c>
      <c r="C63" s="101" t="s">
        <v>19</v>
      </c>
      <c r="D63" s="101" t="s">
        <v>19</v>
      </c>
      <c r="E63" s="101" t="s">
        <v>19</v>
      </c>
      <c r="F63" s="101" t="s">
        <v>19</v>
      </c>
      <c r="G63" s="101" t="s">
        <v>19</v>
      </c>
      <c r="H63" s="101" t="s">
        <v>19</v>
      </c>
      <c r="I63" s="101" t="s">
        <v>19</v>
      </c>
      <c r="J63" s="101" t="s">
        <v>19</v>
      </c>
      <c r="K63" s="101" t="s">
        <v>19</v>
      </c>
      <c r="L63" s="101" t="s">
        <v>19</v>
      </c>
      <c r="M63" s="101" t="s">
        <v>19</v>
      </c>
      <c r="N63" s="101" t="s">
        <v>19</v>
      </c>
      <c r="O63" s="101" t="s">
        <v>19</v>
      </c>
      <c r="P63" s="101" t="s">
        <v>19</v>
      </c>
      <c r="Q63" s="101" t="s">
        <v>19</v>
      </c>
      <c r="R63" s="101" t="s">
        <v>19</v>
      </c>
      <c r="S63" s="101" t="s">
        <v>19</v>
      </c>
      <c r="T63" s="101" t="s">
        <v>19</v>
      </c>
      <c r="U63" s="101" t="s">
        <v>19</v>
      </c>
      <c r="V63" s="101" t="s">
        <v>19</v>
      </c>
      <c r="W63" s="101" t="s">
        <v>19</v>
      </c>
    </row>
    <row r="64" spans="1:23" x14ac:dyDescent="0.2">
      <c r="A64" s="172">
        <f>'Web Graph Info.'!A57:A204</f>
        <v>42202</v>
      </c>
      <c r="B64" s="101">
        <v>14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9</v>
      </c>
      <c r="K64" s="101">
        <v>0</v>
      </c>
      <c r="L64" s="101">
        <v>2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30">
        <f t="shared" si="0"/>
        <v>25</v>
      </c>
      <c r="U64" s="4">
        <v>5</v>
      </c>
      <c r="V64" s="51">
        <f t="shared" si="1"/>
        <v>30</v>
      </c>
      <c r="W64">
        <f t="shared" si="2"/>
        <v>30</v>
      </c>
    </row>
    <row r="65" spans="1:23" x14ac:dyDescent="0.2">
      <c r="A65" s="172">
        <f>'Web Graph Info.'!A58:A205</f>
        <v>42203</v>
      </c>
      <c r="B65" s="101">
        <v>38.33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2.6</v>
      </c>
      <c r="J65" s="101">
        <v>7</v>
      </c>
      <c r="K65" s="101">
        <v>0</v>
      </c>
      <c r="L65" s="101">
        <v>1</v>
      </c>
      <c r="M65" s="101">
        <v>1.3</v>
      </c>
      <c r="N65" s="101">
        <v>0</v>
      </c>
      <c r="O65" s="101">
        <v>0.3</v>
      </c>
      <c r="P65" s="101">
        <v>0</v>
      </c>
      <c r="Q65" s="101">
        <v>0</v>
      </c>
      <c r="R65" s="101">
        <v>1.6</v>
      </c>
      <c r="S65" s="101">
        <v>0</v>
      </c>
      <c r="T65" s="130">
        <f t="shared" si="0"/>
        <v>52.129999999999995</v>
      </c>
      <c r="U65" s="4">
        <v>28</v>
      </c>
      <c r="V65" s="51">
        <f t="shared" si="1"/>
        <v>80.13</v>
      </c>
      <c r="W65">
        <f t="shared" si="2"/>
        <v>80.13</v>
      </c>
    </row>
    <row r="66" spans="1:23" x14ac:dyDescent="0.2">
      <c r="A66" s="172">
        <f>'Web Graph Info.'!A59:A206</f>
        <v>42204</v>
      </c>
      <c r="B66" s="101">
        <v>38.33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2.6</v>
      </c>
      <c r="J66" s="101">
        <v>7</v>
      </c>
      <c r="K66" s="101">
        <v>0</v>
      </c>
      <c r="L66" s="101">
        <v>1</v>
      </c>
      <c r="M66" s="101">
        <v>1.3</v>
      </c>
      <c r="N66" s="101">
        <v>0</v>
      </c>
      <c r="O66" s="101">
        <v>0.3</v>
      </c>
      <c r="P66" s="101">
        <v>0</v>
      </c>
      <c r="Q66" s="101">
        <v>0</v>
      </c>
      <c r="R66" s="101">
        <v>1.6</v>
      </c>
      <c r="S66" s="101">
        <v>0</v>
      </c>
      <c r="T66" s="190">
        <f t="shared" ref="T66:T67" si="24">IF(SUM(B66:S66)=0,NA(),SUM(B66:S66))</f>
        <v>52.129999999999995</v>
      </c>
      <c r="U66" s="4">
        <v>28</v>
      </c>
      <c r="V66" s="51">
        <f t="shared" si="1"/>
        <v>80.13</v>
      </c>
      <c r="W66">
        <f t="shared" si="2"/>
        <v>80.13</v>
      </c>
    </row>
    <row r="67" spans="1:23" x14ac:dyDescent="0.2">
      <c r="A67" s="172">
        <f>'Web Graph Info.'!A60:A207</f>
        <v>42205</v>
      </c>
      <c r="B67" s="101">
        <v>38.33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2.6</v>
      </c>
      <c r="J67" s="101">
        <v>7</v>
      </c>
      <c r="K67" s="101">
        <v>0</v>
      </c>
      <c r="L67" s="101">
        <v>1</v>
      </c>
      <c r="M67" s="101">
        <v>1.3</v>
      </c>
      <c r="N67" s="101">
        <v>0</v>
      </c>
      <c r="O67" s="101">
        <v>0.3</v>
      </c>
      <c r="P67" s="101">
        <v>0</v>
      </c>
      <c r="Q67" s="101">
        <v>0</v>
      </c>
      <c r="R67" s="101">
        <v>1.6</v>
      </c>
      <c r="S67" s="101">
        <v>0</v>
      </c>
      <c r="T67" s="190">
        <f t="shared" si="24"/>
        <v>52.129999999999995</v>
      </c>
      <c r="U67" s="4">
        <v>28</v>
      </c>
      <c r="V67" s="51">
        <f t="shared" si="1"/>
        <v>80.13</v>
      </c>
      <c r="W67">
        <f t="shared" si="2"/>
        <v>80.13</v>
      </c>
    </row>
    <row r="68" spans="1:23" x14ac:dyDescent="0.2">
      <c r="A68" s="172">
        <f>'Web Graph Info.'!A61:A208</f>
        <v>42206</v>
      </c>
      <c r="B68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</v>
      </c>
      <c r="J68">
        <v>7</v>
      </c>
      <c r="K68">
        <v>0</v>
      </c>
      <c r="L68">
        <v>2</v>
      </c>
      <c r="M68">
        <v>0</v>
      </c>
      <c r="N68" s="101">
        <v>0</v>
      </c>
      <c r="O68" s="101">
        <v>0</v>
      </c>
      <c r="P68" s="101">
        <v>0</v>
      </c>
      <c r="Q68" s="101">
        <v>0</v>
      </c>
      <c r="R68">
        <v>1</v>
      </c>
      <c r="S68">
        <v>0</v>
      </c>
      <c r="T68" s="130">
        <f t="shared" si="0"/>
        <v>55</v>
      </c>
      <c r="U68" s="4">
        <v>24</v>
      </c>
      <c r="V68" s="51">
        <f t="shared" si="1"/>
        <v>79</v>
      </c>
      <c r="W68">
        <f t="shared" si="2"/>
        <v>79</v>
      </c>
    </row>
    <row r="69" spans="1:23" x14ac:dyDescent="0.2">
      <c r="A69" s="172">
        <f>'Web Graph Info.'!A62:A209</f>
        <v>42207</v>
      </c>
      <c r="B69" s="101">
        <v>71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2</v>
      </c>
      <c r="J69" s="101">
        <v>13</v>
      </c>
      <c r="K69" s="101">
        <v>0</v>
      </c>
      <c r="L69" s="101">
        <v>2</v>
      </c>
      <c r="M69" s="101">
        <v>0</v>
      </c>
      <c r="N69" s="101">
        <v>0</v>
      </c>
      <c r="O69" s="101">
        <v>2</v>
      </c>
      <c r="P69" s="101">
        <v>0</v>
      </c>
      <c r="Q69" s="101">
        <v>0</v>
      </c>
      <c r="R69" s="101">
        <v>0</v>
      </c>
      <c r="S69" s="101">
        <v>0</v>
      </c>
      <c r="T69" s="130">
        <f t="shared" si="0"/>
        <v>90</v>
      </c>
      <c r="U69" s="4">
        <v>30</v>
      </c>
      <c r="V69" s="51">
        <f t="shared" si="1"/>
        <v>120</v>
      </c>
      <c r="W69">
        <f t="shared" si="2"/>
        <v>120</v>
      </c>
    </row>
    <row r="70" spans="1:23" x14ac:dyDescent="0.2">
      <c r="A70" s="172">
        <f>'Web Graph Info.'!A63:A210</f>
        <v>42208</v>
      </c>
      <c r="B70" s="101">
        <v>33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3</v>
      </c>
      <c r="J70" s="101">
        <v>8</v>
      </c>
      <c r="K70" s="101">
        <v>0</v>
      </c>
      <c r="L70" s="101">
        <v>2</v>
      </c>
      <c r="M70" s="101">
        <v>0</v>
      </c>
      <c r="N70" s="101">
        <v>0</v>
      </c>
      <c r="O70" s="101">
        <v>1</v>
      </c>
      <c r="P70" s="101">
        <v>0</v>
      </c>
      <c r="Q70" s="101">
        <v>0</v>
      </c>
      <c r="R70" s="101">
        <v>1</v>
      </c>
      <c r="S70" s="101">
        <v>0</v>
      </c>
      <c r="T70" s="130">
        <v>48</v>
      </c>
      <c r="U70" s="4">
        <v>35</v>
      </c>
      <c r="V70" s="51">
        <f t="shared" si="1"/>
        <v>83</v>
      </c>
      <c r="W70">
        <f t="shared" si="2"/>
        <v>83</v>
      </c>
    </row>
    <row r="71" spans="1:23" x14ac:dyDescent="0.2">
      <c r="A71" s="172">
        <f>'Web Graph Info.'!A64:A211</f>
        <v>42209</v>
      </c>
      <c r="B71" s="101">
        <v>117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3</v>
      </c>
      <c r="J71" s="101">
        <v>5</v>
      </c>
      <c r="K71" s="101">
        <v>0</v>
      </c>
      <c r="L71" s="101">
        <v>5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10</v>
      </c>
      <c r="S71" s="101">
        <v>0</v>
      </c>
      <c r="T71" s="130">
        <f t="shared" si="0"/>
        <v>140</v>
      </c>
      <c r="U71" s="4">
        <v>69</v>
      </c>
      <c r="V71" s="51">
        <f t="shared" si="1"/>
        <v>209</v>
      </c>
      <c r="W71">
        <f t="shared" si="2"/>
        <v>209</v>
      </c>
    </row>
    <row r="72" spans="1:23" x14ac:dyDescent="0.2">
      <c r="A72" s="172">
        <f>'Web Graph Info.'!A65:A212</f>
        <v>42210</v>
      </c>
      <c r="B72">
        <v>33.299999999999997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0.6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0.6</v>
      </c>
      <c r="S72">
        <v>0</v>
      </c>
      <c r="T72" s="130">
        <f t="shared" si="0"/>
        <v>36.5</v>
      </c>
      <c r="U72" s="4">
        <v>23.3</v>
      </c>
      <c r="V72" s="51">
        <f t="shared" si="1"/>
        <v>59.8</v>
      </c>
      <c r="W72">
        <f t="shared" si="2"/>
        <v>59.8</v>
      </c>
    </row>
    <row r="73" spans="1:23" x14ac:dyDescent="0.2">
      <c r="A73" s="172">
        <f>'Web Graph Info.'!A66:A213</f>
        <v>42211</v>
      </c>
      <c r="B73" s="101">
        <v>33.299999999999997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0.6</v>
      </c>
      <c r="J73" s="101">
        <v>2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0.6</v>
      </c>
      <c r="S73" s="101">
        <v>0</v>
      </c>
      <c r="T73" s="194">
        <f t="shared" ref="T73:T74" si="25">IF(SUM(B73:S73)=0,NA(),SUM(B73:S73))</f>
        <v>36.5</v>
      </c>
      <c r="U73" s="4">
        <v>23.3</v>
      </c>
      <c r="V73" s="51">
        <f t="shared" si="1"/>
        <v>59.8</v>
      </c>
      <c r="W73">
        <f t="shared" si="2"/>
        <v>59.8</v>
      </c>
    </row>
    <row r="74" spans="1:23" x14ac:dyDescent="0.2">
      <c r="A74" s="172">
        <f>'Web Graph Info.'!A67:A214</f>
        <v>42212</v>
      </c>
      <c r="B74" s="101">
        <v>33.299999999999997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0.6</v>
      </c>
      <c r="J74" s="101">
        <v>2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0.6</v>
      </c>
      <c r="S74" s="101">
        <v>0</v>
      </c>
      <c r="T74" s="194">
        <f t="shared" si="25"/>
        <v>36.5</v>
      </c>
      <c r="U74" s="4">
        <v>23.3</v>
      </c>
      <c r="V74" s="51">
        <f t="shared" ref="V74:V137" si="26">SUM(T74+U74)</f>
        <v>59.8</v>
      </c>
      <c r="W74">
        <f t="shared" ref="W74:W153" si="27">SUM(V74)</f>
        <v>59.8</v>
      </c>
    </row>
    <row r="75" spans="1:23" x14ac:dyDescent="0.2">
      <c r="A75" s="172">
        <f>'Web Graph Info.'!A68:A215</f>
        <v>42213</v>
      </c>
      <c r="B75">
        <v>163</v>
      </c>
      <c r="C75">
        <v>0</v>
      </c>
      <c r="D75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3</v>
      </c>
      <c r="J75" s="101">
        <v>14</v>
      </c>
      <c r="K75" s="101">
        <v>0</v>
      </c>
      <c r="L75" s="101">
        <v>0</v>
      </c>
      <c r="M75" s="101">
        <v>0</v>
      </c>
      <c r="N75" s="101">
        <v>0</v>
      </c>
      <c r="O75" s="101">
        <v>1</v>
      </c>
      <c r="P75" s="101">
        <v>0</v>
      </c>
      <c r="Q75" s="101">
        <v>0</v>
      </c>
      <c r="R75" s="101">
        <v>0</v>
      </c>
      <c r="S75" s="101">
        <v>0</v>
      </c>
      <c r="T75" s="130">
        <f t="shared" ref="T75:T137" si="28">IF(SUM(B75:S75)=0,NA(),SUM(B75:S75))</f>
        <v>181</v>
      </c>
      <c r="U75" s="4">
        <v>72</v>
      </c>
      <c r="V75" s="51">
        <f t="shared" si="26"/>
        <v>253</v>
      </c>
      <c r="W75">
        <f t="shared" si="27"/>
        <v>253</v>
      </c>
    </row>
    <row r="76" spans="1:23" x14ac:dyDescent="0.2">
      <c r="A76" s="172">
        <f>'Web Graph Info.'!A69:A216</f>
        <v>42214</v>
      </c>
      <c r="B76">
        <v>12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30">
        <f t="shared" si="28"/>
        <v>15</v>
      </c>
      <c r="U76" s="4">
        <v>13</v>
      </c>
      <c r="V76" s="51">
        <f t="shared" si="26"/>
        <v>28</v>
      </c>
      <c r="W76">
        <f t="shared" si="27"/>
        <v>28</v>
      </c>
    </row>
    <row r="77" spans="1:23" x14ac:dyDescent="0.2">
      <c r="A77" s="172">
        <f>'Web Graph Info.'!A70:A217</f>
        <v>42215</v>
      </c>
      <c r="B77">
        <v>266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8</v>
      </c>
      <c r="J77">
        <v>0</v>
      </c>
      <c r="K77">
        <v>0</v>
      </c>
      <c r="L77">
        <v>0</v>
      </c>
      <c r="M77">
        <v>7</v>
      </c>
      <c r="N77">
        <v>0</v>
      </c>
      <c r="O77">
        <v>0</v>
      </c>
      <c r="P77">
        <v>0</v>
      </c>
      <c r="Q77">
        <v>0</v>
      </c>
      <c r="R77">
        <v>2</v>
      </c>
      <c r="S77">
        <v>0</v>
      </c>
      <c r="T77" s="130">
        <f t="shared" si="28"/>
        <v>284</v>
      </c>
      <c r="U77" s="4">
        <v>190</v>
      </c>
      <c r="V77" s="51">
        <f t="shared" si="26"/>
        <v>474</v>
      </c>
      <c r="W77">
        <f t="shared" si="27"/>
        <v>474</v>
      </c>
    </row>
    <row r="78" spans="1:23" x14ac:dyDescent="0.2">
      <c r="A78" s="172">
        <f>'Web Graph Info.'!A71:A218</f>
        <v>42216</v>
      </c>
      <c r="B78" s="101">
        <v>108</v>
      </c>
      <c r="C78" s="101">
        <v>1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5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30">
        <f t="shared" si="28"/>
        <v>114</v>
      </c>
      <c r="U78" s="4">
        <v>76</v>
      </c>
      <c r="V78" s="51">
        <f t="shared" si="26"/>
        <v>190</v>
      </c>
      <c r="W78">
        <f t="shared" si="27"/>
        <v>190</v>
      </c>
    </row>
    <row r="79" spans="1:23" x14ac:dyDescent="0.2">
      <c r="A79" s="172">
        <f>'Web Graph Info.'!A72:A219</f>
        <v>42217</v>
      </c>
      <c r="B79" s="101">
        <v>114.6</v>
      </c>
      <c r="C79" s="101">
        <v>0.6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5.3</v>
      </c>
      <c r="J79" s="101">
        <v>1.3</v>
      </c>
      <c r="K79" s="101">
        <v>0</v>
      </c>
      <c r="L79" s="101">
        <v>0</v>
      </c>
      <c r="M79" s="101">
        <v>0.6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30">
        <f t="shared" si="28"/>
        <v>122.39999999999998</v>
      </c>
      <c r="U79" s="4">
        <v>56</v>
      </c>
      <c r="V79" s="51">
        <f t="shared" si="26"/>
        <v>178.39999999999998</v>
      </c>
      <c r="W79">
        <f t="shared" si="27"/>
        <v>178.39999999999998</v>
      </c>
    </row>
    <row r="80" spans="1:23" x14ac:dyDescent="0.2">
      <c r="A80" s="172">
        <f>'Web Graph Info.'!A73:A220</f>
        <v>42218</v>
      </c>
      <c r="B80" s="101">
        <v>114.6</v>
      </c>
      <c r="C80" s="101">
        <v>0.6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5.3</v>
      </c>
      <c r="J80" s="101">
        <v>1.3</v>
      </c>
      <c r="K80" s="101">
        <v>0</v>
      </c>
      <c r="L80" s="101">
        <v>0</v>
      </c>
      <c r="M80" s="101">
        <v>0.6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29">IF(SUM(B80:S80)=0,NA(),SUM(B80:S80))</f>
        <v>122.39999999999998</v>
      </c>
      <c r="U80" s="4">
        <v>56</v>
      </c>
      <c r="V80" s="51">
        <f t="shared" si="26"/>
        <v>178.39999999999998</v>
      </c>
      <c r="W80">
        <f t="shared" si="27"/>
        <v>178.39999999999998</v>
      </c>
    </row>
    <row r="81" spans="1:23" x14ac:dyDescent="0.2">
      <c r="A81" s="172">
        <f>'Web Graph Info.'!A74:A221</f>
        <v>42219</v>
      </c>
      <c r="B81" s="101">
        <v>114.6</v>
      </c>
      <c r="C81" s="101">
        <v>0.6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5.3</v>
      </c>
      <c r="J81" s="101">
        <v>1.3</v>
      </c>
      <c r="K81" s="101">
        <v>0</v>
      </c>
      <c r="L81" s="101">
        <v>0</v>
      </c>
      <c r="M81" s="101">
        <v>0.6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29"/>
        <v>122.39999999999998</v>
      </c>
      <c r="U81" s="4">
        <v>56</v>
      </c>
      <c r="V81" s="51">
        <f t="shared" si="26"/>
        <v>178.39999999999998</v>
      </c>
      <c r="W81">
        <f t="shared" si="27"/>
        <v>178.39999999999998</v>
      </c>
    </row>
    <row r="82" spans="1:23" x14ac:dyDescent="0.2">
      <c r="A82" s="172">
        <f>'Web Graph Info.'!A75:A222</f>
        <v>42220</v>
      </c>
      <c r="B82">
        <v>42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8</v>
      </c>
      <c r="S82">
        <v>0</v>
      </c>
      <c r="T82" s="130">
        <f t="shared" si="28"/>
        <v>55</v>
      </c>
      <c r="U82" s="4">
        <v>56</v>
      </c>
      <c r="V82" s="51">
        <f t="shared" si="26"/>
        <v>111</v>
      </c>
      <c r="W82">
        <f t="shared" si="27"/>
        <v>111</v>
      </c>
    </row>
    <row r="83" spans="1:23" x14ac:dyDescent="0.2">
      <c r="A83" s="172">
        <f>'Web Graph Info.'!A76:A223</f>
        <v>42221</v>
      </c>
      <c r="B83">
        <v>36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30">
        <f t="shared" si="28"/>
        <v>42</v>
      </c>
      <c r="U83" s="4">
        <v>19</v>
      </c>
      <c r="V83" s="51">
        <f t="shared" si="26"/>
        <v>61</v>
      </c>
      <c r="W83">
        <f t="shared" si="27"/>
        <v>61</v>
      </c>
    </row>
    <row r="84" spans="1:23" x14ac:dyDescent="0.2">
      <c r="A84" s="172">
        <f>'Web Graph Info.'!A77:A224</f>
        <v>42222</v>
      </c>
      <c r="B84">
        <v>61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5</v>
      </c>
      <c r="J84" s="101">
        <v>0</v>
      </c>
      <c r="K84" s="101">
        <v>0</v>
      </c>
      <c r="L84" s="101">
        <v>1</v>
      </c>
      <c r="M84" s="101">
        <v>6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30">
        <f t="shared" si="28"/>
        <v>73</v>
      </c>
      <c r="U84" s="4">
        <v>9</v>
      </c>
      <c r="V84" s="51">
        <f t="shared" si="26"/>
        <v>82</v>
      </c>
      <c r="W84">
        <f t="shared" si="27"/>
        <v>82</v>
      </c>
    </row>
    <row r="85" spans="1:23" x14ac:dyDescent="0.2">
      <c r="A85" s="172">
        <f>'Web Graph Info.'!A78:A225</f>
        <v>42223</v>
      </c>
      <c r="B85" s="101">
        <v>25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2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31">
        <f t="shared" ref="T85:T86" si="30">IF(SUM(B85:S85)=0,NA(),SUM(B85:S85))</f>
        <v>27</v>
      </c>
      <c r="U85" s="4">
        <v>4</v>
      </c>
      <c r="V85" s="51">
        <f t="shared" si="26"/>
        <v>31</v>
      </c>
      <c r="W85">
        <f t="shared" si="27"/>
        <v>31</v>
      </c>
    </row>
    <row r="86" spans="1:23" x14ac:dyDescent="0.2">
      <c r="A86" s="172">
        <f>'Web Graph Info.'!A79:A226</f>
        <v>42224</v>
      </c>
      <c r="B86" s="101">
        <v>22.6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1.6</v>
      </c>
      <c r="J86" s="101">
        <v>1.3</v>
      </c>
      <c r="K86" s="101">
        <v>0</v>
      </c>
      <c r="L86" s="101">
        <v>0</v>
      </c>
      <c r="M86" s="101">
        <v>0.6</v>
      </c>
      <c r="N86" s="101">
        <v>0</v>
      </c>
      <c r="O86" s="101">
        <v>0</v>
      </c>
      <c r="P86" s="101">
        <v>0</v>
      </c>
      <c r="Q86" s="101">
        <v>0</v>
      </c>
      <c r="R86" s="101">
        <v>0.6</v>
      </c>
      <c r="S86" s="101">
        <v>0</v>
      </c>
      <c r="T86" s="131">
        <f t="shared" si="30"/>
        <v>26.700000000000006</v>
      </c>
      <c r="U86" s="4">
        <v>1</v>
      </c>
      <c r="V86" s="51">
        <f t="shared" si="26"/>
        <v>27.700000000000006</v>
      </c>
      <c r="W86">
        <f t="shared" si="27"/>
        <v>27.700000000000006</v>
      </c>
    </row>
    <row r="87" spans="1:23" x14ac:dyDescent="0.2">
      <c r="A87" s="172">
        <f>'Web Graph Info.'!A80:A227</f>
        <v>42225</v>
      </c>
      <c r="B87" s="101">
        <v>22.6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1.6</v>
      </c>
      <c r="J87" s="101">
        <v>1.3</v>
      </c>
      <c r="K87" s="101">
        <v>0</v>
      </c>
      <c r="L87" s="101">
        <v>0</v>
      </c>
      <c r="M87" s="101">
        <v>0.6</v>
      </c>
      <c r="N87" s="101">
        <v>0</v>
      </c>
      <c r="O87" s="101">
        <v>0</v>
      </c>
      <c r="P87" s="101">
        <v>0</v>
      </c>
      <c r="Q87" s="101">
        <v>0</v>
      </c>
      <c r="R87" s="101">
        <v>0.6</v>
      </c>
      <c r="S87" s="101">
        <v>0</v>
      </c>
      <c r="T87" s="202">
        <f t="shared" ref="T87:T88" si="31">IF(SUM(B87:S87)=0,NA(),SUM(B87:S87))</f>
        <v>26.700000000000006</v>
      </c>
      <c r="U87" s="4">
        <v>1</v>
      </c>
      <c r="V87" s="51">
        <f t="shared" si="26"/>
        <v>27.700000000000006</v>
      </c>
      <c r="W87">
        <f t="shared" si="27"/>
        <v>27.700000000000006</v>
      </c>
    </row>
    <row r="88" spans="1:23" x14ac:dyDescent="0.2">
      <c r="A88" s="172">
        <f>'Web Graph Info.'!A81:A228</f>
        <v>42226</v>
      </c>
      <c r="B88" s="101">
        <v>22.6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1.6</v>
      </c>
      <c r="J88" s="101">
        <v>1.3</v>
      </c>
      <c r="K88" s="101">
        <v>0</v>
      </c>
      <c r="L88" s="101">
        <v>0</v>
      </c>
      <c r="M88" s="101">
        <v>0.6</v>
      </c>
      <c r="N88" s="101">
        <v>0</v>
      </c>
      <c r="O88" s="101">
        <v>0</v>
      </c>
      <c r="P88" s="101">
        <v>0</v>
      </c>
      <c r="Q88" s="101">
        <v>0</v>
      </c>
      <c r="R88" s="101">
        <v>0.6</v>
      </c>
      <c r="S88" s="101">
        <v>0</v>
      </c>
      <c r="T88" s="202">
        <f t="shared" si="31"/>
        <v>26.700000000000006</v>
      </c>
      <c r="U88" s="4">
        <v>1</v>
      </c>
      <c r="V88" s="51">
        <f t="shared" si="26"/>
        <v>27.700000000000006</v>
      </c>
      <c r="W88">
        <f t="shared" si="27"/>
        <v>27.700000000000006</v>
      </c>
    </row>
    <row r="89" spans="1:23" x14ac:dyDescent="0.2">
      <c r="A89" s="172">
        <f>'Web Graph Info.'!A82:A229</f>
        <v>42227</v>
      </c>
      <c r="B89">
        <v>16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30">
        <f t="shared" si="28"/>
        <v>21</v>
      </c>
      <c r="U89" s="4">
        <v>1</v>
      </c>
      <c r="V89" s="51">
        <f t="shared" si="26"/>
        <v>22</v>
      </c>
      <c r="W89">
        <f t="shared" si="27"/>
        <v>22</v>
      </c>
    </row>
    <row r="90" spans="1:23" x14ac:dyDescent="0.2">
      <c r="A90" s="172">
        <f>'Web Graph Info.'!A83:A230</f>
        <v>42228</v>
      </c>
      <c r="B90">
        <v>11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7</v>
      </c>
      <c r="K90">
        <v>0</v>
      </c>
      <c r="L90">
        <v>0</v>
      </c>
      <c r="M90">
        <v>5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 s="130">
        <f t="shared" si="28"/>
        <v>26</v>
      </c>
      <c r="U90" s="4">
        <v>5</v>
      </c>
      <c r="V90" s="51">
        <f t="shared" si="26"/>
        <v>31</v>
      </c>
      <c r="W90">
        <f t="shared" si="27"/>
        <v>31</v>
      </c>
    </row>
    <row r="91" spans="1:23" x14ac:dyDescent="0.2">
      <c r="A91" s="172">
        <f>'Web Graph Info.'!A84:A231</f>
        <v>42229</v>
      </c>
      <c r="B91">
        <v>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5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 s="130">
        <f t="shared" si="28"/>
        <v>35</v>
      </c>
      <c r="U91" s="4">
        <v>23</v>
      </c>
      <c r="V91" s="51">
        <f t="shared" si="26"/>
        <v>58</v>
      </c>
      <c r="W91">
        <f t="shared" si="27"/>
        <v>58</v>
      </c>
    </row>
    <row r="92" spans="1:23" x14ac:dyDescent="0.2">
      <c r="A92" s="172">
        <f>'Web Graph Info.'!A85:A232</f>
        <v>42230</v>
      </c>
      <c r="B92" s="101">
        <v>12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2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33">
        <f t="shared" ref="T92:T93" si="32">IF(SUM(B92:S92)=0,NA(),SUM(B92:S92))</f>
        <v>14</v>
      </c>
      <c r="U92" s="4">
        <v>5</v>
      </c>
      <c r="V92" s="133">
        <f t="shared" ref="V92:V93" si="33">SUM(T92+U92)</f>
        <v>19</v>
      </c>
      <c r="W92" s="101">
        <f t="shared" ref="W92:W93" si="34">SUM(V92)</f>
        <v>19</v>
      </c>
    </row>
    <row r="93" spans="1:23" x14ac:dyDescent="0.2">
      <c r="A93" s="172">
        <f>'Web Graph Info.'!A86:A233</f>
        <v>42231</v>
      </c>
      <c r="B93" s="101">
        <v>7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0.3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33">
        <f t="shared" si="32"/>
        <v>7.3</v>
      </c>
      <c r="U93" s="4">
        <v>7.3</v>
      </c>
      <c r="V93" s="133">
        <f t="shared" si="33"/>
        <v>14.6</v>
      </c>
      <c r="W93" s="101">
        <f t="shared" si="34"/>
        <v>14.6</v>
      </c>
    </row>
    <row r="94" spans="1:23" x14ac:dyDescent="0.2">
      <c r="A94" s="172">
        <f>'Web Graph Info.'!A87:A234</f>
        <v>42232</v>
      </c>
      <c r="B94" s="101">
        <v>7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0.3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35">IF(SUM(B94:S94)=0,NA(),SUM(B94:S94))</f>
        <v>7.3</v>
      </c>
      <c r="U94" s="4">
        <v>7.3</v>
      </c>
      <c r="V94" s="51">
        <f t="shared" si="26"/>
        <v>14.6</v>
      </c>
      <c r="W94">
        <f t="shared" si="27"/>
        <v>14.6</v>
      </c>
    </row>
    <row r="95" spans="1:23" x14ac:dyDescent="0.2">
      <c r="A95" s="172">
        <f>'Web Graph Info.'!A88:A235</f>
        <v>42233</v>
      </c>
      <c r="B95" s="101">
        <v>7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0.3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35"/>
        <v>7.3</v>
      </c>
      <c r="U95" s="4">
        <v>7.3</v>
      </c>
      <c r="V95" s="51">
        <f t="shared" si="26"/>
        <v>14.6</v>
      </c>
      <c r="W95">
        <f t="shared" si="27"/>
        <v>14.6</v>
      </c>
    </row>
    <row r="96" spans="1:23" x14ac:dyDescent="0.2">
      <c r="A96" s="172">
        <f>'Web Graph Info.'!A89:A236</f>
        <v>42234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30">
        <f t="shared" si="28"/>
        <v>7</v>
      </c>
      <c r="U96" s="4">
        <v>1</v>
      </c>
      <c r="V96" s="51">
        <f t="shared" si="26"/>
        <v>8</v>
      </c>
      <c r="W96">
        <f t="shared" si="27"/>
        <v>8</v>
      </c>
    </row>
    <row r="97" spans="1:23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</row>
    <row r="98" spans="1:23" x14ac:dyDescent="0.2">
      <c r="A98" s="172">
        <f>'Web Graph Info.'!A91:A238</f>
        <v>42236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f t="shared" si="28"/>
        <v>3</v>
      </c>
      <c r="U98" s="4">
        <v>3</v>
      </c>
      <c r="V98" s="51">
        <f t="shared" si="26"/>
        <v>6</v>
      </c>
      <c r="W98">
        <f t="shared" si="27"/>
        <v>6</v>
      </c>
    </row>
    <row r="99" spans="1:23" x14ac:dyDescent="0.2">
      <c r="A99" s="172">
        <f>'Web Graph Info.'!A92:A239</f>
        <v>42237</v>
      </c>
      <c r="B99" s="101">
        <v>9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8</v>
      </c>
      <c r="K99" s="101">
        <v>0</v>
      </c>
      <c r="L99" s="101">
        <v>0</v>
      </c>
      <c r="M99" s="101">
        <v>0</v>
      </c>
      <c r="N99" s="101">
        <v>0</v>
      </c>
      <c r="O99" s="101">
        <v>2</v>
      </c>
      <c r="P99" s="101">
        <v>0</v>
      </c>
      <c r="Q99" s="101">
        <v>0</v>
      </c>
      <c r="R99" s="101">
        <v>0</v>
      </c>
      <c r="S99" s="101">
        <v>0</v>
      </c>
      <c r="T99" s="130">
        <f t="shared" si="28"/>
        <v>19</v>
      </c>
      <c r="U99" s="4">
        <v>6</v>
      </c>
      <c r="V99" s="51">
        <f t="shared" si="26"/>
        <v>25</v>
      </c>
      <c r="W99">
        <f t="shared" si="27"/>
        <v>25</v>
      </c>
    </row>
    <row r="100" spans="1:23" x14ac:dyDescent="0.2">
      <c r="A100" s="172">
        <f>'Web Graph Info.'!A93:A240</f>
        <v>42238</v>
      </c>
      <c r="B100" s="212">
        <f>11/3</f>
        <v>3.6666666666666665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0.6</v>
      </c>
      <c r="J100" s="101">
        <f>5/3</f>
        <v>1.6666666666666667</v>
      </c>
      <c r="K100" s="101">
        <v>0</v>
      </c>
      <c r="L100" s="101">
        <v>0</v>
      </c>
      <c r="M100" s="101">
        <v>2</v>
      </c>
      <c r="N100" s="101">
        <v>0</v>
      </c>
      <c r="O100" s="101">
        <v>2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28"/>
        <v>9.9333333333333336</v>
      </c>
      <c r="U100" s="4">
        <f>5/3</f>
        <v>1.6666666666666667</v>
      </c>
      <c r="V100" s="51">
        <f t="shared" si="26"/>
        <v>11.6</v>
      </c>
      <c r="W100">
        <f t="shared" si="27"/>
        <v>11.6</v>
      </c>
    </row>
    <row r="101" spans="1:23" x14ac:dyDescent="0.2">
      <c r="A101" s="172">
        <f>'Web Graph Info.'!A94:A241</f>
        <v>42239</v>
      </c>
      <c r="B101" s="212">
        <f t="shared" ref="B101:B102" si="36">11/3</f>
        <v>3.6666666666666665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0.6</v>
      </c>
      <c r="J101" s="101">
        <f t="shared" ref="J101:J102" si="37">5/3</f>
        <v>1.6666666666666667</v>
      </c>
      <c r="K101" s="101">
        <v>0</v>
      </c>
      <c r="L101" s="101">
        <v>0</v>
      </c>
      <c r="M101" s="101">
        <v>2</v>
      </c>
      <c r="N101" s="101">
        <v>0</v>
      </c>
      <c r="O101" s="101">
        <v>2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28"/>
        <v>9.9333333333333336</v>
      </c>
      <c r="U101" s="4">
        <f t="shared" ref="U101:U102" si="38">5/3</f>
        <v>1.6666666666666667</v>
      </c>
      <c r="V101" s="51">
        <f t="shared" si="26"/>
        <v>11.6</v>
      </c>
      <c r="W101">
        <f t="shared" si="27"/>
        <v>11.6</v>
      </c>
    </row>
    <row r="102" spans="1:23" x14ac:dyDescent="0.2">
      <c r="A102" s="172">
        <f>'Web Graph Info.'!A95:A242</f>
        <v>42240</v>
      </c>
      <c r="B102" s="212">
        <f t="shared" si="36"/>
        <v>3.6666666666666665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0.6</v>
      </c>
      <c r="J102" s="101">
        <f t="shared" si="37"/>
        <v>1.6666666666666667</v>
      </c>
      <c r="K102" s="101">
        <v>0</v>
      </c>
      <c r="L102" s="101">
        <v>0</v>
      </c>
      <c r="M102" s="101">
        <v>2</v>
      </c>
      <c r="N102" s="101">
        <v>0</v>
      </c>
      <c r="O102" s="101">
        <v>2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28"/>
        <v>9.9333333333333336</v>
      </c>
      <c r="U102" s="4">
        <f t="shared" si="38"/>
        <v>1.6666666666666667</v>
      </c>
      <c r="V102" s="51">
        <f t="shared" si="26"/>
        <v>11.6</v>
      </c>
      <c r="W102">
        <f t="shared" si="27"/>
        <v>11.6</v>
      </c>
    </row>
    <row r="103" spans="1:23" x14ac:dyDescent="0.2">
      <c r="A103" s="172">
        <f>'Web Graph Info.'!A96:A243</f>
        <v>42241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s="130">
        <f t="shared" si="28"/>
        <v>6</v>
      </c>
      <c r="U103" s="4">
        <v>1</v>
      </c>
      <c r="V103" s="51">
        <f t="shared" si="26"/>
        <v>7</v>
      </c>
      <c r="W103">
        <f t="shared" si="27"/>
        <v>7</v>
      </c>
    </row>
    <row r="104" spans="1:23" x14ac:dyDescent="0.2">
      <c r="A104" s="172">
        <f>'Web Graph Info.'!A97:A244</f>
        <v>42242</v>
      </c>
      <c r="B104">
        <v>5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1</v>
      </c>
      <c r="P104" s="101">
        <v>0</v>
      </c>
      <c r="Q104" s="101">
        <v>0</v>
      </c>
      <c r="R104" s="101">
        <v>0</v>
      </c>
      <c r="S104" s="101">
        <v>0</v>
      </c>
      <c r="T104" s="130">
        <f t="shared" si="28"/>
        <v>7</v>
      </c>
      <c r="U104" s="4">
        <v>1</v>
      </c>
      <c r="V104" s="51">
        <f t="shared" si="26"/>
        <v>8</v>
      </c>
      <c r="W104">
        <f t="shared" si="27"/>
        <v>8</v>
      </c>
    </row>
    <row r="105" spans="1:23" x14ac:dyDescent="0.2">
      <c r="A105" s="172">
        <f>'Web Graph Info.'!A98:A245</f>
        <v>42243</v>
      </c>
      <c r="B105">
        <v>21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1</v>
      </c>
      <c r="J105">
        <v>7</v>
      </c>
      <c r="K105" s="101">
        <v>0</v>
      </c>
      <c r="L105" s="101">
        <v>0</v>
      </c>
      <c r="M105">
        <v>0</v>
      </c>
      <c r="N105">
        <v>0</v>
      </c>
      <c r="O105">
        <v>15</v>
      </c>
      <c r="P105">
        <v>0</v>
      </c>
      <c r="Q105" s="101">
        <v>0</v>
      </c>
      <c r="R105" s="101">
        <v>0</v>
      </c>
      <c r="S105" s="101">
        <v>0</v>
      </c>
      <c r="T105" s="130">
        <f t="shared" si="28"/>
        <v>44</v>
      </c>
      <c r="U105" s="4">
        <v>3</v>
      </c>
      <c r="V105" s="51">
        <f t="shared" si="26"/>
        <v>47</v>
      </c>
      <c r="W105">
        <f t="shared" si="27"/>
        <v>47</v>
      </c>
    </row>
    <row r="106" spans="1:23" x14ac:dyDescent="0.2">
      <c r="A106" s="172">
        <f>'Web Graph Info.'!A99:A246</f>
        <v>42244</v>
      </c>
      <c r="B106" s="101">
        <v>7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1</v>
      </c>
      <c r="K106" s="101">
        <v>0</v>
      </c>
      <c r="L106" s="101">
        <v>0</v>
      </c>
      <c r="M106" s="101">
        <v>0</v>
      </c>
      <c r="N106" s="101">
        <v>0</v>
      </c>
      <c r="O106" s="101">
        <v>4</v>
      </c>
      <c r="P106" s="101">
        <v>0</v>
      </c>
      <c r="Q106" s="101">
        <v>0</v>
      </c>
      <c r="R106" s="101">
        <v>0</v>
      </c>
      <c r="S106" s="101">
        <v>0</v>
      </c>
      <c r="T106" s="130">
        <f t="shared" si="28"/>
        <v>12</v>
      </c>
      <c r="U106" s="4">
        <v>0</v>
      </c>
      <c r="V106" s="51">
        <f t="shared" si="26"/>
        <v>12</v>
      </c>
      <c r="W106">
        <f t="shared" si="27"/>
        <v>12</v>
      </c>
    </row>
    <row r="107" spans="1:23" x14ac:dyDescent="0.2">
      <c r="A107" s="172">
        <f>'Web Graph Info.'!A100:A247</f>
        <v>42245</v>
      </c>
      <c r="B107" s="101">
        <f>5/3</f>
        <v>1.6666666666666667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1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f>10/3</f>
        <v>3.3333333333333335</v>
      </c>
      <c r="P107" s="101">
        <v>0</v>
      </c>
      <c r="Q107" s="101">
        <v>0</v>
      </c>
      <c r="R107" s="101">
        <v>0</v>
      </c>
      <c r="S107" s="101">
        <v>0</v>
      </c>
      <c r="T107" s="130">
        <f t="shared" si="28"/>
        <v>6</v>
      </c>
      <c r="U107" s="4">
        <v>0</v>
      </c>
      <c r="V107" s="51">
        <f t="shared" si="26"/>
        <v>6</v>
      </c>
      <c r="W107">
        <f t="shared" si="27"/>
        <v>6</v>
      </c>
    </row>
    <row r="108" spans="1:23" x14ac:dyDescent="0.2">
      <c r="A108" s="172">
        <f>'Web Graph Info.'!A101:A248</f>
        <v>42246</v>
      </c>
      <c r="B108" s="101">
        <f t="shared" ref="B108:B109" si="39">5/3</f>
        <v>1.6666666666666667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1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f t="shared" ref="O108:O109" si="40">10/3</f>
        <v>3.3333333333333335</v>
      </c>
      <c r="P108" s="101">
        <v>0</v>
      </c>
      <c r="Q108" s="101">
        <v>0</v>
      </c>
      <c r="R108" s="101">
        <v>0</v>
      </c>
      <c r="S108" s="101">
        <v>0</v>
      </c>
      <c r="T108" s="130">
        <f t="shared" si="28"/>
        <v>6</v>
      </c>
      <c r="U108" s="4">
        <v>0</v>
      </c>
      <c r="V108" s="51">
        <f t="shared" si="26"/>
        <v>6</v>
      </c>
      <c r="W108">
        <f t="shared" si="27"/>
        <v>6</v>
      </c>
    </row>
    <row r="109" spans="1:23" x14ac:dyDescent="0.2">
      <c r="A109" s="172">
        <f>'Web Graph Info.'!A102:A249</f>
        <v>42247</v>
      </c>
      <c r="B109" s="101">
        <f t="shared" si="39"/>
        <v>1.6666666666666667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1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f t="shared" si="40"/>
        <v>3.3333333333333335</v>
      </c>
      <c r="P109" s="101">
        <v>0</v>
      </c>
      <c r="Q109" s="101">
        <v>0</v>
      </c>
      <c r="R109" s="101">
        <v>0</v>
      </c>
      <c r="S109" s="101">
        <v>0</v>
      </c>
      <c r="T109" s="130">
        <f t="shared" si="28"/>
        <v>6</v>
      </c>
      <c r="U109" s="4">
        <v>0</v>
      </c>
      <c r="V109" s="51">
        <f t="shared" si="26"/>
        <v>6</v>
      </c>
      <c r="W109">
        <f t="shared" si="27"/>
        <v>6</v>
      </c>
    </row>
    <row r="110" spans="1:23" x14ac:dyDescent="0.2">
      <c r="A110" s="172">
        <f>'Web Graph Info.'!A103:A250</f>
        <v>42248</v>
      </c>
      <c r="B110">
        <v>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 s="130">
        <f t="shared" si="28"/>
        <v>5</v>
      </c>
      <c r="U110" s="4">
        <v>0</v>
      </c>
      <c r="V110" s="51">
        <f t="shared" si="26"/>
        <v>5</v>
      </c>
      <c r="W110">
        <f t="shared" si="27"/>
        <v>5</v>
      </c>
    </row>
    <row r="111" spans="1:23" x14ac:dyDescent="0.2">
      <c r="A111" s="172">
        <f>'Web Graph Info.'!A104:A251</f>
        <v>42249</v>
      </c>
      <c r="B111">
        <v>2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>
        <v>1</v>
      </c>
      <c r="J111">
        <v>0</v>
      </c>
      <c r="K111" s="101">
        <v>0</v>
      </c>
      <c r="L111">
        <v>0</v>
      </c>
      <c r="M111">
        <v>0</v>
      </c>
      <c r="N111" s="101">
        <v>0</v>
      </c>
      <c r="O111" s="101">
        <v>4</v>
      </c>
      <c r="P111" s="101">
        <v>0</v>
      </c>
      <c r="Q111" s="101">
        <v>0</v>
      </c>
      <c r="R111" s="101">
        <v>0</v>
      </c>
      <c r="S111" s="101">
        <v>0</v>
      </c>
      <c r="T111" s="130">
        <f t="shared" si="28"/>
        <v>7</v>
      </c>
      <c r="U111" s="4">
        <v>0</v>
      </c>
      <c r="V111" s="51">
        <f t="shared" si="26"/>
        <v>7</v>
      </c>
      <c r="W111">
        <f t="shared" si="27"/>
        <v>7</v>
      </c>
    </row>
    <row r="112" spans="1:23" x14ac:dyDescent="0.2">
      <c r="A112" s="172">
        <f>'Web Graph Info.'!A105:A252</f>
        <v>42250</v>
      </c>
      <c r="B112" s="101">
        <v>1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1</v>
      </c>
      <c r="K112" s="101">
        <v>0</v>
      </c>
      <c r="L112" s="101">
        <v>0</v>
      </c>
      <c r="M112" s="101">
        <v>0</v>
      </c>
      <c r="N112" s="101">
        <v>0</v>
      </c>
      <c r="O112" s="101">
        <v>2</v>
      </c>
      <c r="P112" s="101">
        <v>0</v>
      </c>
      <c r="Q112" s="101">
        <v>0</v>
      </c>
      <c r="R112" s="101">
        <v>0</v>
      </c>
      <c r="S112" s="101">
        <v>0</v>
      </c>
      <c r="T112" s="130">
        <f t="shared" si="28"/>
        <v>4</v>
      </c>
      <c r="U112" s="4">
        <v>0</v>
      </c>
      <c r="V112" s="51">
        <f t="shared" si="26"/>
        <v>4</v>
      </c>
      <c r="W112">
        <f t="shared" si="27"/>
        <v>4</v>
      </c>
    </row>
    <row r="113" spans="1:23" x14ac:dyDescent="0.2">
      <c r="A113" s="172">
        <f>'Web Graph Info.'!A106:A253</f>
        <v>42251</v>
      </c>
      <c r="B113" s="101">
        <v>1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1</v>
      </c>
      <c r="P113" s="101">
        <v>0</v>
      </c>
      <c r="Q113" s="101">
        <v>0</v>
      </c>
      <c r="R113" s="101">
        <v>0</v>
      </c>
      <c r="S113" s="101">
        <v>0</v>
      </c>
      <c r="T113" s="130">
        <f t="shared" si="28"/>
        <v>3</v>
      </c>
      <c r="U113" s="4">
        <v>0</v>
      </c>
      <c r="V113" s="51">
        <f t="shared" si="26"/>
        <v>3</v>
      </c>
      <c r="W113">
        <f t="shared" si="27"/>
        <v>3</v>
      </c>
    </row>
    <row r="114" spans="1:23" x14ac:dyDescent="0.2">
      <c r="A114" s="172">
        <f>'Web Graph Info.'!A107:A254</f>
        <v>42252</v>
      </c>
      <c r="B114" s="101">
        <v>1.75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0.5</v>
      </c>
      <c r="J114" s="101">
        <v>0.25</v>
      </c>
      <c r="K114" s="101">
        <v>0</v>
      </c>
      <c r="L114" s="101">
        <v>0</v>
      </c>
      <c r="M114" s="101">
        <v>0</v>
      </c>
      <c r="N114" s="101">
        <v>0</v>
      </c>
      <c r="O114" s="101">
        <v>1.5</v>
      </c>
      <c r="P114" s="101">
        <v>0</v>
      </c>
      <c r="Q114" s="101">
        <v>0</v>
      </c>
      <c r="R114" s="101">
        <v>0</v>
      </c>
      <c r="S114" s="101">
        <v>0</v>
      </c>
      <c r="T114" s="130">
        <f t="shared" si="28"/>
        <v>4</v>
      </c>
      <c r="U114" s="4">
        <v>0.5</v>
      </c>
      <c r="V114" s="51">
        <f t="shared" si="26"/>
        <v>4.5</v>
      </c>
      <c r="W114">
        <f t="shared" si="27"/>
        <v>4.5</v>
      </c>
    </row>
    <row r="115" spans="1:23" x14ac:dyDescent="0.2">
      <c r="A115" s="172">
        <f>'Web Graph Info.'!A108:A255</f>
        <v>42253</v>
      </c>
      <c r="B115" s="101">
        <v>1.75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0.5</v>
      </c>
      <c r="J115" s="101">
        <v>0.25</v>
      </c>
      <c r="K115" s="101">
        <v>0</v>
      </c>
      <c r="L115" s="101">
        <v>0</v>
      </c>
      <c r="M115" s="101">
        <v>0</v>
      </c>
      <c r="N115" s="101">
        <v>0</v>
      </c>
      <c r="O115" s="101">
        <v>1.5</v>
      </c>
      <c r="P115" s="101">
        <v>0</v>
      </c>
      <c r="Q115" s="101">
        <v>0</v>
      </c>
      <c r="R115" s="101">
        <v>0</v>
      </c>
      <c r="S115" s="101">
        <v>0</v>
      </c>
      <c r="T115" s="216">
        <f t="shared" ref="T115:T117" si="41">IF(SUM(B115:S115)=0,NA(),SUM(B115:S115))</f>
        <v>4</v>
      </c>
      <c r="U115" s="4">
        <v>0.5</v>
      </c>
      <c r="V115" s="216">
        <f t="shared" ref="V115:V117" si="42">SUM(T115+U115)</f>
        <v>4.5</v>
      </c>
      <c r="W115" s="101">
        <f t="shared" ref="W115:W117" si="43">SUM(V115)</f>
        <v>4.5</v>
      </c>
    </row>
    <row r="116" spans="1:23" x14ac:dyDescent="0.2">
      <c r="A116" s="172">
        <f>'Web Graph Info.'!A109:A256</f>
        <v>42254</v>
      </c>
      <c r="B116" s="101">
        <v>1.75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0.5</v>
      </c>
      <c r="J116" s="101">
        <v>0.25</v>
      </c>
      <c r="K116" s="101">
        <v>0</v>
      </c>
      <c r="L116" s="101">
        <v>0</v>
      </c>
      <c r="M116" s="101">
        <v>0</v>
      </c>
      <c r="N116" s="101">
        <v>0</v>
      </c>
      <c r="O116" s="101">
        <v>1.5</v>
      </c>
      <c r="P116" s="101">
        <v>0</v>
      </c>
      <c r="Q116" s="101">
        <v>0</v>
      </c>
      <c r="R116" s="101">
        <v>0</v>
      </c>
      <c r="S116" s="101">
        <v>0</v>
      </c>
      <c r="T116" s="216">
        <f t="shared" si="41"/>
        <v>4</v>
      </c>
      <c r="U116" s="4">
        <v>0.5</v>
      </c>
      <c r="V116" s="216">
        <f t="shared" si="42"/>
        <v>4.5</v>
      </c>
      <c r="W116" s="101">
        <f t="shared" si="43"/>
        <v>4.5</v>
      </c>
    </row>
    <row r="117" spans="1:23" x14ac:dyDescent="0.2">
      <c r="A117" s="172">
        <f>'Web Graph Info.'!A110:A257</f>
        <v>42255</v>
      </c>
      <c r="B117" s="101">
        <v>1.75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0.5</v>
      </c>
      <c r="J117" s="101">
        <v>0.25</v>
      </c>
      <c r="K117" s="101">
        <v>0</v>
      </c>
      <c r="L117" s="101">
        <v>0</v>
      </c>
      <c r="M117" s="101">
        <v>0</v>
      </c>
      <c r="N117" s="101">
        <v>0</v>
      </c>
      <c r="O117" s="101">
        <v>1.5</v>
      </c>
      <c r="P117" s="101">
        <v>0</v>
      </c>
      <c r="Q117" s="101">
        <v>0</v>
      </c>
      <c r="R117" s="101">
        <v>0</v>
      </c>
      <c r="S117" s="101">
        <v>0</v>
      </c>
      <c r="T117" s="216">
        <f t="shared" si="41"/>
        <v>4</v>
      </c>
      <c r="U117" s="4">
        <v>0.5</v>
      </c>
      <c r="V117" s="216">
        <f t="shared" si="42"/>
        <v>4.5</v>
      </c>
      <c r="W117" s="101">
        <f t="shared" si="43"/>
        <v>4.5</v>
      </c>
    </row>
    <row r="118" spans="1:23" x14ac:dyDescent="0.2">
      <c r="A118" s="172">
        <f>'Web Graph Info.'!A111:A258</f>
        <v>42256</v>
      </c>
      <c r="B118">
        <v>0</v>
      </c>
      <c r="C118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1</v>
      </c>
      <c r="P118" s="101">
        <v>0</v>
      </c>
      <c r="Q118" s="101">
        <v>0</v>
      </c>
      <c r="R118" s="101">
        <v>0</v>
      </c>
      <c r="S118" s="101">
        <v>0</v>
      </c>
      <c r="T118" s="130">
        <f t="shared" si="28"/>
        <v>1</v>
      </c>
      <c r="U118" s="4">
        <v>0</v>
      </c>
      <c r="V118" s="51">
        <f t="shared" si="26"/>
        <v>1</v>
      </c>
      <c r="W118">
        <f t="shared" si="27"/>
        <v>1</v>
      </c>
    </row>
    <row r="119" spans="1:23" x14ac:dyDescent="0.2">
      <c r="A119" s="172">
        <f>'Web Graph Info.'!A112:A259</f>
        <v>42257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0</v>
      </c>
      <c r="R119">
        <v>0</v>
      </c>
      <c r="S119">
        <v>0</v>
      </c>
      <c r="T119" s="130">
        <f t="shared" si="28"/>
        <v>7</v>
      </c>
      <c r="U119" s="4">
        <v>0</v>
      </c>
      <c r="V119" s="51">
        <f t="shared" si="26"/>
        <v>7</v>
      </c>
      <c r="W119">
        <f t="shared" si="27"/>
        <v>7</v>
      </c>
    </row>
    <row r="120" spans="1:23" x14ac:dyDescent="0.2">
      <c r="A120" s="172">
        <f>'Web Graph Info.'!A113:A260</f>
        <v>42258</v>
      </c>
      <c r="B120" s="101">
        <v>2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1</v>
      </c>
      <c r="M120" s="101">
        <v>0</v>
      </c>
      <c r="N120" s="101">
        <v>0</v>
      </c>
      <c r="O120" s="101">
        <v>1</v>
      </c>
      <c r="P120" s="101">
        <v>0</v>
      </c>
      <c r="Q120" s="101"/>
      <c r="R120" s="101">
        <v>0</v>
      </c>
      <c r="S120" s="101">
        <v>0</v>
      </c>
      <c r="T120" s="164">
        <v>4</v>
      </c>
      <c r="U120" s="4">
        <v>0</v>
      </c>
      <c r="V120" s="51">
        <f t="shared" si="26"/>
        <v>4</v>
      </c>
      <c r="W120">
        <f t="shared" si="27"/>
        <v>4</v>
      </c>
    </row>
    <row r="121" spans="1:23" x14ac:dyDescent="0.2">
      <c r="A121" s="172">
        <f>'Web Graph Info.'!A114:A261</f>
        <v>42259</v>
      </c>
      <c r="B121" s="101">
        <v>5.6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0.6</v>
      </c>
      <c r="J121" s="101">
        <v>0.3</v>
      </c>
      <c r="K121" s="101">
        <v>0</v>
      </c>
      <c r="L121" s="101">
        <v>0</v>
      </c>
      <c r="M121" s="101">
        <v>0</v>
      </c>
      <c r="N121" s="101">
        <v>0</v>
      </c>
      <c r="O121" s="101">
        <v>2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28"/>
        <v>8.5</v>
      </c>
      <c r="U121" s="4">
        <v>0.6</v>
      </c>
      <c r="V121" s="51">
        <f t="shared" si="26"/>
        <v>9.1</v>
      </c>
      <c r="W121">
        <f t="shared" si="27"/>
        <v>9.1</v>
      </c>
    </row>
    <row r="122" spans="1:23" x14ac:dyDescent="0.2">
      <c r="A122" s="172">
        <f>'Web Graph Info.'!A115:A262</f>
        <v>42260</v>
      </c>
      <c r="B122" s="101">
        <v>5.6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0.6</v>
      </c>
      <c r="J122" s="101">
        <v>0.3</v>
      </c>
      <c r="K122" s="101">
        <v>0</v>
      </c>
      <c r="L122" s="101">
        <v>0</v>
      </c>
      <c r="M122" s="101">
        <v>0</v>
      </c>
      <c r="N122" s="101">
        <v>0</v>
      </c>
      <c r="O122" s="101">
        <v>2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44">IF(SUM(B122:S122)=0,NA(),SUM(B122:S122))</f>
        <v>8.5</v>
      </c>
      <c r="U122" s="4">
        <v>0.6</v>
      </c>
      <c r="V122" s="219">
        <f t="shared" ref="V122:V123" si="45">SUM(T122+U122)</f>
        <v>9.1</v>
      </c>
      <c r="W122" s="101">
        <f t="shared" ref="W122:W123" si="46">SUM(V122)</f>
        <v>9.1</v>
      </c>
    </row>
    <row r="123" spans="1:23" x14ac:dyDescent="0.2">
      <c r="A123" s="172">
        <f>'Web Graph Info.'!A116:A263</f>
        <v>42261</v>
      </c>
      <c r="B123" s="101">
        <v>5.6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0.6</v>
      </c>
      <c r="J123" s="101">
        <v>0.3</v>
      </c>
      <c r="K123" s="101">
        <v>0</v>
      </c>
      <c r="L123" s="101">
        <v>0</v>
      </c>
      <c r="M123" s="101">
        <v>0</v>
      </c>
      <c r="N123" s="101">
        <v>0</v>
      </c>
      <c r="O123" s="101">
        <v>2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44"/>
        <v>8.5</v>
      </c>
      <c r="U123" s="4">
        <v>0.6</v>
      </c>
      <c r="V123" s="219">
        <f t="shared" si="45"/>
        <v>9.1</v>
      </c>
      <c r="W123" s="101">
        <f t="shared" si="46"/>
        <v>9.1</v>
      </c>
    </row>
    <row r="124" spans="1:23" x14ac:dyDescent="0.2">
      <c r="A124" s="172">
        <f>'Web Graph Info.'!A117:A264</f>
        <v>42262</v>
      </c>
      <c r="B124">
        <v>40</v>
      </c>
      <c r="C124">
        <v>9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130">
        <f t="shared" si="28"/>
        <v>55</v>
      </c>
      <c r="U124" s="4">
        <v>0</v>
      </c>
      <c r="V124" s="51">
        <f t="shared" si="26"/>
        <v>55</v>
      </c>
      <c r="W124">
        <f t="shared" si="27"/>
        <v>55</v>
      </c>
    </row>
    <row r="125" spans="1:23" x14ac:dyDescent="0.2">
      <c r="A125" s="172">
        <f>'Web Graph Info.'!A118:A265</f>
        <v>42263</v>
      </c>
      <c r="B125">
        <v>66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6</v>
      </c>
      <c r="P125">
        <v>0</v>
      </c>
      <c r="Q125">
        <v>0</v>
      </c>
      <c r="R125">
        <v>0</v>
      </c>
      <c r="S125">
        <v>0</v>
      </c>
      <c r="T125" s="130">
        <f t="shared" si="28"/>
        <v>74</v>
      </c>
      <c r="U125" s="4">
        <v>0</v>
      </c>
      <c r="V125" s="51">
        <f t="shared" si="26"/>
        <v>74</v>
      </c>
      <c r="W125">
        <f t="shared" si="27"/>
        <v>74</v>
      </c>
    </row>
    <row r="126" spans="1:23" x14ac:dyDescent="0.2">
      <c r="A126" s="172">
        <f>'Web Graph Info.'!A119:A266</f>
        <v>42264</v>
      </c>
      <c r="B126" s="101">
        <v>67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2</v>
      </c>
      <c r="P126" s="101">
        <v>0</v>
      </c>
      <c r="Q126" s="101">
        <v>0</v>
      </c>
      <c r="R126" s="101">
        <v>0</v>
      </c>
      <c r="S126" s="101">
        <v>0</v>
      </c>
      <c r="T126" s="130">
        <f t="shared" si="28"/>
        <v>69</v>
      </c>
      <c r="U126" s="4">
        <v>1</v>
      </c>
      <c r="V126" s="51">
        <f t="shared" si="26"/>
        <v>70</v>
      </c>
      <c r="W126">
        <f t="shared" si="27"/>
        <v>70</v>
      </c>
    </row>
    <row r="127" spans="1:23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30" t="e">
        <f t="shared" si="28"/>
        <v>#N/A</v>
      </c>
      <c r="U127" s="4"/>
      <c r="V127" s="51" t="e">
        <f t="shared" si="26"/>
        <v>#N/A</v>
      </c>
      <c r="W127" t="e">
        <f t="shared" si="27"/>
        <v>#N/A</v>
      </c>
    </row>
    <row r="128" spans="1:23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30" t="e">
        <f t="shared" si="28"/>
        <v>#N/A</v>
      </c>
      <c r="U128" s="4"/>
      <c r="V128" s="51" t="e">
        <f t="shared" si="26"/>
        <v>#N/A</v>
      </c>
      <c r="W128" t="e">
        <f t="shared" ref="W128" si="47">SUM(V128)</f>
        <v>#N/A</v>
      </c>
    </row>
    <row r="129" spans="1:23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30" t="e">
        <f t="shared" si="28"/>
        <v>#N/A</v>
      </c>
      <c r="U129" s="4"/>
      <c r="V129" s="51" t="e">
        <f t="shared" si="26"/>
        <v>#N/A</v>
      </c>
      <c r="W129" t="e">
        <f t="shared" si="27"/>
        <v>#N/A</v>
      </c>
    </row>
    <row r="130" spans="1:23" x14ac:dyDescent="0.2">
      <c r="A130" s="172">
        <f>'Web Graph Info.'!A123:A270</f>
        <v>42268</v>
      </c>
      <c r="B130"/>
      <c r="I130"/>
      <c r="O130"/>
      <c r="R130"/>
      <c r="T130" s="130" t="e">
        <f t="shared" si="28"/>
        <v>#N/A</v>
      </c>
      <c r="U130" s="4"/>
      <c r="V130" s="51" t="e">
        <f t="shared" si="26"/>
        <v>#N/A</v>
      </c>
      <c r="W130" t="e">
        <f t="shared" si="27"/>
        <v>#N/A</v>
      </c>
    </row>
    <row r="131" spans="1:23" x14ac:dyDescent="0.2">
      <c r="A131" s="172">
        <f>'Web Graph Info.'!A124:A271</f>
        <v>42269</v>
      </c>
      <c r="B131"/>
      <c r="I131"/>
      <c r="O131"/>
      <c r="R131"/>
      <c r="T131" s="130" t="e">
        <f t="shared" si="28"/>
        <v>#N/A</v>
      </c>
      <c r="U131" s="4"/>
      <c r="V131" s="51" t="e">
        <f t="shared" si="26"/>
        <v>#N/A</v>
      </c>
      <c r="W131" t="e">
        <f t="shared" si="27"/>
        <v>#N/A</v>
      </c>
    </row>
    <row r="132" spans="1:23" x14ac:dyDescent="0.2">
      <c r="A132" s="172">
        <f>'Web Graph Info.'!A125:A272</f>
        <v>42270</v>
      </c>
      <c r="B132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30" t="e">
        <f t="shared" si="28"/>
        <v>#N/A</v>
      </c>
      <c r="U132" s="4"/>
      <c r="V132" s="51" t="e">
        <f t="shared" si="26"/>
        <v>#N/A</v>
      </c>
      <c r="W132" t="e">
        <f t="shared" si="27"/>
        <v>#N/A</v>
      </c>
    </row>
    <row r="133" spans="1:23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30" t="e">
        <f t="shared" si="28"/>
        <v>#N/A</v>
      </c>
      <c r="U133" s="4"/>
      <c r="V133" s="51" t="e">
        <f t="shared" si="26"/>
        <v>#N/A</v>
      </c>
      <c r="W133" t="e">
        <f t="shared" si="27"/>
        <v>#N/A</v>
      </c>
    </row>
    <row r="134" spans="1:23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30" t="e">
        <f t="shared" si="28"/>
        <v>#N/A</v>
      </c>
      <c r="U134" s="4"/>
      <c r="V134" s="51" t="e">
        <f t="shared" si="26"/>
        <v>#N/A</v>
      </c>
      <c r="W134" t="e">
        <f t="shared" si="27"/>
        <v>#N/A</v>
      </c>
    </row>
    <row r="135" spans="1:23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30" t="e">
        <f t="shared" si="28"/>
        <v>#N/A</v>
      </c>
      <c r="U135" s="4"/>
      <c r="V135" s="51" t="e">
        <f t="shared" si="26"/>
        <v>#N/A</v>
      </c>
      <c r="W135" t="e">
        <f t="shared" si="27"/>
        <v>#N/A</v>
      </c>
    </row>
    <row r="136" spans="1:23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28"/>
        <v>#N/A</v>
      </c>
      <c r="U136" s="4"/>
      <c r="V136" s="51" t="e">
        <f t="shared" si="26"/>
        <v>#N/A</v>
      </c>
      <c r="W136" t="e">
        <f t="shared" si="27"/>
        <v>#N/A</v>
      </c>
    </row>
    <row r="137" spans="1:23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8"/>
        <v>#N/A</v>
      </c>
      <c r="U137" s="101"/>
      <c r="V137" s="51" t="e">
        <f t="shared" si="26"/>
        <v>#N/A</v>
      </c>
      <c r="W137" t="e">
        <f t="shared" si="27"/>
        <v>#N/A</v>
      </c>
    </row>
    <row r="138" spans="1:23" x14ac:dyDescent="0.2">
      <c r="A138" s="172">
        <f>'Web Graph Info.'!A131:A278</f>
        <v>42276</v>
      </c>
      <c r="B138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164" t="e">
        <f t="shared" ref="T138:T139" si="48">IF(SUM(B138:S138)=0,NA(),SUM(B138:S138))</f>
        <v>#N/A</v>
      </c>
      <c r="U138" s="4"/>
      <c r="V138" s="51" t="e">
        <f t="shared" ref="V138:V154" si="49">SUM(T138+U138)</f>
        <v>#N/A</v>
      </c>
      <c r="W138" t="e">
        <f t="shared" si="27"/>
        <v>#N/A</v>
      </c>
    </row>
    <row r="139" spans="1:23" x14ac:dyDescent="0.2">
      <c r="A139" s="172">
        <f>'Web Graph Info.'!A132:A279</f>
        <v>42277</v>
      </c>
      <c r="B13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48"/>
        <v>#N/A</v>
      </c>
      <c r="U139" s="4"/>
      <c r="V139" s="51" t="e">
        <f t="shared" si="49"/>
        <v>#N/A</v>
      </c>
      <c r="W139" t="e">
        <f t="shared" si="27"/>
        <v>#N/A</v>
      </c>
    </row>
    <row r="140" spans="1:23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30" t="e">
        <f t="shared" ref="T140:T172" si="50">IF(SUM(B140:S140)=0,NA(),SUM(B140:S140))</f>
        <v>#N/A</v>
      </c>
      <c r="U140" s="4"/>
      <c r="V140" s="51" t="e">
        <f t="shared" si="49"/>
        <v>#N/A</v>
      </c>
      <c r="W140" t="e">
        <f t="shared" si="27"/>
        <v>#N/A</v>
      </c>
    </row>
    <row r="141" spans="1:23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30" t="e">
        <f t="shared" si="50"/>
        <v>#N/A</v>
      </c>
      <c r="U141" s="4"/>
      <c r="V141" s="51" t="e">
        <f t="shared" si="49"/>
        <v>#N/A</v>
      </c>
      <c r="W141" t="e">
        <f t="shared" si="27"/>
        <v>#N/A</v>
      </c>
    </row>
    <row r="142" spans="1:23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30" t="e">
        <f t="shared" si="50"/>
        <v>#N/A</v>
      </c>
      <c r="U142" s="4"/>
      <c r="V142" s="51" t="e">
        <f t="shared" si="49"/>
        <v>#N/A</v>
      </c>
      <c r="W142" t="e">
        <f t="shared" si="27"/>
        <v>#N/A</v>
      </c>
    </row>
    <row r="143" spans="1:23" x14ac:dyDescent="0.2">
      <c r="A143" s="172">
        <f>'Web Graph Info.'!A136:A283</f>
        <v>42281</v>
      </c>
      <c r="B143"/>
      <c r="D143" s="101"/>
      <c r="E143" s="101"/>
      <c r="F143" s="101"/>
      <c r="G143" s="101"/>
      <c r="H143" s="101"/>
      <c r="I143" s="101"/>
      <c r="J143" s="101"/>
      <c r="K143" s="101"/>
      <c r="N143" s="101"/>
      <c r="O143" s="101"/>
      <c r="P143" s="101"/>
      <c r="Q143" s="101"/>
      <c r="R143" s="101"/>
      <c r="S143" s="101"/>
      <c r="T143" s="130" t="e">
        <f t="shared" si="50"/>
        <v>#N/A</v>
      </c>
      <c r="U143" s="4"/>
      <c r="V143" s="51" t="e">
        <f t="shared" si="49"/>
        <v>#N/A</v>
      </c>
      <c r="W143" t="e">
        <f t="shared" si="27"/>
        <v>#N/A</v>
      </c>
    </row>
    <row r="144" spans="1:23" x14ac:dyDescent="0.2">
      <c r="A144" s="172">
        <f>'Web Graph Info.'!A137:A284</f>
        <v>42282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30" t="e">
        <f t="shared" si="50"/>
        <v>#N/A</v>
      </c>
      <c r="U144" s="4"/>
      <c r="V144" s="51" t="e">
        <f t="shared" si="49"/>
        <v>#N/A</v>
      </c>
      <c r="W144" t="e">
        <f t="shared" si="27"/>
        <v>#N/A</v>
      </c>
    </row>
    <row r="145" spans="1:23" x14ac:dyDescent="0.2">
      <c r="A145" s="172">
        <f>'Web Graph Info.'!A138:A285</f>
        <v>42283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30" t="e">
        <f t="shared" si="50"/>
        <v>#N/A</v>
      </c>
      <c r="U145" s="4"/>
      <c r="V145" s="51" t="e">
        <f t="shared" si="49"/>
        <v>#N/A</v>
      </c>
      <c r="W145" t="e">
        <f t="shared" si="27"/>
        <v>#N/A</v>
      </c>
    </row>
    <row r="146" spans="1:23" x14ac:dyDescent="0.2">
      <c r="A146" s="172">
        <f>'Web Graph Info.'!A139:A286</f>
        <v>42284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30" t="e">
        <f t="shared" si="50"/>
        <v>#N/A</v>
      </c>
      <c r="U146" s="4"/>
      <c r="V146" s="51" t="e">
        <f t="shared" si="49"/>
        <v>#N/A</v>
      </c>
      <c r="W146" t="e">
        <f t="shared" si="27"/>
        <v>#N/A</v>
      </c>
    </row>
    <row r="147" spans="1:23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30" t="e">
        <f t="shared" si="50"/>
        <v>#N/A</v>
      </c>
      <c r="U147" s="4"/>
      <c r="V147" s="51" t="e">
        <f t="shared" si="49"/>
        <v>#N/A</v>
      </c>
      <c r="W147" t="e">
        <f t="shared" si="27"/>
        <v>#N/A</v>
      </c>
    </row>
    <row r="148" spans="1:23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30" t="e">
        <f t="shared" si="50"/>
        <v>#N/A</v>
      </c>
      <c r="U148" s="4"/>
      <c r="V148" s="51" t="e">
        <f t="shared" si="49"/>
        <v>#N/A</v>
      </c>
      <c r="W148" t="e">
        <f t="shared" si="27"/>
        <v>#N/A</v>
      </c>
    </row>
    <row r="149" spans="1:23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30" t="e">
        <f t="shared" si="50"/>
        <v>#N/A</v>
      </c>
      <c r="U149" s="4"/>
      <c r="V149" s="51" t="e">
        <f t="shared" si="49"/>
        <v>#N/A</v>
      </c>
      <c r="W149" t="e">
        <f t="shared" si="27"/>
        <v>#N/A</v>
      </c>
    </row>
    <row r="150" spans="1:23" x14ac:dyDescent="0.2">
      <c r="A150" s="11"/>
      <c r="B150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4"/>
      <c r="P150" s="4"/>
      <c r="Q150" s="4"/>
      <c r="R150" s="4"/>
      <c r="S150" s="4"/>
      <c r="T150" s="130" t="e">
        <f t="shared" si="50"/>
        <v>#N/A</v>
      </c>
      <c r="U150" s="4"/>
      <c r="V150" s="51" t="e">
        <f t="shared" si="49"/>
        <v>#N/A</v>
      </c>
      <c r="W150" t="e">
        <f t="shared" si="27"/>
        <v>#N/A</v>
      </c>
    </row>
    <row r="151" spans="1:23" x14ac:dyDescent="0.2">
      <c r="A151" s="11"/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30" t="e">
        <f t="shared" si="50"/>
        <v>#N/A</v>
      </c>
      <c r="U151" s="4"/>
      <c r="V151" s="51" t="e">
        <f t="shared" si="49"/>
        <v>#N/A</v>
      </c>
      <c r="W151" t="e">
        <f t="shared" si="27"/>
        <v>#N/A</v>
      </c>
    </row>
    <row r="152" spans="1:23" x14ac:dyDescent="0.2">
      <c r="A152" s="11"/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30" t="e">
        <f t="shared" si="50"/>
        <v>#N/A</v>
      </c>
      <c r="U152" s="4"/>
      <c r="V152" s="51" t="e">
        <f t="shared" si="49"/>
        <v>#N/A</v>
      </c>
      <c r="W152" t="e">
        <f t="shared" si="27"/>
        <v>#N/A</v>
      </c>
    </row>
    <row r="153" spans="1:23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56" t="e">
        <f t="shared" si="50"/>
        <v>#N/A</v>
      </c>
      <c r="U153" s="4"/>
      <c r="V153" s="156" t="e">
        <f t="shared" si="49"/>
        <v>#N/A</v>
      </c>
      <c r="W153" s="101" t="e">
        <f t="shared" si="27"/>
        <v>#N/A</v>
      </c>
    </row>
    <row r="154" spans="1:23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50"/>
        <v>#N/A</v>
      </c>
      <c r="U154" s="4"/>
      <c r="V154" s="156" t="e">
        <f t="shared" si="49"/>
        <v>#N/A</v>
      </c>
      <c r="W154" s="101" t="e">
        <f t="shared" ref="W154:W172" si="51">SUM(V154)</f>
        <v>#N/A</v>
      </c>
    </row>
    <row r="155" spans="1:23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57" t="e">
        <f t="shared" ref="T155:T156" si="52">IF(SUM(B155:S155)=0,NA(),SUM(B155:S155))</f>
        <v>#N/A</v>
      </c>
      <c r="U155" s="4"/>
      <c r="V155" s="157" t="e">
        <f t="shared" ref="V155:V172" si="53">SUM(T155+U155)</f>
        <v>#N/A</v>
      </c>
      <c r="W155" s="101" t="e">
        <f t="shared" si="51"/>
        <v>#N/A</v>
      </c>
    </row>
    <row r="156" spans="1:23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57" t="e">
        <f t="shared" si="52"/>
        <v>#N/A</v>
      </c>
      <c r="U156" s="4"/>
      <c r="V156" s="158" t="e">
        <f t="shared" si="53"/>
        <v>#N/A</v>
      </c>
      <c r="W156" s="101" t="e">
        <f t="shared" si="51"/>
        <v>#N/A</v>
      </c>
    </row>
    <row r="157" spans="1:23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57" t="e">
        <f t="shared" si="50"/>
        <v>#N/A</v>
      </c>
      <c r="U157" s="4"/>
      <c r="V157" s="158" t="e">
        <f t="shared" si="53"/>
        <v>#N/A</v>
      </c>
      <c r="W157" s="101" t="e">
        <f t="shared" si="51"/>
        <v>#N/A</v>
      </c>
    </row>
    <row r="158" spans="1:23" s="101" customFormat="1" x14ac:dyDescent="0.2">
      <c r="A158" s="11"/>
      <c r="T158" s="157" t="e">
        <f t="shared" si="50"/>
        <v>#N/A</v>
      </c>
      <c r="U158" s="4"/>
      <c r="V158" s="158" t="e">
        <f t="shared" si="53"/>
        <v>#N/A</v>
      </c>
      <c r="W158" s="101" t="e">
        <f t="shared" si="51"/>
        <v>#N/A</v>
      </c>
    </row>
    <row r="159" spans="1:23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57" t="e">
        <f t="shared" si="50"/>
        <v>#N/A</v>
      </c>
      <c r="U159" s="4"/>
      <c r="V159" s="158" t="e">
        <f t="shared" si="53"/>
        <v>#N/A</v>
      </c>
      <c r="W159" s="101" t="e">
        <f t="shared" si="51"/>
        <v>#N/A</v>
      </c>
    </row>
    <row r="160" spans="1:23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57" t="e">
        <f t="shared" si="50"/>
        <v>#N/A</v>
      </c>
      <c r="U160" s="4"/>
      <c r="V160" s="158" t="e">
        <f t="shared" si="53"/>
        <v>#N/A</v>
      </c>
      <c r="W160" s="101" t="e">
        <f t="shared" si="51"/>
        <v>#N/A</v>
      </c>
    </row>
    <row r="161" spans="1:23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57" t="e">
        <f t="shared" si="50"/>
        <v>#N/A</v>
      </c>
      <c r="U161" s="4"/>
      <c r="V161" s="158" t="e">
        <f t="shared" si="53"/>
        <v>#N/A</v>
      </c>
      <c r="W161" s="101" t="e">
        <f t="shared" si="51"/>
        <v>#N/A</v>
      </c>
    </row>
    <row r="162" spans="1:23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57" t="e">
        <f t="shared" si="50"/>
        <v>#N/A</v>
      </c>
      <c r="U162" s="4"/>
      <c r="V162" s="158" t="e">
        <f t="shared" si="53"/>
        <v>#N/A</v>
      </c>
      <c r="W162" s="101" t="e">
        <f t="shared" si="51"/>
        <v>#N/A</v>
      </c>
    </row>
    <row r="163" spans="1:23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57" t="e">
        <f t="shared" si="50"/>
        <v>#N/A</v>
      </c>
      <c r="U163" s="4"/>
      <c r="V163" s="158" t="e">
        <f t="shared" si="53"/>
        <v>#N/A</v>
      </c>
      <c r="W163" s="101" t="e">
        <f t="shared" si="51"/>
        <v>#N/A</v>
      </c>
    </row>
    <row r="164" spans="1:23" s="101" customFormat="1" x14ac:dyDescent="0.2">
      <c r="A164" s="11"/>
      <c r="O164" s="4"/>
      <c r="P164" s="4"/>
      <c r="Q164" s="4"/>
      <c r="R164" s="4"/>
      <c r="S164" s="4"/>
      <c r="T164" s="157" t="e">
        <f t="shared" si="50"/>
        <v>#N/A</v>
      </c>
      <c r="U164" s="4"/>
      <c r="V164" s="158" t="e">
        <f t="shared" si="53"/>
        <v>#N/A</v>
      </c>
      <c r="W164" s="101" t="e">
        <f t="shared" si="51"/>
        <v>#N/A</v>
      </c>
    </row>
    <row r="165" spans="1:23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57" t="e">
        <f t="shared" si="50"/>
        <v>#N/A</v>
      </c>
      <c r="U165" s="4"/>
      <c r="V165" s="158" t="e">
        <f t="shared" si="53"/>
        <v>#N/A</v>
      </c>
      <c r="W165" s="101" t="e">
        <f t="shared" si="51"/>
        <v>#N/A</v>
      </c>
    </row>
    <row r="166" spans="1:23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50"/>
        <v>#N/A</v>
      </c>
      <c r="U166" s="4"/>
      <c r="V166" s="158" t="e">
        <f t="shared" si="53"/>
        <v>#N/A</v>
      </c>
      <c r="W166" s="101" t="e">
        <f t="shared" si="51"/>
        <v>#N/A</v>
      </c>
    </row>
    <row r="167" spans="1:23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50"/>
        <v>#N/A</v>
      </c>
      <c r="U167" s="4"/>
      <c r="V167" s="158" t="e">
        <f t="shared" si="53"/>
        <v>#N/A</v>
      </c>
      <c r="W167" s="101" t="e">
        <f t="shared" si="51"/>
        <v>#N/A</v>
      </c>
    </row>
    <row r="168" spans="1:23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50"/>
        <v>#N/A</v>
      </c>
      <c r="U168" s="4"/>
      <c r="V168" s="158" t="e">
        <f t="shared" si="53"/>
        <v>#N/A</v>
      </c>
      <c r="W168" s="101" t="e">
        <f t="shared" si="51"/>
        <v>#N/A</v>
      </c>
    </row>
    <row r="169" spans="1:23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50"/>
        <v>#N/A</v>
      </c>
      <c r="U169" s="4"/>
      <c r="V169" s="158" t="e">
        <f t="shared" si="53"/>
        <v>#N/A</v>
      </c>
      <c r="W169" s="101" t="e">
        <f t="shared" si="51"/>
        <v>#N/A</v>
      </c>
    </row>
    <row r="170" spans="1:23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50"/>
        <v>#N/A</v>
      </c>
      <c r="U170" s="4"/>
      <c r="V170" s="158" t="e">
        <f t="shared" si="53"/>
        <v>#N/A</v>
      </c>
      <c r="W170" s="101" t="e">
        <f t="shared" si="51"/>
        <v>#N/A</v>
      </c>
    </row>
    <row r="171" spans="1:23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50"/>
        <v>#N/A</v>
      </c>
      <c r="U171" s="4"/>
      <c r="V171" s="158" t="e">
        <f t="shared" si="53"/>
        <v>#N/A</v>
      </c>
      <c r="W171" s="101" t="e">
        <f t="shared" si="51"/>
        <v>#N/A</v>
      </c>
    </row>
    <row r="172" spans="1:23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50"/>
        <v>#N/A</v>
      </c>
      <c r="U172" s="4"/>
      <c r="V172" s="158" t="e">
        <f t="shared" si="53"/>
        <v>#N/A</v>
      </c>
      <c r="W172" s="101" t="e">
        <f t="shared" si="51"/>
        <v>#N/A</v>
      </c>
    </row>
    <row r="173" spans="1:23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3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3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3" s="101" customFormat="1" x14ac:dyDescent="0.2">
      <c r="A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3" s="101" customFormat="1" x14ac:dyDescent="0.2">
      <c r="A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57"/>
      <c r="U177" s="4"/>
      <c r="V177" s="157"/>
    </row>
    <row r="178" spans="1:23" x14ac:dyDescent="0.2">
      <c r="A178" s="5"/>
      <c r="B17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51"/>
      <c r="U178" s="4"/>
      <c r="V178" s="51"/>
    </row>
    <row r="179" spans="1:23" x14ac:dyDescent="0.2">
      <c r="B179" s="224" t="s">
        <v>27</v>
      </c>
      <c r="C179" s="224"/>
      <c r="D179" s="224"/>
      <c r="E179" s="224"/>
      <c r="F179" s="224"/>
      <c r="G179" s="224"/>
      <c r="H179" s="224"/>
      <c r="I179" s="224" t="s">
        <v>28</v>
      </c>
      <c r="J179" s="224"/>
      <c r="K179" s="224"/>
      <c r="L179" s="224"/>
      <c r="M179" s="224"/>
      <c r="N179" s="224"/>
      <c r="O179" s="224" t="s">
        <v>29</v>
      </c>
      <c r="P179" s="224"/>
      <c r="Q179" s="224"/>
      <c r="R179" s="224" t="s">
        <v>30</v>
      </c>
      <c r="S179" s="224"/>
      <c r="T179" s="222" t="s">
        <v>31</v>
      </c>
      <c r="U179" t="s">
        <v>32</v>
      </c>
    </row>
    <row r="180" spans="1:23" x14ac:dyDescent="0.2">
      <c r="B180" t="s">
        <v>34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H180" s="1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50</v>
      </c>
      <c r="N180" s="1" t="s">
        <v>40</v>
      </c>
      <c r="O180" t="s">
        <v>46</v>
      </c>
      <c r="P180" t="s">
        <v>47</v>
      </c>
      <c r="Q180" s="1" t="s">
        <v>40</v>
      </c>
      <c r="R180" t="s">
        <v>51</v>
      </c>
      <c r="S180" s="1" t="s">
        <v>49</v>
      </c>
      <c r="T180" s="223"/>
    </row>
    <row r="181" spans="1:23" x14ac:dyDescent="0.2">
      <c r="A181" t="s">
        <v>52</v>
      </c>
      <c r="B181">
        <f>SUM(B11:B132)</f>
        <v>16199.869999999994</v>
      </c>
      <c r="C181">
        <f t="shared" ref="C181:W181" si="54">SUM(C11:C132)</f>
        <v>62.499999999999993</v>
      </c>
      <c r="D181">
        <f t="shared" si="54"/>
        <v>0</v>
      </c>
      <c r="E181">
        <f t="shared" si="54"/>
        <v>0</v>
      </c>
      <c r="F181">
        <f t="shared" si="54"/>
        <v>2</v>
      </c>
      <c r="G181">
        <f t="shared" si="54"/>
        <v>0</v>
      </c>
      <c r="H181">
        <f t="shared" si="54"/>
        <v>0</v>
      </c>
      <c r="I181">
        <f t="shared" si="54"/>
        <v>164.6999999999999</v>
      </c>
      <c r="J181">
        <f t="shared" si="54"/>
        <v>721.89999999999964</v>
      </c>
      <c r="K181">
        <f t="shared" si="54"/>
        <v>0</v>
      </c>
      <c r="L181">
        <f t="shared" si="54"/>
        <v>217.8</v>
      </c>
      <c r="M181">
        <f t="shared" si="54"/>
        <v>346.10000000000019</v>
      </c>
      <c r="N181">
        <f t="shared" si="54"/>
        <v>5</v>
      </c>
      <c r="O181">
        <f t="shared" si="54"/>
        <v>394.50000000000011</v>
      </c>
      <c r="P181">
        <f t="shared" si="54"/>
        <v>0</v>
      </c>
      <c r="Q181">
        <f t="shared" si="54"/>
        <v>0</v>
      </c>
      <c r="R181">
        <f t="shared" si="54"/>
        <v>41.20000000000001</v>
      </c>
      <c r="S181">
        <f t="shared" si="54"/>
        <v>1</v>
      </c>
      <c r="T181" t="e">
        <f t="shared" si="54"/>
        <v>#N/A</v>
      </c>
      <c r="U181">
        <f t="shared" si="54"/>
        <v>5373.1000000000031</v>
      </c>
      <c r="V181" t="e">
        <f t="shared" si="54"/>
        <v>#N/A</v>
      </c>
      <c r="W181" t="e">
        <f t="shared" si="54"/>
        <v>#N/A</v>
      </c>
    </row>
    <row r="182" spans="1:23" x14ac:dyDescent="0.2">
      <c r="B182"/>
      <c r="H182" s="1"/>
      <c r="I182"/>
      <c r="N182" s="1"/>
      <c r="O182"/>
      <c r="Q182" s="1"/>
      <c r="R182"/>
      <c r="S182" s="1"/>
      <c r="T182"/>
    </row>
    <row r="183" spans="1:23" x14ac:dyDescent="0.2">
      <c r="B183"/>
      <c r="H183" s="1"/>
      <c r="I183"/>
      <c r="N183" s="1"/>
      <c r="O183"/>
      <c r="Q183" s="1"/>
      <c r="R183"/>
      <c r="S183" s="1"/>
      <c r="T183"/>
    </row>
    <row r="184" spans="1:23" x14ac:dyDescent="0.2">
      <c r="B184"/>
      <c r="H184" s="1"/>
      <c r="I184"/>
      <c r="N184" s="1"/>
      <c r="O184"/>
      <c r="Q184" s="1"/>
      <c r="R184"/>
      <c r="S184" s="1"/>
      <c r="T184"/>
    </row>
    <row r="185" spans="1:23" x14ac:dyDescent="0.2">
      <c r="B185"/>
      <c r="H185" s="1"/>
      <c r="I185"/>
      <c r="N185" s="1"/>
      <c r="O185"/>
      <c r="Q185" s="1"/>
      <c r="R185"/>
      <c r="S185" s="1"/>
      <c r="T185"/>
    </row>
    <row r="186" spans="1:23" x14ac:dyDescent="0.2">
      <c r="B186"/>
      <c r="H186" s="1"/>
      <c r="I186"/>
      <c r="N186" s="1"/>
      <c r="O186"/>
      <c r="Q186" s="1"/>
      <c r="R186"/>
      <c r="S186" s="1"/>
      <c r="T186"/>
    </row>
    <row r="187" spans="1:23" x14ac:dyDescent="0.2">
      <c r="B187"/>
      <c r="H187" s="1"/>
      <c r="I187"/>
      <c r="N187" s="1"/>
      <c r="O187"/>
      <c r="Q187" s="1"/>
      <c r="R187"/>
      <c r="S187" s="1"/>
      <c r="T187"/>
    </row>
    <row r="188" spans="1:23" x14ac:dyDescent="0.2">
      <c r="B188"/>
      <c r="H188" s="1"/>
      <c r="I188"/>
      <c r="N188" s="1"/>
      <c r="O188"/>
      <c r="Q188" s="1"/>
      <c r="R188"/>
      <c r="S188" s="1"/>
      <c r="T188"/>
    </row>
    <row r="189" spans="1:23" x14ac:dyDescent="0.2">
      <c r="B189"/>
      <c r="H189" s="1"/>
      <c r="I189"/>
      <c r="N189" s="1"/>
      <c r="O189"/>
      <c r="Q189" s="1"/>
      <c r="R189"/>
      <c r="S189" s="1"/>
      <c r="T189"/>
      <c r="V189" s="223" t="s">
        <v>33</v>
      </c>
    </row>
    <row r="190" spans="1:23" x14ac:dyDescent="0.2">
      <c r="B190"/>
      <c r="H190" s="1"/>
      <c r="I190"/>
      <c r="N190" s="1"/>
      <c r="O190"/>
      <c r="Q190" s="1"/>
      <c r="R190"/>
      <c r="S190" s="1"/>
      <c r="T190"/>
      <c r="V190" s="223"/>
    </row>
    <row r="191" spans="1:23" x14ac:dyDescent="0.2">
      <c r="B191"/>
      <c r="H191" s="1"/>
      <c r="I191"/>
      <c r="N191" s="1"/>
      <c r="O191"/>
      <c r="Q191" s="1"/>
      <c r="R191"/>
      <c r="S191" s="1"/>
      <c r="T191"/>
      <c r="V191" t="e">
        <f>SUM(V11:V188)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9:V190"/>
    <mergeCell ref="T7:T8"/>
    <mergeCell ref="V7:V8"/>
    <mergeCell ref="B179:H179"/>
    <mergeCell ref="I179:N179"/>
    <mergeCell ref="O179:Q179"/>
    <mergeCell ref="R179:S179"/>
    <mergeCell ref="T179:T180"/>
  </mergeCells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"/>
  <sheetViews>
    <sheetView zoomScale="80" zoomScaleNormal="80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:V172"/>
  <sheetViews>
    <sheetView zoomScaleNormal="100" workbookViewId="0">
      <pane ySplit="8" topLeftCell="A92" activePane="bottomLeft" state="frozen"/>
      <selection pane="bottomLeft" activeCell="B127" sqref="B127"/>
    </sheetView>
  </sheetViews>
  <sheetFormatPr defaultRowHeight="12.75" x14ac:dyDescent="0.2"/>
  <sheetData>
    <row r="1" spans="1:22" x14ac:dyDescent="0.2">
      <c r="A1" s="221" t="s">
        <v>89</v>
      </c>
      <c r="B1" s="221"/>
      <c r="C1" s="221"/>
      <c r="H1" s="1"/>
      <c r="N1" s="1"/>
      <c r="Q1" s="1"/>
      <c r="S1" s="1"/>
    </row>
    <row r="2" spans="1:22" x14ac:dyDescent="0.2">
      <c r="A2" s="228" t="s">
        <v>54</v>
      </c>
      <c r="B2" s="228"/>
      <c r="C2" s="228"/>
      <c r="H2" s="1"/>
      <c r="N2" s="1"/>
      <c r="Q2" s="1"/>
      <c r="S2" s="1"/>
    </row>
    <row r="3" spans="1:22" x14ac:dyDescent="0.2">
      <c r="A3" s="229" t="s">
        <v>90</v>
      </c>
      <c r="B3" s="226"/>
      <c r="C3" s="226"/>
      <c r="E3" s="55" t="s">
        <v>91</v>
      </c>
      <c r="F3" s="53"/>
      <c r="H3" s="1"/>
      <c r="N3" s="1"/>
      <c r="Q3" s="1"/>
      <c r="S3" s="1"/>
    </row>
    <row r="4" spans="1:22" x14ac:dyDescent="0.2">
      <c r="A4" s="229" t="s">
        <v>92</v>
      </c>
      <c r="B4" s="226"/>
      <c r="C4" s="226"/>
      <c r="D4" s="226"/>
      <c r="E4" t="s">
        <v>93</v>
      </c>
      <c r="H4" s="1"/>
      <c r="N4" s="1"/>
      <c r="Q4" s="1"/>
      <c r="S4" s="1"/>
    </row>
    <row r="5" spans="1:22" x14ac:dyDescent="0.2">
      <c r="A5" s="229" t="s">
        <v>94</v>
      </c>
      <c r="B5" s="226"/>
      <c r="C5" s="226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87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T9" s="101" t="e">
        <f t="shared" ref="T9:T16" si="0">IF(SUM(B9:S9)=0,NA(),SUM(B9:S9))</f>
        <v>#N/A</v>
      </c>
      <c r="V9" t="e">
        <f t="shared" ref="V9:V16" si="1">SUM(T9:U9)</f>
        <v>#N/A</v>
      </c>
    </row>
    <row r="10" spans="1:22" x14ac:dyDescent="0.2">
      <c r="A10" s="172">
        <f>'Web Graph Info.'!A3:A150</f>
        <v>42148</v>
      </c>
      <c r="T10" s="101" t="e">
        <f t="shared" si="0"/>
        <v>#N/A</v>
      </c>
      <c r="V10" t="e">
        <f t="shared" si="1"/>
        <v>#N/A</v>
      </c>
    </row>
    <row r="11" spans="1:22" x14ac:dyDescent="0.2">
      <c r="A11" s="172">
        <f>'Web Graph Info.'!A4:A151</f>
        <v>42149</v>
      </c>
      <c r="T11" s="101" t="e">
        <f t="shared" si="0"/>
        <v>#N/A</v>
      </c>
      <c r="V11" t="e">
        <f t="shared" si="1"/>
        <v>#N/A</v>
      </c>
    </row>
    <row r="12" spans="1:22" x14ac:dyDescent="0.2">
      <c r="A12" s="172">
        <f>'Web Graph Info.'!A5:A152</f>
        <v>42150</v>
      </c>
      <c r="T12" s="101" t="e">
        <f t="shared" si="0"/>
        <v>#N/A</v>
      </c>
      <c r="V12" t="e">
        <f t="shared" si="1"/>
        <v>#N/A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3</v>
      </c>
      <c r="M13">
        <v>10</v>
      </c>
      <c r="N13">
        <v>0</v>
      </c>
      <c r="O13">
        <v>37</v>
      </c>
      <c r="P13">
        <v>0</v>
      </c>
      <c r="Q13">
        <v>0</v>
      </c>
      <c r="R13">
        <v>0</v>
      </c>
      <c r="S13">
        <v>0</v>
      </c>
      <c r="T13" s="101">
        <f t="shared" si="0"/>
        <v>51</v>
      </c>
      <c r="U13">
        <v>1</v>
      </c>
      <c r="V13">
        <f t="shared" si="1"/>
        <v>52</v>
      </c>
    </row>
    <row r="14" spans="1:22" x14ac:dyDescent="0.2">
      <c r="A14" s="172">
        <f>'Web Graph Info.'!A7:A154</f>
        <v>42152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7</v>
      </c>
      <c r="P14">
        <v>0</v>
      </c>
      <c r="Q14">
        <v>0</v>
      </c>
      <c r="R14">
        <v>0</v>
      </c>
      <c r="S14">
        <v>0</v>
      </c>
      <c r="T14" s="101">
        <f t="shared" si="0"/>
        <v>11</v>
      </c>
      <c r="U14">
        <v>8</v>
      </c>
      <c r="V14">
        <f t="shared" si="1"/>
        <v>19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23</v>
      </c>
      <c r="P15">
        <v>0</v>
      </c>
      <c r="Q15">
        <v>0</v>
      </c>
      <c r="R15">
        <v>0</v>
      </c>
      <c r="S15">
        <v>0</v>
      </c>
      <c r="T15" s="101">
        <f t="shared" si="0"/>
        <v>25</v>
      </c>
      <c r="U15">
        <v>4</v>
      </c>
      <c r="V15">
        <f t="shared" si="1"/>
        <v>29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>
        <v>1</v>
      </c>
      <c r="P16">
        <v>0</v>
      </c>
      <c r="Q16" s="101">
        <v>0</v>
      </c>
      <c r="R16" s="101">
        <v>0</v>
      </c>
      <c r="S16" s="101">
        <v>0</v>
      </c>
      <c r="T16" s="101">
        <f t="shared" si="0"/>
        <v>1</v>
      </c>
      <c r="U16">
        <v>0</v>
      </c>
      <c r="V16">
        <f t="shared" si="1"/>
        <v>1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1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2">IF(SUM(B17:S17)=0,NA(),SUM(B17:S17))</f>
        <v>1</v>
      </c>
      <c r="U17" s="101">
        <v>1</v>
      </c>
      <c r="V17" s="101">
        <f t="shared" ref="V17:V18" si="3">SUM(T17:U17)</f>
        <v>2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1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2"/>
        <v>1</v>
      </c>
      <c r="U18" s="101">
        <v>2</v>
      </c>
      <c r="V18" s="101">
        <f t="shared" si="3"/>
        <v>3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>
        <f>SUM(T19:U19)</f>
        <v>0</v>
      </c>
    </row>
    <row r="20" spans="1:22" x14ac:dyDescent="0.2">
      <c r="A20" s="172">
        <f>'Web Graph Info.'!A13:A160</f>
        <v>42158</v>
      </c>
      <c r="B20">
        <v>45</v>
      </c>
      <c r="C20">
        <v>6</v>
      </c>
      <c r="D20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>
        <v>34</v>
      </c>
      <c r="K20">
        <v>0</v>
      </c>
      <c r="L20">
        <v>34</v>
      </c>
      <c r="M20">
        <v>0</v>
      </c>
      <c r="N20">
        <v>0</v>
      </c>
      <c r="O20">
        <v>48</v>
      </c>
      <c r="P20">
        <v>0</v>
      </c>
      <c r="Q20">
        <v>0</v>
      </c>
      <c r="R20">
        <v>0</v>
      </c>
      <c r="S20">
        <v>0</v>
      </c>
      <c r="T20" s="101">
        <f>IF(SUM(B20:S20)=0,NA(),SUM(B20:S20))</f>
        <v>167</v>
      </c>
      <c r="U20">
        <v>74</v>
      </c>
      <c r="V20">
        <f>SUM(T20:U20)</f>
        <v>241</v>
      </c>
    </row>
    <row r="21" spans="1:22" x14ac:dyDescent="0.2">
      <c r="A21" s="172">
        <f>'Web Graph Info.'!A14:A161</f>
        <v>42159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 s="101">
        <f>IF(SUM(B21:S21)=0,NA(),SUM(B21:S21))</f>
        <v>6</v>
      </c>
      <c r="U21">
        <v>5</v>
      </c>
      <c r="V21">
        <f>SUM(T21:U21)</f>
        <v>11</v>
      </c>
    </row>
    <row r="22" spans="1:22" x14ac:dyDescent="0.2">
      <c r="A22" s="172">
        <f>'Web Graph Info.'!A15:A162</f>
        <v>42160</v>
      </c>
      <c r="B22">
        <v>96</v>
      </c>
      <c r="C22">
        <v>13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8</v>
      </c>
      <c r="K22">
        <v>0</v>
      </c>
      <c r="L22">
        <v>4</v>
      </c>
      <c r="M22">
        <v>3</v>
      </c>
      <c r="N22">
        <v>0</v>
      </c>
      <c r="O22">
        <v>48</v>
      </c>
      <c r="P22">
        <v>0</v>
      </c>
      <c r="Q22">
        <v>0</v>
      </c>
      <c r="R22">
        <v>0</v>
      </c>
      <c r="S22">
        <v>0</v>
      </c>
      <c r="T22" s="101">
        <f>IF(SUM(B22:S22)=0,NA(),SUM(B22:S22))</f>
        <v>178</v>
      </c>
      <c r="U22">
        <v>93</v>
      </c>
      <c r="V22">
        <f>SUM(T22:U22)</f>
        <v>271</v>
      </c>
    </row>
    <row r="23" spans="1:22" x14ac:dyDescent="0.2">
      <c r="A23" s="172">
        <f>'Web Graph Info.'!A16:A163</f>
        <v>42161</v>
      </c>
      <c r="B23">
        <v>37.6</v>
      </c>
      <c r="C23">
        <v>3.33</v>
      </c>
      <c r="D23">
        <v>0</v>
      </c>
      <c r="E23">
        <v>0</v>
      </c>
      <c r="F23">
        <v>0</v>
      </c>
      <c r="G23">
        <v>0</v>
      </c>
      <c r="H23">
        <v>0</v>
      </c>
      <c r="I23">
        <v>0.3</v>
      </c>
      <c r="J23">
        <v>3.3</v>
      </c>
      <c r="K23">
        <v>0</v>
      </c>
      <c r="L23">
        <v>1.3</v>
      </c>
      <c r="M23">
        <v>2.2999999999999998</v>
      </c>
      <c r="N23">
        <v>0</v>
      </c>
      <c r="O23">
        <v>5.66</v>
      </c>
      <c r="P23">
        <v>0</v>
      </c>
      <c r="Q23">
        <v>0</v>
      </c>
      <c r="R23">
        <v>0</v>
      </c>
      <c r="S23">
        <v>0</v>
      </c>
      <c r="T23" s="101">
        <f>IF(SUM(B23:S23)=0,NA(),SUM(B23:S23))</f>
        <v>53.789999999999992</v>
      </c>
      <c r="U23">
        <v>42.6</v>
      </c>
      <c r="V23">
        <f>SUM(T23:U23)</f>
        <v>96.389999999999986</v>
      </c>
    </row>
    <row r="24" spans="1:22" x14ac:dyDescent="0.2">
      <c r="A24" s="172">
        <f>'Web Graph Info.'!A17:A164</f>
        <v>42162</v>
      </c>
      <c r="B24" s="101">
        <v>37.6</v>
      </c>
      <c r="C24" s="101">
        <v>3.33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0.3</v>
      </c>
      <c r="J24" s="101">
        <v>3.3</v>
      </c>
      <c r="K24" s="101">
        <v>0</v>
      </c>
      <c r="L24" s="101">
        <v>1.3</v>
      </c>
      <c r="M24" s="101">
        <v>2.2999999999999998</v>
      </c>
      <c r="N24" s="101">
        <v>0</v>
      </c>
      <c r="O24" s="101">
        <v>5.66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4">IF(SUM(B24:S24)=0,NA(),SUM(B24:S24))</f>
        <v>53.789999999999992</v>
      </c>
      <c r="U24" s="101">
        <v>43.6</v>
      </c>
      <c r="V24" s="101">
        <f t="shared" ref="V24:V25" si="5">SUM(T24:U24)</f>
        <v>97.389999999999986</v>
      </c>
    </row>
    <row r="25" spans="1:22" x14ac:dyDescent="0.2">
      <c r="A25" s="172">
        <f>'Web Graph Info.'!A18:A165</f>
        <v>42163</v>
      </c>
      <c r="B25" s="101">
        <v>37.6</v>
      </c>
      <c r="C25" s="101">
        <v>3.33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0.3</v>
      </c>
      <c r="J25" s="101">
        <v>3.3</v>
      </c>
      <c r="K25" s="101">
        <v>0</v>
      </c>
      <c r="L25" s="101">
        <v>1.3</v>
      </c>
      <c r="M25" s="101">
        <v>2.2999999999999998</v>
      </c>
      <c r="N25" s="101">
        <v>0</v>
      </c>
      <c r="O25" s="101">
        <v>5.66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4"/>
        <v>53.789999999999992</v>
      </c>
      <c r="U25" s="101">
        <v>44.6</v>
      </c>
      <c r="V25" s="101">
        <f t="shared" si="5"/>
        <v>98.389999999999986</v>
      </c>
    </row>
    <row r="26" spans="1:22" x14ac:dyDescent="0.2">
      <c r="A26" s="172">
        <f>'Web Graph Info.'!A19:A166</f>
        <v>42164</v>
      </c>
      <c r="B26">
        <v>196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7</v>
      </c>
      <c r="M26">
        <v>5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 s="101">
        <f>IF(SUM(B26:S26)=0,NA(),SUM(B26:S26))</f>
        <v>223</v>
      </c>
      <c r="U26">
        <v>58</v>
      </c>
      <c r="V26">
        <f>SUM(T26:U26)</f>
        <v>281</v>
      </c>
    </row>
    <row r="27" spans="1:22" x14ac:dyDescent="0.2">
      <c r="A27" s="172">
        <f>'Web Graph Info.'!A20:A167</f>
        <v>42165</v>
      </c>
      <c r="B27">
        <v>152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>
        <v>6</v>
      </c>
      <c r="K27">
        <v>0</v>
      </c>
      <c r="L27">
        <v>2</v>
      </c>
      <c r="M27">
        <v>0</v>
      </c>
      <c r="N27">
        <v>0</v>
      </c>
      <c r="O27">
        <v>14</v>
      </c>
      <c r="P27">
        <v>0</v>
      </c>
      <c r="Q27">
        <v>0</v>
      </c>
      <c r="R27">
        <v>0</v>
      </c>
      <c r="S27">
        <v>0</v>
      </c>
      <c r="T27" s="101">
        <f>IF(SUM(B27:S27)=0,NA(),SUM(B27:S27))</f>
        <v>174</v>
      </c>
      <c r="U27">
        <v>100</v>
      </c>
      <c r="V27">
        <f>SUM(T27:U27)</f>
        <v>274</v>
      </c>
    </row>
    <row r="28" spans="1:22" x14ac:dyDescent="0.2">
      <c r="A28" s="172">
        <f>'Web Graph Info.'!A21:A168</f>
        <v>42166</v>
      </c>
      <c r="B28">
        <v>104</v>
      </c>
      <c r="C28">
        <v>3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4</v>
      </c>
      <c r="K28">
        <v>0</v>
      </c>
      <c r="L28">
        <v>6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01">
        <f>IF(SUM(B28:S28)=0,NA(),SUM(B28:S28))</f>
        <v>121</v>
      </c>
      <c r="U28">
        <v>42</v>
      </c>
      <c r="V28">
        <f>SUM(T28:U28)</f>
        <v>163</v>
      </c>
    </row>
    <row r="29" spans="1:22" x14ac:dyDescent="0.2">
      <c r="A29" s="172">
        <f>'Web Graph Info.'!A22:A169</f>
        <v>42167</v>
      </c>
      <c r="B29">
        <v>372</v>
      </c>
      <c r="C29">
        <v>8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36</v>
      </c>
      <c r="K29">
        <v>0</v>
      </c>
      <c r="L29">
        <v>12</v>
      </c>
      <c r="M29">
        <v>0</v>
      </c>
      <c r="N29">
        <v>0</v>
      </c>
      <c r="O29">
        <v>132</v>
      </c>
      <c r="P29">
        <v>0</v>
      </c>
      <c r="Q29">
        <v>0</v>
      </c>
      <c r="R29">
        <v>0</v>
      </c>
      <c r="S29">
        <v>0</v>
      </c>
      <c r="T29" s="101">
        <f>IF(SUM(B29:S29)=0,NA(),SUM(B29:S29))</f>
        <v>562</v>
      </c>
      <c r="U29">
        <v>92</v>
      </c>
      <c r="V29">
        <f>SUM(T29:U29)</f>
        <v>654</v>
      </c>
    </row>
    <row r="30" spans="1:22" x14ac:dyDescent="0.2">
      <c r="A30" s="172">
        <f>'Web Graph Info.'!A23:A170</f>
        <v>42168</v>
      </c>
      <c r="B30">
        <v>154.6</v>
      </c>
      <c r="C30">
        <v>4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13.3</v>
      </c>
      <c r="K30">
        <v>0</v>
      </c>
      <c r="L30">
        <v>1.3</v>
      </c>
      <c r="M30">
        <v>1.3</v>
      </c>
      <c r="N30">
        <v>0</v>
      </c>
      <c r="O30">
        <v>102.6</v>
      </c>
      <c r="P30">
        <v>0</v>
      </c>
      <c r="Q30">
        <v>0</v>
      </c>
      <c r="R30">
        <v>0</v>
      </c>
      <c r="S30">
        <v>0</v>
      </c>
      <c r="T30" s="101">
        <f>IF(SUM(B30:S30)=0,NA(),SUM(B30:S30))</f>
        <v>277.10000000000002</v>
      </c>
      <c r="U30">
        <v>114.6</v>
      </c>
      <c r="V30">
        <f>SUM(T30:U30)</f>
        <v>391.70000000000005</v>
      </c>
    </row>
    <row r="31" spans="1:22" x14ac:dyDescent="0.2">
      <c r="A31" s="172">
        <f>'Web Graph Info.'!A24:A171</f>
        <v>42169</v>
      </c>
      <c r="B31" s="101">
        <v>154.6</v>
      </c>
      <c r="C31" s="101">
        <v>4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13.3</v>
      </c>
      <c r="K31" s="101">
        <v>0</v>
      </c>
      <c r="L31" s="101">
        <v>1.3</v>
      </c>
      <c r="M31" s="101">
        <v>1.3</v>
      </c>
      <c r="N31" s="101">
        <v>0</v>
      </c>
      <c r="O31" s="101">
        <v>102.6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6">IF(SUM(B31:S31)=0,NA(),SUM(B31:S31))</f>
        <v>277.10000000000002</v>
      </c>
      <c r="U31" s="101">
        <v>115.6</v>
      </c>
      <c r="V31" s="101">
        <f t="shared" ref="V31:V32" si="7">SUM(T31:U31)</f>
        <v>392.70000000000005</v>
      </c>
    </row>
    <row r="32" spans="1:22" x14ac:dyDescent="0.2">
      <c r="A32" s="172">
        <f>'Web Graph Info.'!A25:A172</f>
        <v>42170</v>
      </c>
      <c r="B32" s="101">
        <v>154.6</v>
      </c>
      <c r="C32" s="101">
        <v>4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13.3</v>
      </c>
      <c r="K32" s="101">
        <v>0</v>
      </c>
      <c r="L32" s="101">
        <v>1.3</v>
      </c>
      <c r="M32" s="101">
        <v>1.3</v>
      </c>
      <c r="N32" s="101">
        <v>0</v>
      </c>
      <c r="O32" s="101">
        <v>102.6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6"/>
        <v>277.10000000000002</v>
      </c>
      <c r="U32" s="101">
        <v>116.6</v>
      </c>
      <c r="V32" s="101">
        <f t="shared" si="7"/>
        <v>393.70000000000005</v>
      </c>
    </row>
    <row r="33" spans="1:22" x14ac:dyDescent="0.2">
      <c r="A33" s="172">
        <f>'Web Graph Info.'!A26:A173</f>
        <v>42171</v>
      </c>
      <c r="B33">
        <v>32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>
        <v>1</v>
      </c>
      <c r="K33">
        <v>0</v>
      </c>
      <c r="L33">
        <v>0</v>
      </c>
      <c r="M33">
        <v>3</v>
      </c>
      <c r="N33">
        <v>0</v>
      </c>
      <c r="O33">
        <v>10</v>
      </c>
      <c r="P33">
        <v>0</v>
      </c>
      <c r="Q33" s="101">
        <v>0</v>
      </c>
      <c r="R33" s="101">
        <v>0</v>
      </c>
      <c r="S33" s="101">
        <v>0</v>
      </c>
      <c r="T33" s="101">
        <f>IF(SUM(B33:S33)=0,NA(),SUM(B33:S33))</f>
        <v>46</v>
      </c>
      <c r="U33">
        <v>9</v>
      </c>
      <c r="V33">
        <f>SUM(T33:U33)</f>
        <v>55</v>
      </c>
    </row>
    <row r="34" spans="1:22" x14ac:dyDescent="0.2">
      <c r="A34" s="172">
        <f>'Web Graph Info.'!A27:A174</f>
        <v>42172</v>
      </c>
      <c r="B34">
        <v>14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>
        <v>4</v>
      </c>
      <c r="P34">
        <v>0</v>
      </c>
      <c r="Q34" s="101">
        <v>0</v>
      </c>
      <c r="R34" s="101">
        <v>0</v>
      </c>
      <c r="S34" s="101">
        <v>0</v>
      </c>
      <c r="T34" s="101">
        <f>IF(SUM(B34:S34)=0,NA(),SUM(B34:S34))</f>
        <v>18</v>
      </c>
      <c r="U34">
        <v>1</v>
      </c>
      <c r="V34">
        <f>SUM(T34:U34)</f>
        <v>19</v>
      </c>
    </row>
    <row r="35" spans="1:22" x14ac:dyDescent="0.2">
      <c r="A35" s="172">
        <f>'Web Graph Info.'!A28:A175</f>
        <v>42173</v>
      </c>
      <c r="B35">
        <v>43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14</v>
      </c>
      <c r="P35">
        <v>0</v>
      </c>
      <c r="Q35">
        <v>0</v>
      </c>
      <c r="R35">
        <v>0</v>
      </c>
      <c r="S35">
        <v>0</v>
      </c>
      <c r="T35" s="101">
        <f>IF(SUM(B35:S35)=0,NA(),SUM(B35:S35))</f>
        <v>65</v>
      </c>
      <c r="U35">
        <v>18</v>
      </c>
      <c r="V35">
        <f>SUM(T35:U35)</f>
        <v>83</v>
      </c>
    </row>
    <row r="36" spans="1:22" x14ac:dyDescent="0.2">
      <c r="A36" s="172">
        <f>'Web Graph Info.'!A29:A176</f>
        <v>42174</v>
      </c>
      <c r="B36" s="89">
        <v>26</v>
      </c>
      <c r="C36" s="89">
        <v>1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1</v>
      </c>
      <c r="J36" s="89">
        <v>0</v>
      </c>
      <c r="K36" s="89">
        <v>0</v>
      </c>
      <c r="L36" s="89">
        <v>1</v>
      </c>
      <c r="M36" s="89">
        <v>2</v>
      </c>
      <c r="N36" s="89">
        <v>0</v>
      </c>
      <c r="O36" s="89">
        <v>6</v>
      </c>
      <c r="P36" s="89">
        <v>0</v>
      </c>
      <c r="Q36" s="89">
        <v>0</v>
      </c>
      <c r="R36" s="89">
        <v>0</v>
      </c>
      <c r="S36" s="89">
        <v>0</v>
      </c>
      <c r="T36" s="101">
        <f>IF(SUM(B36:S36)=0,NA(),SUM(B36:S36))</f>
        <v>37</v>
      </c>
      <c r="U36">
        <v>10</v>
      </c>
      <c r="V36">
        <f>SUM(T36:U36)</f>
        <v>47</v>
      </c>
    </row>
    <row r="37" spans="1:22" x14ac:dyDescent="0.2">
      <c r="A37" s="172">
        <f>'Web Graph Info.'!A30:A177</f>
        <v>42175</v>
      </c>
      <c r="B37" s="89">
        <v>71.599999999999994</v>
      </c>
      <c r="C37" s="89">
        <v>0.3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1</v>
      </c>
      <c r="K37" s="89">
        <v>0</v>
      </c>
      <c r="L37" s="89">
        <v>1</v>
      </c>
      <c r="M37" s="89">
        <v>0</v>
      </c>
      <c r="N37" s="89">
        <v>0</v>
      </c>
      <c r="O37" s="89">
        <v>13</v>
      </c>
      <c r="P37" s="89">
        <v>0</v>
      </c>
      <c r="Q37" s="89">
        <v>0</v>
      </c>
      <c r="R37" s="89">
        <v>0</v>
      </c>
      <c r="S37" s="89">
        <v>0</v>
      </c>
      <c r="T37" s="101">
        <f>IF(SUM(B37:S37)=0,NA(),SUM(B37:S37))</f>
        <v>86.899999999999991</v>
      </c>
      <c r="U37">
        <v>10</v>
      </c>
      <c r="V37">
        <f>SUM(T37:U37)</f>
        <v>96.899999999999991</v>
      </c>
    </row>
    <row r="38" spans="1:22" x14ac:dyDescent="0.2">
      <c r="A38" s="172">
        <f>'Web Graph Info.'!A31:A178</f>
        <v>42176</v>
      </c>
      <c r="B38" s="101">
        <v>71.599999999999994</v>
      </c>
      <c r="C38" s="101">
        <v>0.3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1</v>
      </c>
      <c r="K38" s="101">
        <v>0</v>
      </c>
      <c r="L38" s="101">
        <v>1</v>
      </c>
      <c r="M38" s="101">
        <v>0</v>
      </c>
      <c r="N38" s="101">
        <v>0</v>
      </c>
      <c r="O38" s="101">
        <v>13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8">IF(SUM(B38:S38)=0,NA(),SUM(B38:S38))</f>
        <v>86.899999999999991</v>
      </c>
      <c r="U38" s="101">
        <v>11</v>
      </c>
      <c r="V38" s="101">
        <f t="shared" ref="V38:V39" si="9">SUM(T38:U38)</f>
        <v>97.899999999999991</v>
      </c>
    </row>
    <row r="39" spans="1:22" x14ac:dyDescent="0.2">
      <c r="A39" s="172">
        <f>'Web Graph Info.'!A32:A179</f>
        <v>42177</v>
      </c>
      <c r="B39" s="101">
        <v>71.599999999999994</v>
      </c>
      <c r="C39" s="101">
        <v>0.3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1</v>
      </c>
      <c r="K39" s="101">
        <v>0</v>
      </c>
      <c r="L39" s="101">
        <v>1</v>
      </c>
      <c r="M39" s="101">
        <v>0</v>
      </c>
      <c r="N39" s="101">
        <v>0</v>
      </c>
      <c r="O39" s="101">
        <v>13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8"/>
        <v>86.899999999999991</v>
      </c>
      <c r="U39" s="101">
        <v>12</v>
      </c>
      <c r="V39" s="101">
        <f t="shared" si="9"/>
        <v>98.899999999999991</v>
      </c>
    </row>
    <row r="40" spans="1:22" x14ac:dyDescent="0.2">
      <c r="A40" s="172">
        <f>'Web Graph Info.'!A33:A180</f>
        <v>42178</v>
      </c>
      <c r="B40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22</v>
      </c>
      <c r="P40">
        <v>0</v>
      </c>
      <c r="Q40">
        <v>0</v>
      </c>
      <c r="R40">
        <v>0</v>
      </c>
      <c r="S40">
        <v>0</v>
      </c>
      <c r="T40">
        <v>43</v>
      </c>
      <c r="U40">
        <v>7</v>
      </c>
      <c r="V40">
        <v>50</v>
      </c>
    </row>
    <row r="41" spans="1:22" x14ac:dyDescent="0.2">
      <c r="A41" s="172">
        <f>'Web Graph Info.'!A34:A181</f>
        <v>42179</v>
      </c>
      <c r="B41">
        <v>41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v>30</v>
      </c>
      <c r="P41">
        <v>0</v>
      </c>
      <c r="Q41">
        <v>0</v>
      </c>
      <c r="R41">
        <v>0</v>
      </c>
      <c r="S41">
        <v>0</v>
      </c>
      <c r="T41">
        <v>76</v>
      </c>
      <c r="U41">
        <v>4</v>
      </c>
    </row>
    <row r="42" spans="1:22" x14ac:dyDescent="0.2">
      <c r="A42" s="172">
        <f>'Web Graph Info.'!A35:A182</f>
        <v>42180</v>
      </c>
      <c r="B42">
        <v>10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2</v>
      </c>
      <c r="J42">
        <v>0</v>
      </c>
      <c r="K42">
        <v>0</v>
      </c>
      <c r="L42">
        <v>0</v>
      </c>
      <c r="M42">
        <v>2</v>
      </c>
      <c r="N42">
        <v>0</v>
      </c>
      <c r="O42">
        <v>12</v>
      </c>
      <c r="P42">
        <v>0</v>
      </c>
      <c r="Q42">
        <v>0</v>
      </c>
      <c r="R42">
        <v>0</v>
      </c>
      <c r="S42">
        <v>0</v>
      </c>
      <c r="T42">
        <v>26</v>
      </c>
      <c r="U42">
        <v>2</v>
      </c>
    </row>
    <row r="43" spans="1:22" x14ac:dyDescent="0.2">
      <c r="A43" s="172">
        <f>'Web Graph Info.'!A36:A183</f>
        <v>42181</v>
      </c>
      <c r="B43" s="101">
        <v>12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2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:T72" si="10">IF(SUM(B43:S43)=0,NA(),SUM(B43:S43))</f>
        <v>14</v>
      </c>
      <c r="U43" s="101">
        <v>1</v>
      </c>
      <c r="V43" s="101">
        <f t="shared" ref="V43:V44" si="11">SUM(T43:U43)</f>
        <v>15</v>
      </c>
    </row>
    <row r="44" spans="1:22" x14ac:dyDescent="0.2">
      <c r="A44" s="172">
        <f>'Web Graph Info.'!A37:A184</f>
        <v>42182</v>
      </c>
      <c r="B44" s="101">
        <v>12.6</v>
      </c>
      <c r="C44" s="101">
        <v>0.3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1.6</v>
      </c>
      <c r="J44" s="101">
        <v>0</v>
      </c>
      <c r="K44" s="101">
        <v>0</v>
      </c>
      <c r="L44" s="101">
        <v>0.3</v>
      </c>
      <c r="M44" s="101">
        <v>0.3</v>
      </c>
      <c r="N44" s="101">
        <v>0</v>
      </c>
      <c r="O44" s="101">
        <v>9.6</v>
      </c>
      <c r="P44" s="101">
        <v>0</v>
      </c>
      <c r="Q44" s="101">
        <v>0</v>
      </c>
      <c r="R44" s="101">
        <v>0</v>
      </c>
      <c r="S44" s="101">
        <v>0</v>
      </c>
      <c r="T44" s="101">
        <f t="shared" si="10"/>
        <v>24.700000000000003</v>
      </c>
      <c r="U44" s="101">
        <v>1.3</v>
      </c>
      <c r="V44" s="101">
        <f t="shared" si="11"/>
        <v>26.000000000000004</v>
      </c>
    </row>
    <row r="45" spans="1:22" x14ac:dyDescent="0.2">
      <c r="A45" s="172">
        <f>'Web Graph Info.'!A38:A185</f>
        <v>42183</v>
      </c>
      <c r="B45" s="101">
        <v>12.6</v>
      </c>
      <c r="C45" s="101">
        <v>0.3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1.6</v>
      </c>
      <c r="J45" s="101">
        <v>0</v>
      </c>
      <c r="K45" s="101">
        <v>0</v>
      </c>
      <c r="L45" s="101">
        <v>0.3</v>
      </c>
      <c r="M45" s="101">
        <v>0.3</v>
      </c>
      <c r="N45" s="101">
        <v>0</v>
      </c>
      <c r="O45" s="101">
        <v>9.6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12">IF(SUM(B45:S45)=0,NA(),SUM(B45:S45))</f>
        <v>24.700000000000003</v>
      </c>
      <c r="U45" s="101">
        <v>2.2999999999999998</v>
      </c>
      <c r="V45" s="101">
        <f t="shared" ref="V45:V46" si="13">SUM(T45:U45)</f>
        <v>27.000000000000004</v>
      </c>
    </row>
    <row r="46" spans="1:22" x14ac:dyDescent="0.2">
      <c r="A46" s="172">
        <f>'Web Graph Info.'!A39:A186</f>
        <v>42184</v>
      </c>
      <c r="B46" s="101">
        <v>12.6</v>
      </c>
      <c r="C46" s="101">
        <v>0.3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1.6</v>
      </c>
      <c r="J46" s="101">
        <v>0</v>
      </c>
      <c r="K46" s="101">
        <v>0</v>
      </c>
      <c r="L46" s="101">
        <v>0.3</v>
      </c>
      <c r="M46" s="101">
        <v>0.3</v>
      </c>
      <c r="N46" s="101">
        <v>0</v>
      </c>
      <c r="O46" s="101">
        <v>9.6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12"/>
        <v>24.700000000000003</v>
      </c>
      <c r="U46" s="101">
        <v>3.3</v>
      </c>
      <c r="V46" s="101">
        <f t="shared" si="13"/>
        <v>28.000000000000004</v>
      </c>
    </row>
    <row r="47" spans="1:22" x14ac:dyDescent="0.2">
      <c r="A47" s="172">
        <f>'Web Graph Info.'!A40:A187</f>
        <v>42185</v>
      </c>
      <c r="B47">
        <v>25</v>
      </c>
      <c r="C47">
        <v>2</v>
      </c>
      <c r="D47">
        <v>0</v>
      </c>
      <c r="E47" s="101">
        <v>0</v>
      </c>
      <c r="F47" s="101">
        <v>0</v>
      </c>
      <c r="G47" s="101">
        <v>0</v>
      </c>
      <c r="H47" s="101">
        <v>0</v>
      </c>
      <c r="I47">
        <v>1</v>
      </c>
      <c r="J47">
        <v>0</v>
      </c>
      <c r="K47" s="101">
        <v>0</v>
      </c>
      <c r="L47" s="101">
        <v>0</v>
      </c>
      <c r="M47" s="101">
        <v>0</v>
      </c>
      <c r="N47" s="101">
        <v>0</v>
      </c>
      <c r="O47">
        <v>5</v>
      </c>
      <c r="P47">
        <v>0</v>
      </c>
      <c r="Q47">
        <v>0</v>
      </c>
      <c r="R47">
        <v>0</v>
      </c>
      <c r="S47">
        <v>0</v>
      </c>
      <c r="T47" s="101">
        <f t="shared" si="10"/>
        <v>33</v>
      </c>
      <c r="U47">
        <v>3</v>
      </c>
      <c r="V47">
        <f>SUM(T47:U47)</f>
        <v>36</v>
      </c>
    </row>
    <row r="48" spans="1:22" x14ac:dyDescent="0.2">
      <c r="A48" s="172">
        <f>'Web Graph Info.'!A41:A188</f>
        <v>42186</v>
      </c>
      <c r="B48">
        <v>12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101">
        <f t="shared" si="10"/>
        <v>15</v>
      </c>
      <c r="U48">
        <v>3</v>
      </c>
      <c r="V48">
        <f>SUM(T48:U48)</f>
        <v>18</v>
      </c>
    </row>
    <row r="49" spans="1:22" x14ac:dyDescent="0.2">
      <c r="A49" s="172">
        <f>'Web Graph Info.'!A42:A189</f>
        <v>42187</v>
      </c>
      <c r="B49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 s="101">
        <f t="shared" si="10"/>
        <v>7</v>
      </c>
      <c r="U49">
        <v>3</v>
      </c>
      <c r="V49">
        <f>SUM(T49:U49)</f>
        <v>10</v>
      </c>
    </row>
    <row r="50" spans="1:22" x14ac:dyDescent="0.2">
      <c r="A50" s="172">
        <f>'Web Graph Info.'!A43:A190</f>
        <v>42188</v>
      </c>
      <c r="B50" s="101">
        <v>13</v>
      </c>
      <c r="C50" s="101">
        <v>0.5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0.75</v>
      </c>
      <c r="J50" s="101">
        <v>0</v>
      </c>
      <c r="K50" s="101">
        <v>0</v>
      </c>
      <c r="L50" s="101">
        <v>0.25</v>
      </c>
      <c r="M50" s="101">
        <v>0.75</v>
      </c>
      <c r="N50" s="101">
        <v>0</v>
      </c>
      <c r="O50" s="101">
        <v>2.5</v>
      </c>
      <c r="P50" s="101">
        <v>0</v>
      </c>
      <c r="Q50" s="101">
        <v>0</v>
      </c>
      <c r="R50" s="101">
        <v>0.25</v>
      </c>
      <c r="S50" s="101">
        <v>0</v>
      </c>
      <c r="T50" s="101">
        <f t="shared" si="10"/>
        <v>18</v>
      </c>
      <c r="U50" s="101">
        <v>5.5</v>
      </c>
      <c r="V50" s="101">
        <f t="shared" ref="V50:V51" si="14">SUM(T50:U50)</f>
        <v>23.5</v>
      </c>
    </row>
    <row r="51" spans="1:22" x14ac:dyDescent="0.2">
      <c r="A51" s="172">
        <f>'Web Graph Info.'!A44:A191</f>
        <v>42189</v>
      </c>
      <c r="B51" s="101">
        <v>13</v>
      </c>
      <c r="C51" s="101">
        <v>0.5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0.75</v>
      </c>
      <c r="J51" s="101">
        <v>0</v>
      </c>
      <c r="K51" s="101">
        <v>0</v>
      </c>
      <c r="L51" s="101">
        <v>0.25</v>
      </c>
      <c r="M51" s="101">
        <v>0.75</v>
      </c>
      <c r="N51" s="101">
        <v>0</v>
      </c>
      <c r="O51" s="101">
        <v>2.5</v>
      </c>
      <c r="P51" s="101">
        <v>0</v>
      </c>
      <c r="Q51" s="101">
        <v>0</v>
      </c>
      <c r="R51" s="101">
        <v>0.25</v>
      </c>
      <c r="S51" s="101">
        <v>0</v>
      </c>
      <c r="T51" s="101">
        <f t="shared" ref="T51:T53" si="15">IF(SUM(B51:S51)=0,NA(),SUM(B51:S51))</f>
        <v>18</v>
      </c>
      <c r="U51" s="101">
        <v>5.5</v>
      </c>
      <c r="V51" s="101">
        <f t="shared" si="14"/>
        <v>23.5</v>
      </c>
    </row>
    <row r="52" spans="1:22" x14ac:dyDescent="0.2">
      <c r="A52" s="172">
        <f>'Web Graph Info.'!A45:A192</f>
        <v>42190</v>
      </c>
      <c r="B52" s="101">
        <v>13</v>
      </c>
      <c r="C52" s="101">
        <v>0.5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0.75</v>
      </c>
      <c r="J52" s="101">
        <v>0</v>
      </c>
      <c r="K52" s="101">
        <v>0</v>
      </c>
      <c r="L52" s="101">
        <v>0.25</v>
      </c>
      <c r="M52" s="101">
        <v>0.75</v>
      </c>
      <c r="N52" s="101">
        <v>0</v>
      </c>
      <c r="O52" s="101">
        <v>2.5</v>
      </c>
      <c r="P52" s="101">
        <v>0</v>
      </c>
      <c r="Q52" s="101">
        <v>0</v>
      </c>
      <c r="R52" s="101">
        <v>0.25</v>
      </c>
      <c r="S52" s="101">
        <v>0</v>
      </c>
      <c r="T52" s="101">
        <f t="shared" si="15"/>
        <v>18</v>
      </c>
      <c r="U52" s="101">
        <v>5.5</v>
      </c>
      <c r="V52">
        <f>SUM(T52:U52)</f>
        <v>23.5</v>
      </c>
    </row>
    <row r="53" spans="1:22" x14ac:dyDescent="0.2">
      <c r="A53" s="172">
        <f>'Web Graph Info.'!A46:A193</f>
        <v>42191</v>
      </c>
      <c r="B53" s="101">
        <v>13</v>
      </c>
      <c r="C53" s="101">
        <v>0.5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0.75</v>
      </c>
      <c r="J53" s="101">
        <v>0</v>
      </c>
      <c r="K53" s="101">
        <v>0</v>
      </c>
      <c r="L53" s="101">
        <v>0.25</v>
      </c>
      <c r="M53" s="101">
        <v>0.75</v>
      </c>
      <c r="N53" s="101">
        <v>0</v>
      </c>
      <c r="O53" s="101">
        <v>2.5</v>
      </c>
      <c r="P53" s="101">
        <v>0</v>
      </c>
      <c r="Q53" s="101">
        <v>0</v>
      </c>
      <c r="R53" s="101">
        <v>0.25</v>
      </c>
      <c r="S53" s="101">
        <v>0</v>
      </c>
      <c r="T53" s="101">
        <f t="shared" si="15"/>
        <v>18</v>
      </c>
      <c r="U53" s="101">
        <v>5.5</v>
      </c>
      <c r="V53">
        <f>SUM(T53:U53)</f>
        <v>23.5</v>
      </c>
    </row>
    <row r="54" spans="1:22" x14ac:dyDescent="0.2">
      <c r="A54" s="172">
        <f>'Web Graph Info.'!A47:A194</f>
        <v>42192</v>
      </c>
      <c r="B54">
        <v>4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1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1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0"/>
        <v>6</v>
      </c>
      <c r="U54">
        <v>4</v>
      </c>
      <c r="V54">
        <f>SUM(T54:U54)</f>
        <v>10</v>
      </c>
    </row>
    <row r="55" spans="1:22" x14ac:dyDescent="0.2">
      <c r="A55" s="172">
        <f>'Web Graph Info.'!A48:A195</f>
        <v>42193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 s="101">
        <f t="shared" si="10"/>
        <v>9</v>
      </c>
      <c r="U55">
        <v>6</v>
      </c>
      <c r="V55">
        <f>SUM(T55:U55)</f>
        <v>15</v>
      </c>
    </row>
    <row r="56" spans="1:22" x14ac:dyDescent="0.2">
      <c r="A56" s="172">
        <f>'Web Graph Info.'!A49:A196</f>
        <v>42194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01">
        <f t="shared" si="10"/>
        <v>9</v>
      </c>
      <c r="U56">
        <v>4</v>
      </c>
      <c r="V56">
        <f>SUM(T56:U56)</f>
        <v>13</v>
      </c>
    </row>
    <row r="57" spans="1:22" x14ac:dyDescent="0.2">
      <c r="A57" s="172">
        <f>'Web Graph Info.'!A50:A197</f>
        <v>42195</v>
      </c>
      <c r="B57" s="101">
        <v>8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4</v>
      </c>
      <c r="J57" s="101">
        <v>1</v>
      </c>
      <c r="K57" s="101">
        <v>0</v>
      </c>
      <c r="L57" s="101">
        <v>0</v>
      </c>
      <c r="M57" s="101">
        <v>0</v>
      </c>
      <c r="N57" s="101">
        <v>0</v>
      </c>
      <c r="O57" s="101">
        <v>3</v>
      </c>
      <c r="P57" s="101">
        <v>0</v>
      </c>
      <c r="Q57" s="101">
        <v>0</v>
      </c>
      <c r="R57" s="101">
        <v>0</v>
      </c>
      <c r="S57" s="101">
        <v>0</v>
      </c>
      <c r="T57" s="101">
        <f t="shared" si="10"/>
        <v>16</v>
      </c>
      <c r="U57" s="101">
        <v>22</v>
      </c>
      <c r="V57" s="101">
        <f t="shared" ref="V57:V58" si="16">SUM(T57:U57)</f>
        <v>38</v>
      </c>
    </row>
    <row r="58" spans="1:22" x14ac:dyDescent="0.2">
      <c r="A58" s="172">
        <f>'Web Graph Info.'!A51:A198</f>
        <v>42196</v>
      </c>
      <c r="B58" s="101">
        <v>4.5999999999999996</v>
      </c>
      <c r="C58" s="101">
        <v>0.3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1.6</v>
      </c>
      <c r="J58" s="101">
        <v>0</v>
      </c>
      <c r="K58" s="101">
        <v>0</v>
      </c>
      <c r="L58" s="101">
        <v>0</v>
      </c>
      <c r="M58" s="101">
        <v>0.3</v>
      </c>
      <c r="N58" s="101">
        <v>0</v>
      </c>
      <c r="O58" s="101">
        <v>1.6</v>
      </c>
      <c r="P58" s="101">
        <v>0</v>
      </c>
      <c r="Q58" s="101">
        <v>0</v>
      </c>
      <c r="R58" s="101">
        <v>1</v>
      </c>
      <c r="S58" s="101">
        <v>0</v>
      </c>
      <c r="T58" s="101">
        <f t="shared" si="10"/>
        <v>9.4</v>
      </c>
      <c r="U58" s="101">
        <v>14.6</v>
      </c>
      <c r="V58" s="101">
        <f t="shared" si="16"/>
        <v>24</v>
      </c>
    </row>
    <row r="59" spans="1:22" x14ac:dyDescent="0.2">
      <c r="A59" s="172">
        <f>'Web Graph Info.'!A52:A199</f>
        <v>42197</v>
      </c>
      <c r="B59" s="101">
        <v>4.5999999999999996</v>
      </c>
      <c r="C59" s="101">
        <v>0.3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1.6</v>
      </c>
      <c r="J59" s="101">
        <v>0</v>
      </c>
      <c r="K59" s="101">
        <v>0</v>
      </c>
      <c r="L59" s="101">
        <v>0</v>
      </c>
      <c r="M59" s="101">
        <v>0.3</v>
      </c>
      <c r="N59" s="101">
        <v>0</v>
      </c>
      <c r="O59" s="101">
        <v>1.6</v>
      </c>
      <c r="P59" s="101">
        <v>0</v>
      </c>
      <c r="Q59" s="101">
        <v>0</v>
      </c>
      <c r="R59" s="101">
        <v>1</v>
      </c>
      <c r="S59" s="101">
        <v>0</v>
      </c>
      <c r="T59" s="101">
        <f t="shared" ref="T59:T60" si="17">IF(SUM(B59:S59)=0,NA(),SUM(B59:S59))</f>
        <v>9.4</v>
      </c>
      <c r="U59" s="101">
        <v>14.6</v>
      </c>
      <c r="V59" s="101">
        <f t="shared" ref="V59:V60" si="18">SUM(T59:U59)</f>
        <v>24</v>
      </c>
    </row>
    <row r="60" spans="1:22" x14ac:dyDescent="0.2">
      <c r="A60" s="172">
        <f>'Web Graph Info.'!A53:A200</f>
        <v>42198</v>
      </c>
      <c r="B60" s="101">
        <v>4.5999999999999996</v>
      </c>
      <c r="C60" s="101">
        <v>0.3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1.6</v>
      </c>
      <c r="J60" s="101">
        <v>0</v>
      </c>
      <c r="K60" s="101">
        <v>0</v>
      </c>
      <c r="L60" s="101">
        <v>0</v>
      </c>
      <c r="M60" s="101">
        <v>0.3</v>
      </c>
      <c r="N60" s="101">
        <v>0</v>
      </c>
      <c r="O60" s="101">
        <v>1.6</v>
      </c>
      <c r="P60" s="101">
        <v>0</v>
      </c>
      <c r="Q60" s="101">
        <v>0</v>
      </c>
      <c r="R60" s="101">
        <v>1</v>
      </c>
      <c r="S60" s="101">
        <v>0</v>
      </c>
      <c r="T60" s="101">
        <f t="shared" si="17"/>
        <v>9.4</v>
      </c>
      <c r="U60" s="101">
        <v>14.6</v>
      </c>
      <c r="V60" s="101">
        <f t="shared" si="18"/>
        <v>24</v>
      </c>
    </row>
    <row r="61" spans="1:22" x14ac:dyDescent="0.2">
      <c r="A61" s="172">
        <f>'Web Graph Info.'!A54:A201</f>
        <v>42199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</v>
      </c>
      <c r="J61">
        <v>2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s="101">
        <f t="shared" si="10"/>
        <v>14</v>
      </c>
      <c r="U61">
        <v>4</v>
      </c>
      <c r="V61">
        <f t="shared" ref="V61:V72" si="19">SUM(T61:U61)</f>
        <v>18</v>
      </c>
    </row>
    <row r="62" spans="1:22" x14ac:dyDescent="0.2">
      <c r="A62" s="172">
        <f>'Web Graph Info.'!A55:A202</f>
        <v>42200</v>
      </c>
      <c r="B62">
        <v>8</v>
      </c>
      <c r="C62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>
        <v>1</v>
      </c>
      <c r="K62">
        <v>0</v>
      </c>
      <c r="L62">
        <v>2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 s="101">
        <f t="shared" si="10"/>
        <v>13</v>
      </c>
      <c r="U62">
        <v>8</v>
      </c>
      <c r="V62">
        <f t="shared" si="19"/>
        <v>21</v>
      </c>
    </row>
    <row r="63" spans="1:22" x14ac:dyDescent="0.2">
      <c r="A63" s="172">
        <f>'Web Graph Info.'!A56:A203</f>
        <v>42201</v>
      </c>
      <c r="B6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2</v>
      </c>
      <c r="K63">
        <v>0</v>
      </c>
      <c r="L63">
        <v>0</v>
      </c>
      <c r="M63">
        <v>0</v>
      </c>
      <c r="N63">
        <v>0</v>
      </c>
      <c r="O63">
        <v>4</v>
      </c>
      <c r="P63">
        <v>0</v>
      </c>
      <c r="Q63">
        <v>0</v>
      </c>
      <c r="R63">
        <v>0</v>
      </c>
      <c r="S63">
        <v>0</v>
      </c>
      <c r="T63" s="101">
        <f t="shared" si="10"/>
        <v>17</v>
      </c>
      <c r="U63">
        <v>3</v>
      </c>
      <c r="V63">
        <f t="shared" si="19"/>
        <v>20</v>
      </c>
    </row>
    <row r="64" spans="1:22" x14ac:dyDescent="0.2">
      <c r="A64" s="172">
        <f>'Web Graph Info.'!A57:A204</f>
        <v>42202</v>
      </c>
      <c r="B64" s="101">
        <v>7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1</v>
      </c>
      <c r="J64" s="101">
        <v>2</v>
      </c>
      <c r="K64" s="101">
        <v>0</v>
      </c>
      <c r="L64" s="101">
        <v>0</v>
      </c>
      <c r="M64" s="101">
        <v>0</v>
      </c>
      <c r="N64" s="101">
        <v>0</v>
      </c>
      <c r="O64" s="101">
        <v>2</v>
      </c>
      <c r="P64" s="101">
        <v>0</v>
      </c>
      <c r="Q64" s="101">
        <v>0</v>
      </c>
      <c r="R64" s="101">
        <v>0</v>
      </c>
      <c r="S64" s="101">
        <v>0</v>
      </c>
      <c r="T64" s="101">
        <f t="shared" si="10"/>
        <v>12</v>
      </c>
      <c r="U64">
        <v>1</v>
      </c>
      <c r="V64">
        <f t="shared" si="19"/>
        <v>13</v>
      </c>
    </row>
    <row r="65" spans="1:22" x14ac:dyDescent="0.2">
      <c r="A65" s="172">
        <f>'Web Graph Info.'!A58:A205</f>
        <v>42203</v>
      </c>
      <c r="B65" s="101">
        <v>9</v>
      </c>
      <c r="C65" s="101">
        <v>1.3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4</v>
      </c>
      <c r="J65" s="101">
        <v>0</v>
      </c>
      <c r="K65" s="101">
        <v>0</v>
      </c>
      <c r="L65" s="101">
        <v>0.6</v>
      </c>
      <c r="M65" s="101">
        <v>0.6</v>
      </c>
      <c r="N65" s="101">
        <v>0</v>
      </c>
      <c r="O65" s="101">
        <v>4.3</v>
      </c>
      <c r="P65" s="101">
        <v>0</v>
      </c>
      <c r="Q65" s="101">
        <v>0</v>
      </c>
      <c r="R65" s="101">
        <v>0.3</v>
      </c>
      <c r="S65" s="101">
        <v>0</v>
      </c>
      <c r="T65" s="101">
        <f t="shared" si="10"/>
        <v>20.100000000000001</v>
      </c>
      <c r="U65">
        <v>11.3</v>
      </c>
      <c r="V65">
        <f t="shared" si="19"/>
        <v>31.400000000000002</v>
      </c>
    </row>
    <row r="66" spans="1:22" x14ac:dyDescent="0.2">
      <c r="A66" s="172">
        <f>'Web Graph Info.'!A59:A206</f>
        <v>42204</v>
      </c>
      <c r="B66" s="101">
        <v>9</v>
      </c>
      <c r="C66" s="101">
        <v>1.3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4</v>
      </c>
      <c r="J66" s="101">
        <v>0</v>
      </c>
      <c r="K66" s="101">
        <v>0</v>
      </c>
      <c r="L66" s="101">
        <v>0.6</v>
      </c>
      <c r="M66" s="101">
        <v>0.6</v>
      </c>
      <c r="N66" s="101">
        <v>0</v>
      </c>
      <c r="O66" s="101">
        <v>4.3</v>
      </c>
      <c r="P66" s="101">
        <v>0</v>
      </c>
      <c r="Q66" s="101">
        <v>0</v>
      </c>
      <c r="R66" s="101">
        <v>0.3</v>
      </c>
      <c r="S66" s="101">
        <v>0</v>
      </c>
      <c r="T66" s="101">
        <f t="shared" ref="T66:T67" si="20">IF(SUM(B66:S66)=0,NA(),SUM(B66:S66))</f>
        <v>20.100000000000001</v>
      </c>
      <c r="U66" s="101">
        <v>11.3</v>
      </c>
      <c r="V66">
        <f t="shared" si="19"/>
        <v>31.400000000000002</v>
      </c>
    </row>
    <row r="67" spans="1:22" x14ac:dyDescent="0.2">
      <c r="A67" s="172">
        <f>'Web Graph Info.'!A60:A207</f>
        <v>42205</v>
      </c>
      <c r="B67" s="101">
        <v>9</v>
      </c>
      <c r="C67" s="101">
        <v>1.3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4</v>
      </c>
      <c r="J67" s="101">
        <v>0</v>
      </c>
      <c r="K67" s="101">
        <v>0</v>
      </c>
      <c r="L67" s="101">
        <v>0.6</v>
      </c>
      <c r="M67" s="101">
        <v>0.6</v>
      </c>
      <c r="N67" s="101">
        <v>0</v>
      </c>
      <c r="O67" s="101">
        <v>4.3</v>
      </c>
      <c r="P67" s="101">
        <v>0</v>
      </c>
      <c r="Q67" s="101">
        <v>0</v>
      </c>
      <c r="R67" s="101">
        <v>0.3</v>
      </c>
      <c r="S67" s="101">
        <v>0</v>
      </c>
      <c r="T67" s="101">
        <f t="shared" si="20"/>
        <v>20.100000000000001</v>
      </c>
      <c r="U67" s="101">
        <v>11.3</v>
      </c>
      <c r="V67">
        <f t="shared" si="19"/>
        <v>31.400000000000002</v>
      </c>
    </row>
    <row r="68" spans="1:22" x14ac:dyDescent="0.2">
      <c r="A68" s="172">
        <f>'Web Graph Info.'!A61:A208</f>
        <v>42206</v>
      </c>
      <c r="B68">
        <v>5</v>
      </c>
      <c r="C6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 s="101">
        <f t="shared" si="10"/>
        <v>8</v>
      </c>
      <c r="U68">
        <v>9</v>
      </c>
      <c r="V68">
        <f t="shared" si="19"/>
        <v>17</v>
      </c>
    </row>
    <row r="69" spans="1:22" x14ac:dyDescent="0.2">
      <c r="A69" s="172">
        <f>'Web Graph Info.'!A62:A209</f>
        <v>42207</v>
      </c>
      <c r="B69">
        <v>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 s="101">
        <f t="shared" si="10"/>
        <v>13</v>
      </c>
      <c r="U69">
        <v>13</v>
      </c>
      <c r="V69">
        <f t="shared" si="19"/>
        <v>26</v>
      </c>
    </row>
    <row r="70" spans="1:22" x14ac:dyDescent="0.2">
      <c r="A70" s="172">
        <f>'Web Graph Info.'!A63:A210</f>
        <v>42208</v>
      </c>
      <c r="B70" s="101">
        <v>2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1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1</v>
      </c>
      <c r="P70" s="101">
        <v>0</v>
      </c>
      <c r="Q70" s="101">
        <v>0</v>
      </c>
      <c r="R70" s="101">
        <v>0</v>
      </c>
      <c r="S70" s="101">
        <v>0</v>
      </c>
      <c r="T70" s="101">
        <f t="shared" si="10"/>
        <v>4</v>
      </c>
      <c r="U70">
        <v>8</v>
      </c>
      <c r="V70">
        <f t="shared" si="19"/>
        <v>12</v>
      </c>
    </row>
    <row r="71" spans="1:22" x14ac:dyDescent="0.2">
      <c r="A71" s="172">
        <f>'Web Graph Info.'!A64:A211</f>
        <v>42209</v>
      </c>
      <c r="B71" s="101">
        <v>3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si="10"/>
        <v>3</v>
      </c>
      <c r="U71">
        <v>3</v>
      </c>
      <c r="V71">
        <f t="shared" si="19"/>
        <v>6</v>
      </c>
    </row>
    <row r="72" spans="1:22" x14ac:dyDescent="0.2">
      <c r="A72" s="172">
        <f>'Web Graph Info.'!A65:A212</f>
        <v>42210</v>
      </c>
      <c r="B72" s="101">
        <v>5.6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0.3</v>
      </c>
      <c r="J72" s="101">
        <v>0</v>
      </c>
      <c r="K72" s="101">
        <v>0</v>
      </c>
      <c r="L72" s="101">
        <v>0</v>
      </c>
      <c r="M72" s="101">
        <v>0.3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f t="shared" si="10"/>
        <v>6.1999999999999993</v>
      </c>
      <c r="U72">
        <v>5.6</v>
      </c>
      <c r="V72">
        <f t="shared" si="19"/>
        <v>11.799999999999999</v>
      </c>
    </row>
    <row r="73" spans="1:22" x14ac:dyDescent="0.2">
      <c r="A73" s="172">
        <f>'Web Graph Info.'!A66:A213</f>
        <v>42211</v>
      </c>
      <c r="B73" s="101">
        <v>5.6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0.3</v>
      </c>
      <c r="J73" s="101">
        <v>0</v>
      </c>
      <c r="K73" s="101">
        <v>0</v>
      </c>
      <c r="L73" s="101">
        <v>0</v>
      </c>
      <c r="M73" s="101">
        <v>0.3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f t="shared" ref="T73:T74" si="21">IF(SUM(B73:S73)=0,NA(),SUM(B73:S73))</f>
        <v>6.1999999999999993</v>
      </c>
      <c r="U73" s="101">
        <v>5.6</v>
      </c>
      <c r="V73">
        <f t="shared" ref="V73:V136" si="22">SUM(T73:U73)</f>
        <v>11.799999999999999</v>
      </c>
    </row>
    <row r="74" spans="1:22" x14ac:dyDescent="0.2">
      <c r="A74" s="172">
        <f>'Web Graph Info.'!A67:A214</f>
        <v>42212</v>
      </c>
      <c r="B74" s="101">
        <v>5.6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0.3</v>
      </c>
      <c r="J74" s="101">
        <v>0</v>
      </c>
      <c r="K74" s="101">
        <v>0</v>
      </c>
      <c r="L74" s="101">
        <v>0</v>
      </c>
      <c r="M74" s="101">
        <v>0.3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f t="shared" si="21"/>
        <v>6.1999999999999993</v>
      </c>
      <c r="U74" s="101">
        <v>5.6</v>
      </c>
      <c r="V74">
        <f t="shared" si="22"/>
        <v>11.799999999999999</v>
      </c>
    </row>
    <row r="75" spans="1:22" x14ac:dyDescent="0.2">
      <c r="A75" s="172">
        <f>'Web Graph Info.'!A68:A215</f>
        <v>42213</v>
      </c>
      <c r="B75">
        <v>8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1</v>
      </c>
      <c r="J75" s="101">
        <v>1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37" si="23">IF(SUM(B75:S75)=0,NA(),SUM(B75:S75))</f>
        <v>10</v>
      </c>
      <c r="U75">
        <v>13</v>
      </c>
      <c r="V75">
        <f t="shared" si="22"/>
        <v>23</v>
      </c>
    </row>
    <row r="76" spans="1:22" x14ac:dyDescent="0.2">
      <c r="A76" s="172">
        <f>'Web Graph Info.'!A69:A216</f>
        <v>42214</v>
      </c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>
        <f t="shared" si="22"/>
        <v>0</v>
      </c>
    </row>
    <row r="77" spans="1:22" x14ac:dyDescent="0.2">
      <c r="A77" s="172">
        <f>'Web Graph Info.'!A70:A217</f>
        <v>42215</v>
      </c>
      <c r="B77" s="101">
        <v>9</v>
      </c>
      <c r="C77" s="101">
        <v>3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6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f t="shared" si="23"/>
        <v>18</v>
      </c>
      <c r="U77" s="101">
        <v>10</v>
      </c>
      <c r="V77">
        <f t="shared" si="22"/>
        <v>28</v>
      </c>
    </row>
    <row r="78" spans="1:22" x14ac:dyDescent="0.2">
      <c r="A78" s="172">
        <f>'Web Graph Info.'!A71:A218</f>
        <v>42216</v>
      </c>
      <c r="B78" s="101">
        <v>7</v>
      </c>
      <c r="C78" s="101">
        <v>1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si="23"/>
        <v>8</v>
      </c>
      <c r="U78" s="101">
        <v>12</v>
      </c>
      <c r="V78">
        <f t="shared" si="22"/>
        <v>20</v>
      </c>
    </row>
    <row r="79" spans="1:22" x14ac:dyDescent="0.2">
      <c r="A79" s="172">
        <f>'Web Graph Info.'!A72:A219</f>
        <v>42217</v>
      </c>
      <c r="B79" s="101">
        <v>2.2999999999999998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1.3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0.3</v>
      </c>
      <c r="P79" s="101">
        <v>0</v>
      </c>
      <c r="Q79" s="101">
        <v>0</v>
      </c>
      <c r="R79" s="101">
        <v>0</v>
      </c>
      <c r="S79" s="101">
        <v>0</v>
      </c>
      <c r="T79" s="101">
        <f t="shared" si="23"/>
        <v>3.8999999999999995</v>
      </c>
      <c r="U79" s="101">
        <v>3</v>
      </c>
      <c r="V79">
        <f t="shared" si="22"/>
        <v>6.8999999999999995</v>
      </c>
    </row>
    <row r="80" spans="1:22" x14ac:dyDescent="0.2">
      <c r="A80" s="172">
        <f>'Web Graph Info.'!A73:A220</f>
        <v>42218</v>
      </c>
      <c r="B80" s="101">
        <v>2.2999999999999998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1.3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0.3</v>
      </c>
      <c r="P80" s="101">
        <v>0</v>
      </c>
      <c r="Q80" s="101">
        <v>0</v>
      </c>
      <c r="R80" s="101">
        <v>0</v>
      </c>
      <c r="S80" s="101">
        <v>0</v>
      </c>
      <c r="T80" s="101">
        <f t="shared" ref="T80:T81" si="24">IF(SUM(B80:S80)=0,NA(),SUM(B80:S80))</f>
        <v>3.8999999999999995</v>
      </c>
      <c r="U80" s="101">
        <v>3</v>
      </c>
      <c r="V80">
        <f t="shared" si="22"/>
        <v>6.8999999999999995</v>
      </c>
    </row>
    <row r="81" spans="1:22" x14ac:dyDescent="0.2">
      <c r="A81" s="172">
        <f>'Web Graph Info.'!A74:A221</f>
        <v>42219</v>
      </c>
      <c r="B81" s="101">
        <v>2.2999999999999998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1.3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0.3</v>
      </c>
      <c r="P81" s="101">
        <v>0</v>
      </c>
      <c r="Q81" s="101">
        <v>0</v>
      </c>
      <c r="R81" s="101">
        <v>0</v>
      </c>
      <c r="S81" s="101">
        <v>0</v>
      </c>
      <c r="T81" s="101">
        <f t="shared" si="24"/>
        <v>3.8999999999999995</v>
      </c>
      <c r="U81" s="101">
        <v>3</v>
      </c>
      <c r="V81">
        <f t="shared" si="22"/>
        <v>6.8999999999999995</v>
      </c>
    </row>
    <row r="82" spans="1:22" x14ac:dyDescent="0.2">
      <c r="A82" s="172">
        <f>'Web Graph Info.'!A75:A222</f>
        <v>42220</v>
      </c>
      <c r="B82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>
        <f t="shared" si="22"/>
        <v>0</v>
      </c>
    </row>
    <row r="83" spans="1:22" x14ac:dyDescent="0.2">
      <c r="A83" s="172">
        <f>'Web Graph Info.'!A76:A223</f>
        <v>42221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01">
        <v>0</v>
      </c>
      <c r="U83">
        <v>0</v>
      </c>
      <c r="V83">
        <f t="shared" si="22"/>
        <v>0</v>
      </c>
    </row>
    <row r="84" spans="1:22" x14ac:dyDescent="0.2">
      <c r="A84" s="172">
        <f>'Web Graph Info.'!A77:A224</f>
        <v>42222</v>
      </c>
      <c r="B84">
        <v>5</v>
      </c>
      <c r="C84">
        <v>1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1</v>
      </c>
      <c r="J84" s="101">
        <v>1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f t="shared" si="23"/>
        <v>8</v>
      </c>
      <c r="U84">
        <v>4</v>
      </c>
      <c r="V84">
        <f t="shared" si="22"/>
        <v>12</v>
      </c>
    </row>
    <row r="85" spans="1:22" x14ac:dyDescent="0.2">
      <c r="A85" s="172">
        <f>'Web Graph Info.'!A78:A225</f>
        <v>42223</v>
      </c>
      <c r="B85" s="101">
        <v>1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f t="shared" ref="T85:T86" si="25">IF(SUM(B85:S85)=0,NA(),SUM(B85:S85))</f>
        <v>1</v>
      </c>
      <c r="U85" s="101">
        <v>0</v>
      </c>
      <c r="V85" s="101">
        <f t="shared" si="22"/>
        <v>1</v>
      </c>
    </row>
    <row r="86" spans="1:22" x14ac:dyDescent="0.2">
      <c r="A86" s="172">
        <f>'Web Graph Info.'!A79:A226</f>
        <v>42224</v>
      </c>
      <c r="B86" s="101">
        <v>0.3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1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f t="shared" si="25"/>
        <v>1.3</v>
      </c>
      <c r="U86" s="101">
        <v>0.3</v>
      </c>
      <c r="V86">
        <f t="shared" si="22"/>
        <v>1.6</v>
      </c>
    </row>
    <row r="87" spans="1:22" x14ac:dyDescent="0.2">
      <c r="A87" s="172">
        <f>'Web Graph Info.'!A80:A227</f>
        <v>42225</v>
      </c>
      <c r="B87" s="101">
        <v>0.3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f t="shared" ref="T87:T88" si="26">IF(SUM(B87:S87)=0,NA(),SUM(B87:S87))</f>
        <v>1.3</v>
      </c>
      <c r="U87" s="101">
        <v>0.3</v>
      </c>
      <c r="V87">
        <f t="shared" si="22"/>
        <v>1.6</v>
      </c>
    </row>
    <row r="88" spans="1:22" x14ac:dyDescent="0.2">
      <c r="A88" s="172">
        <f>'Web Graph Info.'!A81:A228</f>
        <v>42226</v>
      </c>
      <c r="B88" s="101">
        <v>0.3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f t="shared" si="26"/>
        <v>1.3</v>
      </c>
      <c r="U88" s="101">
        <v>0.3</v>
      </c>
      <c r="V88">
        <f t="shared" si="22"/>
        <v>1.6</v>
      </c>
    </row>
    <row r="89" spans="1:22" x14ac:dyDescent="0.2">
      <c r="A89" s="172">
        <f>'Web Graph Info.'!A82:A229</f>
        <v>42227</v>
      </c>
      <c r="B89">
        <v>1</v>
      </c>
      <c r="C89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23"/>
        <v>1</v>
      </c>
      <c r="U89">
        <v>0</v>
      </c>
      <c r="V89">
        <f t="shared" si="22"/>
        <v>1</v>
      </c>
    </row>
    <row r="90" spans="1:22" x14ac:dyDescent="0.2">
      <c r="A90" s="172">
        <f>'Web Graph Info.'!A83:A230</f>
        <v>42228</v>
      </c>
      <c r="B90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>
        <f t="shared" si="22"/>
        <v>0</v>
      </c>
    </row>
    <row r="91" spans="1:22" x14ac:dyDescent="0.2">
      <c r="A91" s="172">
        <f>'Web Graph Info.'!A84:A231</f>
        <v>42229</v>
      </c>
      <c r="B91" s="101">
        <v>1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2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3</v>
      </c>
      <c r="U91" s="101">
        <v>2</v>
      </c>
      <c r="V91">
        <f t="shared" si="22"/>
        <v>5</v>
      </c>
    </row>
    <row r="92" spans="1:22" x14ac:dyDescent="0.2">
      <c r="A92" s="172">
        <f>'Web Graph Info.'!A85:A232</f>
        <v>42230</v>
      </c>
      <c r="B92" s="101">
        <v>5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10</v>
      </c>
      <c r="J92" s="101">
        <v>0</v>
      </c>
      <c r="K92" s="101">
        <v>0</v>
      </c>
      <c r="L92" s="101">
        <v>0</v>
      </c>
      <c r="M92" s="101">
        <v>1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16</v>
      </c>
      <c r="U92" s="101">
        <v>7</v>
      </c>
      <c r="V92" s="101">
        <f t="shared" ref="V92:V93" si="27">SUM(T92:U92)</f>
        <v>23</v>
      </c>
    </row>
    <row r="93" spans="1:22" x14ac:dyDescent="0.2">
      <c r="A93" s="172">
        <f>'Web Graph Info.'!A86:A233</f>
        <v>42231</v>
      </c>
      <c r="B93" s="101">
        <v>1.6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0.3</v>
      </c>
      <c r="P93" s="101">
        <v>0</v>
      </c>
      <c r="Q93" s="101">
        <v>0</v>
      </c>
      <c r="R93" s="101">
        <v>0</v>
      </c>
      <c r="S93" s="101">
        <v>0</v>
      </c>
      <c r="T93" s="101">
        <f t="shared" ref="T93" si="28">IF(SUM(B93:S93)=0,NA(),SUM(B93:S93))</f>
        <v>2.2000000000000002</v>
      </c>
      <c r="U93" s="101">
        <v>0</v>
      </c>
      <c r="V93" s="101">
        <f t="shared" si="27"/>
        <v>2.2000000000000002</v>
      </c>
    </row>
    <row r="94" spans="1:22" x14ac:dyDescent="0.2">
      <c r="A94" s="172">
        <f>'Web Graph Info.'!A87:A234</f>
        <v>42232</v>
      </c>
      <c r="B94" s="101">
        <v>1.6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0.3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29">IF(SUM(B94:S94)=0,NA(),SUM(B94:S94))</f>
        <v>2.2000000000000002</v>
      </c>
      <c r="U94" s="101">
        <v>0</v>
      </c>
      <c r="V94">
        <f t="shared" si="22"/>
        <v>2.2000000000000002</v>
      </c>
    </row>
    <row r="95" spans="1:22" x14ac:dyDescent="0.2">
      <c r="A95" s="172">
        <f>'Web Graph Info.'!A88:A235</f>
        <v>42233</v>
      </c>
      <c r="B95" s="101">
        <v>1.6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0.3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29"/>
        <v>2.2000000000000002</v>
      </c>
      <c r="U95" s="101">
        <v>0</v>
      </c>
      <c r="V95">
        <f t="shared" si="22"/>
        <v>2.2000000000000002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>
        <f t="shared" si="22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101">
        <f t="shared" si="23"/>
        <v>2</v>
      </c>
      <c r="U98">
        <v>0</v>
      </c>
      <c r="V98">
        <f t="shared" si="22"/>
        <v>2</v>
      </c>
    </row>
    <row r="99" spans="1:22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1</v>
      </c>
      <c r="P99" s="101">
        <v>0</v>
      </c>
      <c r="Q99" s="101">
        <v>0</v>
      </c>
      <c r="R99" s="101">
        <v>0</v>
      </c>
      <c r="S99" s="101">
        <v>0</v>
      </c>
      <c r="T99" s="101">
        <f t="shared" si="23"/>
        <v>1</v>
      </c>
      <c r="U99">
        <v>1</v>
      </c>
      <c r="V99">
        <f t="shared" si="22"/>
        <v>2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</row>
    <row r="101" spans="1:22" x14ac:dyDescent="0.2">
      <c r="A101" s="172">
        <f>'Web Graph Info.'!A94:A241</f>
        <v>42239</v>
      </c>
      <c r="B101">
        <v>1</v>
      </c>
      <c r="C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f t="shared" si="23"/>
        <v>1</v>
      </c>
      <c r="U101">
        <v>1</v>
      </c>
      <c r="V101">
        <f t="shared" si="22"/>
        <v>2</v>
      </c>
    </row>
    <row r="102" spans="1:22" x14ac:dyDescent="0.2">
      <c r="A102" s="172">
        <f>'Web Graph Info.'!A95:A242</f>
        <v>42240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101">
        <f t="shared" si="23"/>
        <v>2</v>
      </c>
      <c r="U102">
        <v>0</v>
      </c>
      <c r="V102">
        <f t="shared" si="22"/>
        <v>2</v>
      </c>
    </row>
    <row r="103" spans="1:22" x14ac:dyDescent="0.2">
      <c r="A103" s="172">
        <f>'Web Graph Info.'!A96:A243</f>
        <v>42241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01">
        <f t="shared" si="23"/>
        <v>1</v>
      </c>
      <c r="U103">
        <v>1</v>
      </c>
      <c r="V103">
        <f t="shared" si="22"/>
        <v>2</v>
      </c>
    </row>
    <row r="104" spans="1:22" x14ac:dyDescent="0.2">
      <c r="A104" s="172">
        <f>'Web Graph Info.'!A97:A244</f>
        <v>42242</v>
      </c>
      <c r="B104">
        <v>0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1</v>
      </c>
      <c r="K104" s="101">
        <v>0</v>
      </c>
      <c r="L104">
        <v>0</v>
      </c>
      <c r="M104">
        <v>0</v>
      </c>
      <c r="N104">
        <v>0</v>
      </c>
      <c r="O104">
        <v>1</v>
      </c>
      <c r="P104" s="101">
        <v>0</v>
      </c>
      <c r="Q104" s="101">
        <v>0</v>
      </c>
      <c r="R104" s="101">
        <v>0</v>
      </c>
      <c r="S104" s="101">
        <v>0</v>
      </c>
      <c r="T104" s="101">
        <f t="shared" si="23"/>
        <v>2</v>
      </c>
      <c r="U104">
        <v>0</v>
      </c>
      <c r="V104">
        <f t="shared" si="22"/>
        <v>2</v>
      </c>
    </row>
    <row r="105" spans="1:22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0</v>
      </c>
      <c r="J105">
        <v>1</v>
      </c>
      <c r="K105">
        <v>0</v>
      </c>
      <c r="L105" s="101">
        <v>0</v>
      </c>
      <c r="M105" s="101">
        <v>0</v>
      </c>
      <c r="N105" s="101">
        <v>0</v>
      </c>
      <c r="O105">
        <v>1</v>
      </c>
      <c r="P105">
        <v>0</v>
      </c>
      <c r="Q105" s="101">
        <v>0</v>
      </c>
      <c r="R105" s="101">
        <v>0</v>
      </c>
      <c r="S105" s="101">
        <v>0</v>
      </c>
      <c r="T105" s="101">
        <f t="shared" si="23"/>
        <v>2</v>
      </c>
      <c r="U105">
        <v>0</v>
      </c>
      <c r="V105">
        <f t="shared" si="22"/>
        <v>2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01">
        <v>0</v>
      </c>
      <c r="U106" s="101">
        <v>0</v>
      </c>
      <c r="V106">
        <f t="shared" si="22"/>
        <v>0</v>
      </c>
    </row>
    <row r="107" spans="1:22" x14ac:dyDescent="0.2">
      <c r="A107" s="172">
        <f>'Web Graph Info.'!A100:A247</f>
        <v>42245</v>
      </c>
      <c r="B107" s="101">
        <v>0.3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0.3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f t="shared" si="23"/>
        <v>0.6</v>
      </c>
      <c r="U107" s="101">
        <v>0</v>
      </c>
      <c r="V107">
        <f t="shared" si="22"/>
        <v>0.6</v>
      </c>
    </row>
    <row r="108" spans="1:22" x14ac:dyDescent="0.2">
      <c r="A108" s="172">
        <f>'Web Graph Info.'!A101:A248</f>
        <v>42246</v>
      </c>
      <c r="B108">
        <v>0.3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>
        <v>0.3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f t="shared" si="23"/>
        <v>0.6</v>
      </c>
      <c r="U108">
        <v>0</v>
      </c>
      <c r="V108">
        <f t="shared" si="22"/>
        <v>0.6</v>
      </c>
    </row>
    <row r="109" spans="1:22" x14ac:dyDescent="0.2">
      <c r="A109" s="172">
        <f>'Web Graph Info.'!A102:A249</f>
        <v>42247</v>
      </c>
      <c r="B109">
        <v>0.3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0.3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f t="shared" si="23"/>
        <v>0.6</v>
      </c>
      <c r="U109">
        <v>0</v>
      </c>
      <c r="V109">
        <f t="shared" si="22"/>
        <v>0.6</v>
      </c>
    </row>
    <row r="110" spans="1:22" x14ac:dyDescent="0.2">
      <c r="A110" s="172">
        <f>'Web Graph Info.'!A103:A250</f>
        <v>42248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 s="101">
        <f t="shared" si="23"/>
        <v>2</v>
      </c>
      <c r="U110">
        <v>0</v>
      </c>
      <c r="V110">
        <f t="shared" si="22"/>
        <v>2</v>
      </c>
    </row>
    <row r="111" spans="1:22" x14ac:dyDescent="0.2">
      <c r="A111" s="172">
        <f>'Web Graph Info.'!A104:A251</f>
        <v>42249</v>
      </c>
      <c r="B111">
        <v>1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>
        <v>1</v>
      </c>
      <c r="J111">
        <v>1</v>
      </c>
      <c r="K111" s="101">
        <v>0</v>
      </c>
      <c r="L111" s="101">
        <v>1</v>
      </c>
      <c r="M111" s="101">
        <v>0</v>
      </c>
      <c r="N111" s="101">
        <v>0</v>
      </c>
      <c r="O111">
        <v>1</v>
      </c>
      <c r="P111">
        <v>0</v>
      </c>
      <c r="Q111" s="101">
        <v>0</v>
      </c>
      <c r="R111" s="101">
        <v>0</v>
      </c>
      <c r="S111" s="101">
        <v>0</v>
      </c>
      <c r="T111" s="101">
        <f t="shared" si="23"/>
        <v>5</v>
      </c>
      <c r="U111">
        <v>2</v>
      </c>
      <c r="V111">
        <f t="shared" si="22"/>
        <v>7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01">
        <v>0</v>
      </c>
      <c r="U112" s="101">
        <v>0</v>
      </c>
      <c r="V112">
        <f t="shared" si="22"/>
        <v>0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101">
        <v>0</v>
      </c>
      <c r="U113" s="101">
        <v>0</v>
      </c>
      <c r="V113" s="101">
        <f t="shared" ref="V113" si="30">SUM(T113:U113)</f>
        <v>0</v>
      </c>
    </row>
    <row r="114" spans="1:22" x14ac:dyDescent="0.2">
      <c r="A114" s="172">
        <f>'Web Graph Info.'!A107:A254</f>
        <v>42252</v>
      </c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0.5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0.5</v>
      </c>
      <c r="P114" s="101">
        <v>0</v>
      </c>
      <c r="Q114" s="101">
        <v>0</v>
      </c>
      <c r="R114" s="101">
        <v>0</v>
      </c>
      <c r="S114" s="101">
        <v>0</v>
      </c>
      <c r="T114" s="101">
        <f t="shared" si="23"/>
        <v>1</v>
      </c>
      <c r="U114" s="101">
        <v>0</v>
      </c>
      <c r="V114">
        <f t="shared" si="22"/>
        <v>1</v>
      </c>
    </row>
    <row r="115" spans="1:22" x14ac:dyDescent="0.2">
      <c r="A115" s="172">
        <f>'Web Graph Info.'!A108:A255</f>
        <v>42253</v>
      </c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0.5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0.5</v>
      </c>
      <c r="P115" s="101">
        <v>0</v>
      </c>
      <c r="Q115" s="101">
        <v>0</v>
      </c>
      <c r="R115" s="101">
        <v>0</v>
      </c>
      <c r="S115" s="101">
        <v>0</v>
      </c>
      <c r="T115" s="101">
        <f t="shared" ref="T115:T117" si="31">IF(SUM(B115:S115)=0,NA(),SUM(B115:S115))</f>
        <v>1</v>
      </c>
      <c r="U115" s="101">
        <v>0</v>
      </c>
      <c r="V115" s="101">
        <f t="shared" ref="V115:V117" si="32">SUM(T115:U115)</f>
        <v>1</v>
      </c>
    </row>
    <row r="116" spans="1:22" x14ac:dyDescent="0.2">
      <c r="A116" s="172">
        <f>'Web Graph Info.'!A109:A256</f>
        <v>42254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0.5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0.5</v>
      </c>
      <c r="P116" s="101">
        <v>0</v>
      </c>
      <c r="Q116" s="101">
        <v>0</v>
      </c>
      <c r="R116" s="101">
        <v>0</v>
      </c>
      <c r="S116" s="101">
        <v>0</v>
      </c>
      <c r="T116" s="101">
        <f t="shared" si="31"/>
        <v>1</v>
      </c>
      <c r="U116" s="101">
        <v>0</v>
      </c>
      <c r="V116" s="101">
        <f t="shared" si="32"/>
        <v>1</v>
      </c>
    </row>
    <row r="117" spans="1:22" x14ac:dyDescent="0.2">
      <c r="A117" s="172">
        <f>'Web Graph Info.'!A110:A257</f>
        <v>42255</v>
      </c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0.5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0.5</v>
      </c>
      <c r="P117" s="101">
        <v>0</v>
      </c>
      <c r="Q117" s="101">
        <v>0</v>
      </c>
      <c r="R117" s="101">
        <v>0</v>
      </c>
      <c r="S117" s="101">
        <v>0</v>
      </c>
      <c r="T117" s="101">
        <f t="shared" si="31"/>
        <v>1</v>
      </c>
      <c r="U117" s="101">
        <v>0</v>
      </c>
      <c r="V117" s="101">
        <f t="shared" si="32"/>
        <v>1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01">
        <f t="shared" si="23"/>
        <v>1</v>
      </c>
      <c r="U118">
        <v>0</v>
      </c>
      <c r="V118">
        <f t="shared" si="22"/>
        <v>1</v>
      </c>
    </row>
    <row r="119" spans="1:22" x14ac:dyDescent="0.2">
      <c r="A119" s="172">
        <f>'Web Graph Info.'!A112:A259</f>
        <v>42257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01">
        <f t="shared" si="23"/>
        <v>1</v>
      </c>
      <c r="U119">
        <v>0</v>
      </c>
      <c r="V119">
        <f t="shared" si="22"/>
        <v>1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01">
        <v>0</v>
      </c>
      <c r="U120">
        <v>0</v>
      </c>
      <c r="V120">
        <f t="shared" si="22"/>
        <v>0</v>
      </c>
    </row>
    <row r="121" spans="1:22" x14ac:dyDescent="0.2">
      <c r="A121" s="172">
        <f>'Web Graph Info.'!A114:A261</f>
        <v>42259</v>
      </c>
      <c r="B121" s="101">
        <v>1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0.3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0.6</v>
      </c>
      <c r="P121" s="101">
        <v>0</v>
      </c>
      <c r="Q121" s="101">
        <v>0</v>
      </c>
      <c r="R121" s="101">
        <v>0</v>
      </c>
      <c r="S121" s="101">
        <v>0</v>
      </c>
      <c r="T121" s="101">
        <f t="shared" si="23"/>
        <v>1.9</v>
      </c>
      <c r="U121">
        <v>0.3</v>
      </c>
      <c r="V121">
        <f t="shared" si="22"/>
        <v>2.1999999999999997</v>
      </c>
    </row>
    <row r="122" spans="1:22" x14ac:dyDescent="0.2">
      <c r="A122" s="172">
        <f>'Web Graph Info.'!A115:A262</f>
        <v>42260</v>
      </c>
      <c r="B122" s="101">
        <v>1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0.3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0.6</v>
      </c>
      <c r="P122" s="101">
        <v>0</v>
      </c>
      <c r="Q122" s="101">
        <v>0</v>
      </c>
      <c r="R122" s="101">
        <v>0</v>
      </c>
      <c r="S122" s="101">
        <v>0</v>
      </c>
      <c r="T122" s="101">
        <f t="shared" ref="T122:T123" si="33">IF(SUM(B122:S122)=0,NA(),SUM(B122:S122))</f>
        <v>1.9</v>
      </c>
      <c r="U122" s="101">
        <v>0.3</v>
      </c>
      <c r="V122" s="101">
        <f t="shared" ref="V122:V123" si="34">SUM(T122:U122)</f>
        <v>2.1999999999999997</v>
      </c>
    </row>
    <row r="123" spans="1:22" x14ac:dyDescent="0.2">
      <c r="A123" s="172">
        <f>'Web Graph Info.'!A116:A263</f>
        <v>42261</v>
      </c>
      <c r="B123" s="101">
        <v>1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0.3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0.6</v>
      </c>
      <c r="P123" s="101">
        <v>0</v>
      </c>
      <c r="Q123" s="101">
        <v>0</v>
      </c>
      <c r="R123" s="101">
        <v>0</v>
      </c>
      <c r="S123" s="101">
        <v>0</v>
      </c>
      <c r="T123" s="101">
        <f t="shared" si="33"/>
        <v>1.9</v>
      </c>
      <c r="U123" s="101">
        <v>0.3</v>
      </c>
      <c r="V123" s="101">
        <f t="shared" si="34"/>
        <v>2.1999999999999997</v>
      </c>
    </row>
    <row r="124" spans="1:22" x14ac:dyDescent="0.2">
      <c r="A124" s="172">
        <f>'Web Graph Info.'!A117:A264</f>
        <v>42262</v>
      </c>
      <c r="B124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101">
        <f t="shared" si="23"/>
        <v>4</v>
      </c>
      <c r="U124">
        <v>0</v>
      </c>
      <c r="V124">
        <f t="shared" si="22"/>
        <v>4</v>
      </c>
    </row>
    <row r="125" spans="1:22" x14ac:dyDescent="0.2">
      <c r="A125" s="172">
        <f>'Web Graph Info.'!A118:A265</f>
        <v>42263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 s="101">
        <f t="shared" si="23"/>
        <v>7</v>
      </c>
      <c r="U125">
        <v>0</v>
      </c>
      <c r="V125">
        <f t="shared" si="22"/>
        <v>7</v>
      </c>
    </row>
    <row r="126" spans="1:22" x14ac:dyDescent="0.2">
      <c r="A126" s="172">
        <f>'Web Graph Info.'!A119:A266</f>
        <v>42264</v>
      </c>
      <c r="B126" s="101">
        <v>2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1</v>
      </c>
      <c r="K126" s="101">
        <v>0</v>
      </c>
      <c r="L126" s="101">
        <v>0</v>
      </c>
      <c r="M126" s="101">
        <v>0</v>
      </c>
      <c r="N126" s="101">
        <v>0</v>
      </c>
      <c r="O126" s="101">
        <v>3</v>
      </c>
      <c r="P126" s="101">
        <v>0</v>
      </c>
      <c r="Q126" s="101">
        <v>0</v>
      </c>
      <c r="R126" s="101">
        <v>0</v>
      </c>
      <c r="S126" s="101">
        <v>0</v>
      </c>
      <c r="T126" s="101">
        <f t="shared" si="23"/>
        <v>6</v>
      </c>
      <c r="U126" s="101">
        <v>2</v>
      </c>
      <c r="V126">
        <f t="shared" si="22"/>
        <v>8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 t="e">
        <f t="shared" si="23"/>
        <v>#N/A</v>
      </c>
      <c r="U127" s="101"/>
      <c r="V127" t="e">
        <f t="shared" si="22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 t="e">
        <f t="shared" si="23"/>
        <v>#N/A</v>
      </c>
      <c r="U128" s="101"/>
      <c r="V128" t="e">
        <f t="shared" si="22"/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 t="e">
        <f t="shared" si="23"/>
        <v>#N/A</v>
      </c>
      <c r="U129" s="101"/>
      <c r="V129" t="e">
        <f t="shared" si="22"/>
        <v>#N/A</v>
      </c>
    </row>
    <row r="130" spans="1:22" x14ac:dyDescent="0.2">
      <c r="A130" s="172">
        <f>'Web Graph Info.'!A123:A270</f>
        <v>42268</v>
      </c>
      <c r="T130" s="101" t="e">
        <f t="shared" si="23"/>
        <v>#N/A</v>
      </c>
      <c r="V130" t="e">
        <f t="shared" si="22"/>
        <v>#N/A</v>
      </c>
    </row>
    <row r="131" spans="1:22" x14ac:dyDescent="0.2">
      <c r="A131" s="172">
        <f>'Web Graph Info.'!A124:A271</f>
        <v>42269</v>
      </c>
      <c r="T131" s="101" t="e">
        <f t="shared" si="23"/>
        <v>#N/A</v>
      </c>
      <c r="V131" t="e">
        <f t="shared" si="22"/>
        <v>#N/A</v>
      </c>
    </row>
    <row r="132" spans="1:22" x14ac:dyDescent="0.2">
      <c r="A132" s="172">
        <f>'Web Graph Info.'!A125:A272</f>
        <v>42270</v>
      </c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01" t="e">
        <f t="shared" si="23"/>
        <v>#N/A</v>
      </c>
      <c r="V132" t="e">
        <f t="shared" si="22"/>
        <v>#N/A</v>
      </c>
    </row>
    <row r="133" spans="1:22" x14ac:dyDescent="0.2">
      <c r="A133" s="172">
        <f>'Web Graph Info.'!A126:A273</f>
        <v>42271</v>
      </c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01" t="e">
        <f t="shared" si="23"/>
        <v>#N/A</v>
      </c>
      <c r="V133" t="e">
        <f t="shared" si="22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 t="e">
        <f t="shared" si="23"/>
        <v>#N/A</v>
      </c>
      <c r="U134" s="101"/>
      <c r="V134" t="e">
        <f t="shared" si="22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 t="e">
        <f t="shared" si="23"/>
        <v>#N/A</v>
      </c>
      <c r="U135" s="101"/>
      <c r="V135" t="e">
        <f t="shared" si="22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01" t="e">
        <f t="shared" si="23"/>
        <v>#N/A</v>
      </c>
      <c r="V136" t="e">
        <f t="shared" si="22"/>
        <v>#N/A</v>
      </c>
    </row>
    <row r="137" spans="1:22" x14ac:dyDescent="0.2">
      <c r="A137" s="172">
        <f>'Web Graph Info.'!A130:A277</f>
        <v>42275</v>
      </c>
      <c r="C137" s="89"/>
      <c r="D137" s="89"/>
      <c r="E137" s="89"/>
      <c r="F137" s="89"/>
      <c r="G137" s="89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 t="e">
        <f t="shared" si="23"/>
        <v>#N/A</v>
      </c>
      <c r="V137" t="e">
        <f t="shared" ref="V137:V172" si="35">SUM(T137:U137)</f>
        <v>#N/A</v>
      </c>
    </row>
    <row r="138" spans="1:22" x14ac:dyDescent="0.2">
      <c r="A138" s="172">
        <f>'Web Graph Info.'!A131:A278</f>
        <v>42276</v>
      </c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101" t="e">
        <f t="shared" ref="T138:T146" si="36">IF(SUM(B138:S138)=0,NA(),SUM(B138:S138))</f>
        <v>#N/A</v>
      </c>
      <c r="V138" t="e">
        <f t="shared" si="35"/>
        <v>#N/A</v>
      </c>
    </row>
    <row r="139" spans="1:22" x14ac:dyDescent="0.2">
      <c r="A139" s="172">
        <f>'Web Graph Info.'!A132:A279</f>
        <v>42277</v>
      </c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01" t="e">
        <f t="shared" si="36"/>
        <v>#N/A</v>
      </c>
      <c r="V139" t="e">
        <f t="shared" si="35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 t="e">
        <f t="shared" si="36"/>
        <v>#N/A</v>
      </c>
      <c r="U140" s="101"/>
      <c r="V140" t="e">
        <f t="shared" si="35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 t="e">
        <f t="shared" si="36"/>
        <v>#N/A</v>
      </c>
      <c r="U141" s="101"/>
      <c r="V141" t="e">
        <f t="shared" si="35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 t="e">
        <f t="shared" si="36"/>
        <v>#N/A</v>
      </c>
      <c r="U142" s="101"/>
      <c r="V142" t="e">
        <f t="shared" si="35"/>
        <v>#N/A</v>
      </c>
    </row>
    <row r="143" spans="1:22" x14ac:dyDescent="0.2">
      <c r="A143" s="172">
        <f>'Web Graph Info.'!A136:A283</f>
        <v>42281</v>
      </c>
      <c r="D143" s="101"/>
      <c r="E143" s="101"/>
      <c r="F143" s="101"/>
      <c r="G143" s="101"/>
      <c r="H143" s="101"/>
      <c r="K143" s="101"/>
      <c r="L143" s="101"/>
      <c r="M143" s="101"/>
      <c r="N143" s="101"/>
      <c r="Q143" s="101"/>
      <c r="R143" s="101"/>
      <c r="S143" s="101"/>
      <c r="T143" s="101" t="e">
        <f t="shared" si="36"/>
        <v>#N/A</v>
      </c>
      <c r="V143" t="e">
        <f t="shared" si="35"/>
        <v>#N/A</v>
      </c>
    </row>
    <row r="144" spans="1:22" x14ac:dyDescent="0.2">
      <c r="A144" s="172">
        <f>'Web Graph Info.'!A137:A284</f>
        <v>42282</v>
      </c>
      <c r="H144" s="1"/>
      <c r="I144" s="4"/>
      <c r="J144" s="4"/>
      <c r="K144" s="4"/>
      <c r="L144" s="4"/>
      <c r="M144" s="4"/>
      <c r="N144" s="1"/>
      <c r="O144" s="4"/>
      <c r="P144" s="4"/>
      <c r="Q144" s="1"/>
      <c r="R144" s="4"/>
      <c r="S144" s="4"/>
      <c r="T144" s="101" t="e">
        <f t="shared" si="36"/>
        <v>#N/A</v>
      </c>
      <c r="U144" s="4"/>
      <c r="V144" t="e">
        <f t="shared" si="35"/>
        <v>#N/A</v>
      </c>
    </row>
    <row r="145" spans="1:22" x14ac:dyDescent="0.2">
      <c r="A145" s="172">
        <f>'Web Graph Info.'!A138:A285</f>
        <v>42283</v>
      </c>
      <c r="H145" s="1"/>
      <c r="I145" s="4"/>
      <c r="J145" s="4"/>
      <c r="K145" s="4"/>
      <c r="L145" s="4"/>
      <c r="M145" s="4"/>
      <c r="N145" s="1"/>
      <c r="O145" s="4"/>
      <c r="P145" s="4"/>
      <c r="Q145" s="1"/>
      <c r="R145" s="4"/>
      <c r="S145" s="4"/>
      <c r="T145" s="101" t="e">
        <f t="shared" si="36"/>
        <v>#N/A</v>
      </c>
      <c r="U145" s="4"/>
      <c r="V145" t="e">
        <f t="shared" si="35"/>
        <v>#N/A</v>
      </c>
    </row>
    <row r="146" spans="1:22" x14ac:dyDescent="0.2">
      <c r="A146" s="172">
        <f>'Web Graph Info.'!A139:A286</f>
        <v>42284</v>
      </c>
      <c r="H146" s="1"/>
      <c r="I146" s="4"/>
      <c r="J146" s="4"/>
      <c r="K146" s="4"/>
      <c r="L146" s="4"/>
      <c r="M146" s="4"/>
      <c r="N146" s="1"/>
      <c r="O146" s="4"/>
      <c r="P146" s="4"/>
      <c r="Q146" s="1"/>
      <c r="R146" s="4"/>
      <c r="S146" s="4"/>
      <c r="T146" s="101" t="e">
        <f t="shared" si="36"/>
        <v>#N/A</v>
      </c>
      <c r="U146" s="4"/>
      <c r="V146" t="e">
        <f t="shared" si="35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1"/>
      <c r="I147" s="4"/>
      <c r="J147" s="4"/>
      <c r="K147" s="4"/>
      <c r="L147" s="4"/>
      <c r="M147" s="4"/>
      <c r="N147" s="1"/>
      <c r="O147" s="4"/>
      <c r="P147" s="4"/>
      <c r="Q147" s="1"/>
      <c r="R147" s="4"/>
      <c r="S147" s="4"/>
      <c r="T147" s="101" t="e">
        <f t="shared" ref="T147:T153" si="37">IF(SUM(B147:S147)=0,NA(),SUM(B147:S147))</f>
        <v>#N/A</v>
      </c>
      <c r="U147" s="4"/>
      <c r="V147" t="e">
        <f t="shared" si="35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1"/>
      <c r="I148" s="4"/>
      <c r="J148" s="4"/>
      <c r="K148" s="4"/>
      <c r="L148" s="4"/>
      <c r="M148" s="4"/>
      <c r="N148" s="1"/>
      <c r="O148" s="4"/>
      <c r="P148" s="4"/>
      <c r="Q148" s="1"/>
      <c r="R148" s="4"/>
      <c r="S148" s="4"/>
      <c r="T148" s="101" t="e">
        <f t="shared" si="37"/>
        <v>#N/A</v>
      </c>
      <c r="U148" s="4"/>
      <c r="V148" t="e">
        <f t="shared" si="35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1"/>
      <c r="I149" s="4"/>
      <c r="J149" s="4"/>
      <c r="K149" s="4"/>
      <c r="L149" s="4"/>
      <c r="M149" s="4"/>
      <c r="N149" s="1"/>
      <c r="O149" s="4"/>
      <c r="P149" s="4"/>
      <c r="Q149" s="1"/>
      <c r="R149" s="4"/>
      <c r="S149" s="4"/>
      <c r="T149" s="101" t="e">
        <f t="shared" si="37"/>
        <v>#N/A</v>
      </c>
      <c r="U149" s="4"/>
      <c r="V149" t="e">
        <f t="shared" si="35"/>
        <v>#N/A</v>
      </c>
    </row>
    <row r="150" spans="1:22" x14ac:dyDescent="0.2">
      <c r="A150" s="1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4"/>
      <c r="P150" s="4"/>
      <c r="Q150" s="1"/>
      <c r="R150" s="4"/>
      <c r="S150" s="4"/>
      <c r="T150" s="101" t="e">
        <f t="shared" si="37"/>
        <v>#N/A</v>
      </c>
      <c r="U150" s="4"/>
      <c r="V150" t="e">
        <f t="shared" si="35"/>
        <v>#N/A</v>
      </c>
    </row>
    <row r="151" spans="1:22" x14ac:dyDescent="0.2">
      <c r="A151" s="11"/>
      <c r="H151" s="1"/>
      <c r="I151" s="4"/>
      <c r="J151" s="4"/>
      <c r="K151" s="4"/>
      <c r="L151" s="4"/>
      <c r="M151" s="4"/>
      <c r="N151" s="1"/>
      <c r="O151" s="4"/>
      <c r="P151" s="4"/>
      <c r="Q151" s="1"/>
      <c r="R151" s="4"/>
      <c r="S151" s="4"/>
      <c r="T151" s="101" t="e">
        <f t="shared" si="37"/>
        <v>#N/A</v>
      </c>
      <c r="U151" s="4"/>
      <c r="V151" t="e">
        <f t="shared" si="35"/>
        <v>#N/A</v>
      </c>
    </row>
    <row r="152" spans="1:22" x14ac:dyDescent="0.2">
      <c r="A152" s="11"/>
      <c r="H152" s="1"/>
      <c r="I152" s="4"/>
      <c r="J152" s="4"/>
      <c r="K152" s="4"/>
      <c r="L152" s="4"/>
      <c r="M152" s="4"/>
      <c r="N152" s="1"/>
      <c r="O152" s="4"/>
      <c r="P152" s="4"/>
      <c r="Q152" s="1"/>
      <c r="R152" s="4"/>
      <c r="S152" s="4"/>
      <c r="T152" s="101" t="e">
        <f t="shared" si="37"/>
        <v>#N/A</v>
      </c>
      <c r="U152" s="4"/>
      <c r="V152" t="e">
        <f t="shared" si="35"/>
        <v>#N/A</v>
      </c>
    </row>
    <row r="153" spans="1:22" x14ac:dyDescent="0.2">
      <c r="A153" s="11"/>
      <c r="H153" s="1"/>
      <c r="I153" s="4"/>
      <c r="J153" s="4"/>
      <c r="K153" s="4"/>
      <c r="L153" s="4"/>
      <c r="M153" s="4"/>
      <c r="N153" s="1"/>
      <c r="O153" s="4"/>
      <c r="P153" s="4"/>
      <c r="Q153" s="1"/>
      <c r="R153" s="4"/>
      <c r="S153" s="4"/>
      <c r="T153" s="101" t="e">
        <f t="shared" si="37"/>
        <v>#N/A</v>
      </c>
      <c r="U153" s="4"/>
      <c r="V153" t="e">
        <f t="shared" si="35"/>
        <v>#N/A</v>
      </c>
    </row>
    <row r="154" spans="1:22" x14ac:dyDescent="0.2">
      <c r="A154" s="1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>
        <f t="shared" ref="T154:T171" si="38">SUM(B154:S154)</f>
        <v>0</v>
      </c>
      <c r="U154" s="4"/>
      <c r="V154">
        <f t="shared" si="35"/>
        <v>0</v>
      </c>
    </row>
    <row r="155" spans="1:22" x14ac:dyDescent="0.2">
      <c r="A155" s="1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>
        <f t="shared" si="38"/>
        <v>0</v>
      </c>
      <c r="U155" s="4"/>
      <c r="V155">
        <f t="shared" si="35"/>
        <v>0</v>
      </c>
    </row>
    <row r="156" spans="1:22" x14ac:dyDescent="0.2">
      <c r="A156" s="1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>
        <f t="shared" si="38"/>
        <v>0</v>
      </c>
      <c r="U156" s="4"/>
      <c r="V156">
        <f t="shared" si="35"/>
        <v>0</v>
      </c>
    </row>
    <row r="157" spans="1:22" x14ac:dyDescent="0.2">
      <c r="A157" s="11"/>
      <c r="H157" s="1"/>
      <c r="I157" s="4"/>
      <c r="J157" s="4"/>
      <c r="K157" s="4"/>
      <c r="L157" s="4"/>
      <c r="M157" s="4"/>
      <c r="N157" s="1"/>
      <c r="O157" s="4"/>
      <c r="P157" s="4"/>
      <c r="Q157" s="1"/>
      <c r="R157" s="4"/>
      <c r="S157" s="4"/>
      <c r="T157">
        <f t="shared" ref="T157" si="39">SUM(B157:S157)</f>
        <v>0</v>
      </c>
      <c r="U157" s="4"/>
      <c r="V157">
        <f t="shared" ref="V157" si="40">SUM(T157:U157)</f>
        <v>0</v>
      </c>
    </row>
    <row r="158" spans="1:22" x14ac:dyDescent="0.2">
      <c r="A158" s="1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>
        <f t="shared" si="38"/>
        <v>0</v>
      </c>
      <c r="U158" s="4"/>
      <c r="V158" s="101">
        <f t="shared" si="35"/>
        <v>0</v>
      </c>
    </row>
    <row r="159" spans="1:22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>
        <f t="shared" si="38"/>
        <v>0</v>
      </c>
      <c r="U159" s="4"/>
      <c r="V159" s="101">
        <f t="shared" si="35"/>
        <v>0</v>
      </c>
    </row>
    <row r="160" spans="1:22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>
        <f t="shared" ref="T160:T172" si="41">SUM(B160:S160)</f>
        <v>0</v>
      </c>
      <c r="U160" s="4"/>
      <c r="V160" s="101">
        <f t="shared" si="35"/>
        <v>0</v>
      </c>
    </row>
    <row r="161" spans="1:22" x14ac:dyDescent="0.2">
      <c r="A161" s="11"/>
      <c r="B161" s="101"/>
      <c r="C161" s="101"/>
      <c r="D161" s="101"/>
      <c r="E161" s="101"/>
      <c r="F161" s="101"/>
      <c r="G161" s="10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>
        <f t="shared" si="38"/>
        <v>0</v>
      </c>
      <c r="U161" s="4"/>
      <c r="V161" s="101">
        <f t="shared" si="35"/>
        <v>0</v>
      </c>
    </row>
    <row r="162" spans="1:22" x14ac:dyDescent="0.2">
      <c r="A162" s="11"/>
      <c r="B162" s="101"/>
      <c r="C162" s="101"/>
      <c r="D162" s="101"/>
      <c r="E162" s="101"/>
      <c r="F162" s="101"/>
      <c r="G162" s="10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>
        <f t="shared" si="38"/>
        <v>0</v>
      </c>
      <c r="U162" s="4"/>
      <c r="V162" s="101">
        <f t="shared" si="35"/>
        <v>0</v>
      </c>
    </row>
    <row r="163" spans="1:22" x14ac:dyDescent="0.2">
      <c r="A163" s="11"/>
      <c r="B163" s="101"/>
      <c r="C163" s="101"/>
      <c r="D163" s="101"/>
      <c r="E163" s="101"/>
      <c r="F163" s="101"/>
      <c r="G163" s="10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01">
        <f t="shared" si="41"/>
        <v>0</v>
      </c>
      <c r="U163" s="4"/>
      <c r="V163" s="101">
        <f t="shared" si="35"/>
        <v>0</v>
      </c>
    </row>
    <row r="164" spans="1:22" x14ac:dyDescent="0.2">
      <c r="A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01">
        <f t="shared" si="38"/>
        <v>0</v>
      </c>
      <c r="U164" s="4"/>
      <c r="V164" s="101">
        <f t="shared" si="35"/>
        <v>0</v>
      </c>
    </row>
    <row r="165" spans="1:22" x14ac:dyDescent="0.2">
      <c r="A165" s="1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>
        <f t="shared" si="38"/>
        <v>0</v>
      </c>
      <c r="U165" s="4"/>
      <c r="V165" s="101">
        <f t="shared" si="35"/>
        <v>0</v>
      </c>
    </row>
    <row r="166" spans="1:22" x14ac:dyDescent="0.2">
      <c r="A166" s="11"/>
      <c r="T166" s="101">
        <f t="shared" si="41"/>
        <v>0</v>
      </c>
      <c r="V166" s="101">
        <f t="shared" si="35"/>
        <v>0</v>
      </c>
    </row>
    <row r="167" spans="1:22" x14ac:dyDescent="0.2">
      <c r="A167" s="11"/>
      <c r="T167" s="101">
        <f t="shared" si="38"/>
        <v>0</v>
      </c>
      <c r="V167" s="101">
        <f t="shared" si="35"/>
        <v>0</v>
      </c>
    </row>
    <row r="168" spans="1:22" x14ac:dyDescent="0.2">
      <c r="A168" s="11"/>
      <c r="T168" s="101">
        <f t="shared" si="38"/>
        <v>0</v>
      </c>
      <c r="V168" s="101">
        <f t="shared" si="35"/>
        <v>0</v>
      </c>
    </row>
    <row r="169" spans="1:22" x14ac:dyDescent="0.2">
      <c r="A169" s="11"/>
      <c r="T169" s="101">
        <f t="shared" si="41"/>
        <v>0</v>
      </c>
      <c r="V169" s="101">
        <f t="shared" si="35"/>
        <v>0</v>
      </c>
    </row>
    <row r="170" spans="1:22" x14ac:dyDescent="0.2">
      <c r="A170" s="11"/>
      <c r="T170" s="101">
        <f t="shared" si="38"/>
        <v>0</v>
      </c>
      <c r="V170" s="101">
        <f t="shared" si="35"/>
        <v>0</v>
      </c>
    </row>
    <row r="171" spans="1:22" x14ac:dyDescent="0.2">
      <c r="A171" s="11"/>
      <c r="T171" s="101">
        <f t="shared" si="38"/>
        <v>0</v>
      </c>
      <c r="V171" s="101">
        <f t="shared" si="35"/>
        <v>0</v>
      </c>
    </row>
    <row r="172" spans="1:22" x14ac:dyDescent="0.2">
      <c r="A172" s="11"/>
      <c r="T172" s="101">
        <f t="shared" si="41"/>
        <v>0</v>
      </c>
      <c r="V172" s="101">
        <f t="shared" si="35"/>
        <v>0</v>
      </c>
    </row>
  </sheetData>
  <mergeCells count="11">
    <mergeCell ref="I7:N7"/>
    <mergeCell ref="O7:Q7"/>
    <mergeCell ref="R7:S7"/>
    <mergeCell ref="T7:T8"/>
    <mergeCell ref="V7:V8"/>
    <mergeCell ref="B7:H7"/>
    <mergeCell ref="A1:C1"/>
    <mergeCell ref="A2:C2"/>
    <mergeCell ref="A3:C3"/>
    <mergeCell ref="A4:D4"/>
    <mergeCell ref="A5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W189"/>
  <sheetViews>
    <sheetView zoomScaleNormal="100" workbookViewId="0">
      <pane xSplit="22" ySplit="8" topLeftCell="W102" activePane="bottomRight" state="frozen"/>
      <selection pane="topRight" activeCell="W1" sqref="W1"/>
      <selection pane="bottomLeft" activeCell="A9" sqref="A9"/>
      <selection pane="bottomRigh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 x14ac:dyDescent="0.2">
      <c r="A1" s="221" t="s">
        <v>95</v>
      </c>
      <c r="B1" s="221"/>
      <c r="C1" s="221"/>
      <c r="H1" s="1"/>
      <c r="I1"/>
      <c r="N1" s="1"/>
      <c r="O1"/>
      <c r="Q1" s="1"/>
      <c r="R1"/>
      <c r="S1" s="1"/>
      <c r="T1"/>
    </row>
    <row r="2" spans="1:23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3" x14ac:dyDescent="0.2">
      <c r="A3" s="226" t="s">
        <v>96</v>
      </c>
      <c r="B3" s="226"/>
      <c r="C3" s="226"/>
      <c r="E3" s="55" t="s">
        <v>97</v>
      </c>
      <c r="F3" s="53"/>
      <c r="H3" s="1"/>
      <c r="I3"/>
      <c r="N3" s="1"/>
      <c r="O3"/>
      <c r="Q3" s="1"/>
      <c r="R3"/>
      <c r="S3" s="1"/>
      <c r="T3"/>
    </row>
    <row r="4" spans="1:23" x14ac:dyDescent="0.2">
      <c r="A4" s="226" t="s">
        <v>98</v>
      </c>
      <c r="B4" s="226"/>
      <c r="C4" s="226"/>
      <c r="D4" s="226"/>
      <c r="E4" t="s">
        <v>99</v>
      </c>
      <c r="H4" s="1"/>
      <c r="I4"/>
      <c r="N4" s="1"/>
      <c r="O4"/>
      <c r="Q4" s="1"/>
      <c r="R4"/>
      <c r="S4" s="1"/>
      <c r="T4"/>
    </row>
    <row r="5" spans="1:23" x14ac:dyDescent="0.2">
      <c r="A5" s="226" t="s">
        <v>100</v>
      </c>
      <c r="B5" s="226"/>
      <c r="C5" s="226"/>
      <c r="H5" s="1"/>
      <c r="I5"/>
      <c r="N5" s="1"/>
      <c r="O5"/>
      <c r="Q5" s="1"/>
      <c r="R5"/>
      <c r="S5" s="1"/>
      <c r="T5"/>
    </row>
    <row r="6" spans="1:23" x14ac:dyDescent="0.2">
      <c r="B6"/>
      <c r="H6" s="1"/>
      <c r="I6"/>
      <c r="N6" s="1"/>
      <c r="O6"/>
      <c r="Q6" s="1"/>
      <c r="R6"/>
      <c r="S6" s="1"/>
      <c r="T6"/>
    </row>
    <row r="7" spans="1:23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3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87</v>
      </c>
      <c r="S8" s="1" t="s">
        <v>49</v>
      </c>
      <c r="T8" s="223"/>
      <c r="V8" s="223"/>
      <c r="W8" t="s">
        <v>88</v>
      </c>
    </row>
    <row r="9" spans="1:23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128" t="e">
        <f>IF(SUM(B9:S9)=0,NA(),SUM(B9:S9))</f>
        <v>#N/A</v>
      </c>
      <c r="V9" s="51" t="e">
        <f>SUM(T9+U9)</f>
        <v>#N/A</v>
      </c>
    </row>
    <row r="10" spans="1:23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V10" s="51" t="e">
        <f t="shared" ref="V10:V73" si="1">SUM(T10+U10)</f>
        <v>#N/A</v>
      </c>
    </row>
    <row r="11" spans="1:23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V11" s="51" t="e">
        <f t="shared" si="1"/>
        <v>#N/A</v>
      </c>
    </row>
    <row r="12" spans="1:23" x14ac:dyDescent="0.2">
      <c r="A12" s="172">
        <f>'Web Graph Info.'!A5:A152</f>
        <v>42150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4</v>
      </c>
      <c r="K12" s="4">
        <v>0</v>
      </c>
      <c r="L12" s="4">
        <v>0</v>
      </c>
      <c r="M12" s="4">
        <v>0</v>
      </c>
      <c r="N12" s="1">
        <v>0</v>
      </c>
      <c r="O12" s="4">
        <v>5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13</v>
      </c>
      <c r="U12" s="4">
        <v>3</v>
      </c>
      <c r="V12" s="51">
        <f t="shared" si="1"/>
        <v>16</v>
      </c>
    </row>
    <row r="13" spans="1:23" x14ac:dyDescent="0.2">
      <c r="A13" s="172">
        <f>'Web Graph Info.'!A6:A153</f>
        <v>42151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2</v>
      </c>
      <c r="K13" s="4">
        <v>0</v>
      </c>
      <c r="L13" s="4">
        <v>2</v>
      </c>
      <c r="M13" s="4">
        <v>0</v>
      </c>
      <c r="N13" s="1">
        <v>0</v>
      </c>
      <c r="O13" s="4">
        <v>2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8</v>
      </c>
      <c r="U13" s="4">
        <v>0</v>
      </c>
      <c r="V13" s="51">
        <f t="shared" si="1"/>
        <v>8</v>
      </c>
    </row>
    <row r="14" spans="1:23" x14ac:dyDescent="0.2">
      <c r="A14" s="172">
        <f>'Web Graph Info.'!A7:A154</f>
        <v>42152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3</v>
      </c>
      <c r="M14" s="4">
        <v>0</v>
      </c>
      <c r="N14" s="1">
        <v>0</v>
      </c>
      <c r="O14" s="4">
        <v>2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10</v>
      </c>
      <c r="U14" s="4">
        <v>6</v>
      </c>
      <c r="V14" s="51">
        <f t="shared" si="1"/>
        <v>16</v>
      </c>
    </row>
    <row r="15" spans="1:23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4">
        <v>2</v>
      </c>
      <c r="M15" s="4">
        <v>1</v>
      </c>
      <c r="N15" s="1">
        <v>0</v>
      </c>
      <c r="O15" s="4">
        <v>2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5</v>
      </c>
      <c r="U15" s="4">
        <v>1</v>
      </c>
      <c r="V15" s="51">
        <f t="shared" si="1"/>
        <v>6</v>
      </c>
    </row>
    <row r="16" spans="1:23" x14ac:dyDescent="0.2">
      <c r="A16" s="172">
        <f>'Web Graph Info.'!A9:A156</f>
        <v>42154</v>
      </c>
      <c r="B16">
        <v>0.6</v>
      </c>
      <c r="C16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4">
        <v>0.3</v>
      </c>
      <c r="K16" s="4">
        <v>0</v>
      </c>
      <c r="L16" s="4">
        <v>0</v>
      </c>
      <c r="M16" s="4">
        <v>0</v>
      </c>
      <c r="N16" s="1">
        <v>0</v>
      </c>
      <c r="O16" s="4">
        <v>1.3</v>
      </c>
      <c r="P16" s="4">
        <v>0</v>
      </c>
      <c r="Q16" s="1">
        <v>0</v>
      </c>
      <c r="R16" s="4">
        <v>0</v>
      </c>
      <c r="S16" s="1">
        <v>0</v>
      </c>
      <c r="T16" s="130">
        <f t="shared" si="0"/>
        <v>2.2000000000000002</v>
      </c>
      <c r="U16" s="4">
        <v>2.2999999999999998</v>
      </c>
      <c r="V16" s="51">
        <f t="shared" si="1"/>
        <v>4.5</v>
      </c>
    </row>
    <row r="17" spans="1:23" x14ac:dyDescent="0.2">
      <c r="A17" s="172">
        <f>'Web Graph Info.'!A10:A157</f>
        <v>42155</v>
      </c>
      <c r="B17" s="101">
        <v>0.6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4">
        <v>0.3</v>
      </c>
      <c r="K17" s="4">
        <v>0</v>
      </c>
      <c r="L17" s="4">
        <v>0</v>
      </c>
      <c r="M17" s="4">
        <v>0</v>
      </c>
      <c r="N17" s="1">
        <v>0</v>
      </c>
      <c r="O17" s="4">
        <v>1.3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2.2000000000000002</v>
      </c>
      <c r="U17" s="4">
        <v>3.3</v>
      </c>
      <c r="V17" s="173">
        <f t="shared" ref="V17:V18" si="3">SUM(T17+U17)</f>
        <v>5.5</v>
      </c>
    </row>
    <row r="18" spans="1:23" x14ac:dyDescent="0.2">
      <c r="A18" s="172">
        <f>'Web Graph Info.'!A11:A158</f>
        <v>42156</v>
      </c>
      <c r="B18" s="101">
        <v>0.6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4">
        <v>0.3</v>
      </c>
      <c r="K18" s="4">
        <v>0</v>
      </c>
      <c r="L18" s="4">
        <v>0</v>
      </c>
      <c r="M18" s="4">
        <v>0</v>
      </c>
      <c r="N18" s="1">
        <v>0</v>
      </c>
      <c r="O18" s="4">
        <v>1.3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2.2000000000000002</v>
      </c>
      <c r="U18" s="4">
        <v>4.3</v>
      </c>
      <c r="V18" s="173">
        <f t="shared" si="3"/>
        <v>6.5</v>
      </c>
    </row>
    <row r="19" spans="1:23" x14ac:dyDescent="0.2">
      <c r="A19" s="172">
        <f>'Web Graph Info.'!A12:A159</f>
        <v>42157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2">
        <v>0</v>
      </c>
      <c r="O19" s="4">
        <v>4</v>
      </c>
      <c r="P19" s="4">
        <v>0</v>
      </c>
      <c r="Q19" s="12">
        <v>0</v>
      </c>
      <c r="R19" s="4">
        <v>0</v>
      </c>
      <c r="S19" s="12">
        <v>0</v>
      </c>
      <c r="T19" s="130">
        <f t="shared" si="0"/>
        <v>8</v>
      </c>
      <c r="U19" s="4">
        <v>12</v>
      </c>
      <c r="V19" s="51">
        <f t="shared" si="1"/>
        <v>20</v>
      </c>
    </row>
    <row r="20" spans="1:23" x14ac:dyDescent="0.2">
      <c r="A20" s="172">
        <f>'Web Graph Info.'!A13:A160</f>
        <v>42158</v>
      </c>
      <c r="B20">
        <v>16</v>
      </c>
      <c r="C20">
        <v>1</v>
      </c>
      <c r="D20">
        <v>0</v>
      </c>
      <c r="E20">
        <v>0</v>
      </c>
      <c r="F20">
        <v>0</v>
      </c>
      <c r="G20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12">
        <v>0</v>
      </c>
      <c r="O20" s="4">
        <v>11</v>
      </c>
      <c r="P20" s="4">
        <v>0</v>
      </c>
      <c r="Q20" s="12">
        <v>0</v>
      </c>
      <c r="R20" s="4">
        <v>0</v>
      </c>
      <c r="S20" s="12">
        <v>0</v>
      </c>
      <c r="T20" s="130">
        <f t="shared" si="0"/>
        <v>29</v>
      </c>
      <c r="U20" s="4">
        <v>14</v>
      </c>
      <c r="V20" s="51">
        <f t="shared" si="1"/>
        <v>43</v>
      </c>
    </row>
    <row r="21" spans="1:23" x14ac:dyDescent="0.2">
      <c r="A21" s="172">
        <f>'Web Graph Info.'!A14:A161</f>
        <v>42159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12">
        <v>0</v>
      </c>
      <c r="O21" s="4">
        <v>1</v>
      </c>
      <c r="P21" s="4">
        <v>0</v>
      </c>
      <c r="Q21" s="12">
        <v>0</v>
      </c>
      <c r="R21" s="4">
        <v>0</v>
      </c>
      <c r="S21" s="12">
        <v>0</v>
      </c>
      <c r="T21" s="130">
        <f t="shared" si="0"/>
        <v>4</v>
      </c>
      <c r="U21" s="4">
        <v>2</v>
      </c>
      <c r="V21" s="51">
        <f t="shared" si="1"/>
        <v>6</v>
      </c>
    </row>
    <row r="22" spans="1:23" x14ac:dyDescent="0.2">
      <c r="A22" s="172">
        <f>'Web Graph Info.'!A15:A162</f>
        <v>42160</v>
      </c>
      <c r="B22">
        <v>110</v>
      </c>
      <c r="C22">
        <v>0</v>
      </c>
      <c r="D22">
        <v>0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2</v>
      </c>
      <c r="K22" s="4">
        <v>0</v>
      </c>
      <c r="L22" s="4">
        <v>5</v>
      </c>
      <c r="M22" s="4">
        <v>0</v>
      </c>
      <c r="N22" s="12">
        <v>0</v>
      </c>
      <c r="O22" s="4">
        <v>5</v>
      </c>
      <c r="P22" s="4">
        <v>0</v>
      </c>
      <c r="Q22" s="12">
        <v>0</v>
      </c>
      <c r="R22" s="4">
        <v>0</v>
      </c>
      <c r="S22" s="12">
        <v>0</v>
      </c>
      <c r="T22" s="130">
        <f t="shared" si="0"/>
        <v>122</v>
      </c>
      <c r="U22" s="4">
        <v>33</v>
      </c>
      <c r="V22" s="51">
        <f t="shared" si="1"/>
        <v>155</v>
      </c>
    </row>
    <row r="23" spans="1:23" x14ac:dyDescent="0.2">
      <c r="A23" s="172">
        <f>'Web Graph Info.'!A16:A163</f>
        <v>42161</v>
      </c>
      <c r="B23">
        <v>65.3</v>
      </c>
      <c r="C23">
        <v>0.6</v>
      </c>
      <c r="D23">
        <v>0</v>
      </c>
      <c r="E23">
        <v>0</v>
      </c>
      <c r="F23">
        <v>0</v>
      </c>
      <c r="G23">
        <v>0</v>
      </c>
      <c r="H23" s="4">
        <v>0</v>
      </c>
      <c r="I23" s="4">
        <v>0</v>
      </c>
      <c r="J23" s="4">
        <v>2.2999999999999998</v>
      </c>
      <c r="K23" s="4">
        <v>0</v>
      </c>
      <c r="L23" s="4">
        <v>1.3</v>
      </c>
      <c r="M23" s="4">
        <v>1</v>
      </c>
      <c r="N23" s="12">
        <v>0</v>
      </c>
      <c r="O23" s="4">
        <v>4.3</v>
      </c>
      <c r="P23" s="4">
        <v>0</v>
      </c>
      <c r="Q23" s="12">
        <v>0</v>
      </c>
      <c r="R23" s="4">
        <v>0</v>
      </c>
      <c r="S23" s="12">
        <v>0</v>
      </c>
      <c r="T23" s="130">
        <f t="shared" si="0"/>
        <v>74.799999999999983</v>
      </c>
      <c r="U23" s="4">
        <v>26.33</v>
      </c>
      <c r="V23" s="51">
        <f t="shared" si="1"/>
        <v>101.12999999999998</v>
      </c>
      <c r="W23">
        <f>SUM(V23)</f>
        <v>101.12999999999998</v>
      </c>
    </row>
    <row r="24" spans="1:23" x14ac:dyDescent="0.2">
      <c r="A24" s="172">
        <f>'Web Graph Info.'!A17:A164</f>
        <v>42162</v>
      </c>
      <c r="B24" s="101">
        <v>65.3</v>
      </c>
      <c r="C24" s="101">
        <v>0.6</v>
      </c>
      <c r="D24" s="101">
        <v>0</v>
      </c>
      <c r="E24" s="101">
        <v>0</v>
      </c>
      <c r="F24" s="101">
        <v>0</v>
      </c>
      <c r="G24" s="101">
        <v>0</v>
      </c>
      <c r="H24" s="4">
        <v>0</v>
      </c>
      <c r="I24" s="4">
        <v>0</v>
      </c>
      <c r="J24" s="4">
        <v>2.2999999999999998</v>
      </c>
      <c r="K24" s="4">
        <v>0</v>
      </c>
      <c r="L24" s="4">
        <v>1.3</v>
      </c>
      <c r="M24" s="4">
        <v>1</v>
      </c>
      <c r="N24" s="12">
        <v>0</v>
      </c>
      <c r="O24" s="4">
        <v>4.3</v>
      </c>
      <c r="P24" s="4">
        <v>0</v>
      </c>
      <c r="Q24" s="12">
        <v>0</v>
      </c>
      <c r="R24" s="4">
        <v>0</v>
      </c>
      <c r="S24" s="12">
        <v>0</v>
      </c>
      <c r="T24" s="174">
        <f t="shared" ref="T24:T25" si="4">IF(SUM(B24:S24)=0,NA(),SUM(B24:S24))</f>
        <v>74.799999999999983</v>
      </c>
      <c r="U24" s="4">
        <v>27.33</v>
      </c>
      <c r="V24" s="174">
        <f t="shared" ref="V24:V25" si="5">SUM(T24+U24)</f>
        <v>102.12999999999998</v>
      </c>
      <c r="W24">
        <f t="shared" ref="W24:W87" si="6">SUM(V24)</f>
        <v>102.12999999999998</v>
      </c>
    </row>
    <row r="25" spans="1:23" x14ac:dyDescent="0.2">
      <c r="A25" s="172">
        <f>'Web Graph Info.'!A18:A165</f>
        <v>42163</v>
      </c>
      <c r="B25" s="101">
        <v>65.3</v>
      </c>
      <c r="C25" s="101">
        <v>0.6</v>
      </c>
      <c r="D25" s="101">
        <v>0</v>
      </c>
      <c r="E25" s="101">
        <v>0</v>
      </c>
      <c r="F25" s="101">
        <v>0</v>
      </c>
      <c r="G25" s="101">
        <v>0</v>
      </c>
      <c r="H25" s="4">
        <v>0</v>
      </c>
      <c r="I25" s="4">
        <v>0</v>
      </c>
      <c r="J25" s="4">
        <v>2.2999999999999998</v>
      </c>
      <c r="K25" s="4">
        <v>0</v>
      </c>
      <c r="L25" s="4">
        <v>1.3</v>
      </c>
      <c r="M25" s="4">
        <v>1</v>
      </c>
      <c r="N25" s="12">
        <v>0</v>
      </c>
      <c r="O25" s="4">
        <v>4.3</v>
      </c>
      <c r="P25" s="4">
        <v>0</v>
      </c>
      <c r="Q25" s="12">
        <v>0</v>
      </c>
      <c r="R25" s="4">
        <v>0</v>
      </c>
      <c r="S25" s="12">
        <v>0</v>
      </c>
      <c r="T25" s="174">
        <f t="shared" si="4"/>
        <v>74.799999999999983</v>
      </c>
      <c r="U25" s="4">
        <v>28.33</v>
      </c>
      <c r="V25" s="174">
        <f t="shared" si="5"/>
        <v>103.12999999999998</v>
      </c>
      <c r="W25">
        <f t="shared" si="6"/>
        <v>103.12999999999998</v>
      </c>
    </row>
    <row r="26" spans="1:23" x14ac:dyDescent="0.2">
      <c r="A26" s="172">
        <f>'Web Graph Info.'!A19:A166</f>
        <v>42164</v>
      </c>
      <c r="B26">
        <v>175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 s="4">
        <v>0</v>
      </c>
      <c r="J26" s="4">
        <v>1</v>
      </c>
      <c r="K26" s="4">
        <v>0</v>
      </c>
      <c r="L26" s="4">
        <v>8</v>
      </c>
      <c r="M26" s="4">
        <v>7</v>
      </c>
      <c r="N26" s="12">
        <v>0</v>
      </c>
      <c r="O26" s="4">
        <v>3</v>
      </c>
      <c r="P26" s="4">
        <v>0</v>
      </c>
      <c r="Q26" s="12">
        <v>0</v>
      </c>
      <c r="R26" s="4">
        <v>0</v>
      </c>
      <c r="S26" s="12">
        <v>0</v>
      </c>
      <c r="T26" s="130">
        <f t="shared" si="0"/>
        <v>194</v>
      </c>
      <c r="U26" s="4">
        <v>143</v>
      </c>
      <c r="V26" s="51">
        <f t="shared" si="1"/>
        <v>337</v>
      </c>
      <c r="W26">
        <f t="shared" si="6"/>
        <v>337</v>
      </c>
    </row>
    <row r="27" spans="1:23" x14ac:dyDescent="0.2">
      <c r="A27" s="172">
        <f>'Web Graph Info.'!A20:A167</f>
        <v>42165</v>
      </c>
      <c r="B27">
        <v>90</v>
      </c>
      <c r="C27">
        <v>4</v>
      </c>
      <c r="D27">
        <v>0</v>
      </c>
      <c r="E27">
        <v>0</v>
      </c>
      <c r="F27">
        <v>0</v>
      </c>
      <c r="G27">
        <v>0</v>
      </c>
      <c r="H27" s="4">
        <v>0</v>
      </c>
      <c r="I27" s="4">
        <v>0</v>
      </c>
      <c r="J27" s="4">
        <v>2</v>
      </c>
      <c r="K27" s="4">
        <v>0</v>
      </c>
      <c r="L27" s="4">
        <v>4</v>
      </c>
      <c r="M27" s="4">
        <v>0</v>
      </c>
      <c r="N27" s="12">
        <v>0</v>
      </c>
      <c r="O27" s="4">
        <v>2</v>
      </c>
      <c r="P27" s="4">
        <v>0</v>
      </c>
      <c r="Q27" s="4">
        <v>0</v>
      </c>
      <c r="R27" s="4">
        <v>0</v>
      </c>
      <c r="S27" s="4">
        <v>0</v>
      </c>
      <c r="T27" s="130">
        <f t="shared" si="0"/>
        <v>102</v>
      </c>
      <c r="U27" s="4">
        <v>133</v>
      </c>
      <c r="V27" s="51">
        <f>SUM(T27+U27)</f>
        <v>235</v>
      </c>
      <c r="W27">
        <f t="shared" si="6"/>
        <v>235</v>
      </c>
    </row>
    <row r="28" spans="1:23" x14ac:dyDescent="0.2">
      <c r="A28" s="172">
        <f>'Web Graph Info.'!A21:A168</f>
        <v>42166</v>
      </c>
      <c r="B28">
        <v>62</v>
      </c>
      <c r="C28">
        <v>1</v>
      </c>
      <c r="D28">
        <v>0</v>
      </c>
      <c r="E28">
        <v>0</v>
      </c>
      <c r="F28">
        <v>0</v>
      </c>
      <c r="G28">
        <v>3</v>
      </c>
      <c r="H28" s="4">
        <v>0</v>
      </c>
      <c r="I28" s="4">
        <v>0</v>
      </c>
      <c r="J28" s="4">
        <v>1</v>
      </c>
      <c r="K28" s="4">
        <v>0</v>
      </c>
      <c r="L28" s="4">
        <v>3</v>
      </c>
      <c r="M28" s="4">
        <v>4</v>
      </c>
      <c r="N28" s="12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30">
        <f t="shared" si="0"/>
        <v>74</v>
      </c>
      <c r="U28" s="4">
        <v>103</v>
      </c>
      <c r="V28" s="51">
        <f>SUM(T28+U28)</f>
        <v>177</v>
      </c>
      <c r="W28">
        <f t="shared" si="6"/>
        <v>177</v>
      </c>
    </row>
    <row r="29" spans="1:23" x14ac:dyDescent="0.2">
      <c r="A29" s="172">
        <f>'Web Graph Info.'!A22:A169</f>
        <v>42167</v>
      </c>
      <c r="B29">
        <v>161</v>
      </c>
      <c r="C29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4">
        <v>3</v>
      </c>
      <c r="M29" s="4">
        <v>0</v>
      </c>
      <c r="N29" s="12">
        <v>0</v>
      </c>
      <c r="O29" s="4">
        <v>18</v>
      </c>
      <c r="P29" s="4">
        <v>0</v>
      </c>
      <c r="Q29" s="4">
        <v>0</v>
      </c>
      <c r="R29" s="4">
        <v>0</v>
      </c>
      <c r="S29" s="4">
        <v>0</v>
      </c>
      <c r="T29" s="130">
        <f t="shared" si="0"/>
        <v>182</v>
      </c>
      <c r="U29" s="4">
        <v>91</v>
      </c>
      <c r="V29" s="51">
        <f>SUM(T29+U29)</f>
        <v>273</v>
      </c>
      <c r="W29">
        <f t="shared" si="6"/>
        <v>273</v>
      </c>
    </row>
    <row r="30" spans="1:23" x14ac:dyDescent="0.2">
      <c r="A30" s="172">
        <f>'Web Graph Info.'!A23:A170</f>
        <v>42168</v>
      </c>
      <c r="B30">
        <v>80</v>
      </c>
      <c r="C30">
        <v>1.3</v>
      </c>
      <c r="D30">
        <v>0</v>
      </c>
      <c r="E30">
        <v>0</v>
      </c>
      <c r="F30">
        <v>0</v>
      </c>
      <c r="G30">
        <v>0</v>
      </c>
      <c r="H30">
        <v>0</v>
      </c>
      <c r="I30">
        <v>0.3</v>
      </c>
      <c r="J30">
        <v>1.3</v>
      </c>
      <c r="K30">
        <v>0</v>
      </c>
      <c r="L30" s="4">
        <v>1</v>
      </c>
      <c r="M30" s="4">
        <v>1</v>
      </c>
      <c r="N30" s="12">
        <v>0</v>
      </c>
      <c r="O30" s="4">
        <v>10.3</v>
      </c>
      <c r="P30" s="4">
        <v>0</v>
      </c>
      <c r="Q30" s="4">
        <v>0</v>
      </c>
      <c r="R30" s="4">
        <v>0</v>
      </c>
      <c r="S30" s="4">
        <v>0.3</v>
      </c>
      <c r="T30" s="130">
        <f t="shared" si="0"/>
        <v>95.499999999999986</v>
      </c>
      <c r="U30" s="4">
        <v>106.6</v>
      </c>
      <c r="V30" s="51">
        <f>SUM(T30+U30)</f>
        <v>202.09999999999997</v>
      </c>
      <c r="W30">
        <f t="shared" si="6"/>
        <v>202.09999999999997</v>
      </c>
    </row>
    <row r="31" spans="1:23" x14ac:dyDescent="0.2">
      <c r="A31" s="172">
        <f>'Web Graph Info.'!A24:A171</f>
        <v>42169</v>
      </c>
      <c r="B31" s="101">
        <v>80</v>
      </c>
      <c r="C31" s="101">
        <v>1.3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0.3</v>
      </c>
      <c r="J31" s="101">
        <v>1.3</v>
      </c>
      <c r="K31" s="101">
        <v>0</v>
      </c>
      <c r="L31" s="4">
        <v>1</v>
      </c>
      <c r="M31" s="4">
        <v>1</v>
      </c>
      <c r="N31" s="12">
        <v>0</v>
      </c>
      <c r="O31" s="4">
        <v>10.3</v>
      </c>
      <c r="P31" s="4">
        <v>0</v>
      </c>
      <c r="Q31" s="4">
        <v>0</v>
      </c>
      <c r="R31" s="4">
        <v>0</v>
      </c>
      <c r="S31" s="4">
        <v>0.3</v>
      </c>
      <c r="T31" s="175">
        <f t="shared" ref="T31:T32" si="7">IF(SUM(B31:S31)=0,NA(),SUM(B31:S31))</f>
        <v>95.499999999999986</v>
      </c>
      <c r="U31" s="4">
        <v>107.6</v>
      </c>
      <c r="V31" s="175">
        <f t="shared" ref="V31:V32" si="8">SUM(T31+U31)</f>
        <v>203.09999999999997</v>
      </c>
      <c r="W31" s="101">
        <f t="shared" ref="W31:W32" si="9">SUM(V31)</f>
        <v>203.09999999999997</v>
      </c>
    </row>
    <row r="32" spans="1:23" x14ac:dyDescent="0.2">
      <c r="A32" s="172">
        <f>'Web Graph Info.'!A25:A172</f>
        <v>42170</v>
      </c>
      <c r="B32" s="101">
        <v>80</v>
      </c>
      <c r="C32" s="101">
        <v>1.3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0.3</v>
      </c>
      <c r="J32" s="101">
        <v>1.3</v>
      </c>
      <c r="K32" s="101">
        <v>0</v>
      </c>
      <c r="L32" s="4">
        <v>1</v>
      </c>
      <c r="M32" s="4">
        <v>1</v>
      </c>
      <c r="N32" s="12">
        <v>0</v>
      </c>
      <c r="O32" s="4">
        <v>10.3</v>
      </c>
      <c r="P32" s="4">
        <v>0</v>
      </c>
      <c r="Q32" s="4">
        <v>0</v>
      </c>
      <c r="R32" s="4">
        <v>0</v>
      </c>
      <c r="S32" s="4">
        <v>0.3</v>
      </c>
      <c r="T32" s="175">
        <f t="shared" si="7"/>
        <v>95.499999999999986</v>
      </c>
      <c r="U32" s="4">
        <v>108.6</v>
      </c>
      <c r="V32" s="175">
        <f t="shared" si="8"/>
        <v>204.09999999999997</v>
      </c>
      <c r="W32" s="101">
        <f t="shared" si="9"/>
        <v>204.09999999999997</v>
      </c>
    </row>
    <row r="33" spans="1:23" x14ac:dyDescent="0.2">
      <c r="A33" s="172">
        <f>'Web Graph Info.'!A26:A173</f>
        <v>42171</v>
      </c>
      <c r="B33">
        <v>62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>
        <v>1</v>
      </c>
      <c r="K33">
        <v>0</v>
      </c>
      <c r="L33" s="101">
        <v>0</v>
      </c>
      <c r="M33" s="101">
        <v>0</v>
      </c>
      <c r="N33" s="101">
        <v>0</v>
      </c>
      <c r="O33" s="4">
        <v>6</v>
      </c>
      <c r="P33" s="4">
        <v>0</v>
      </c>
      <c r="Q33" s="4">
        <v>0</v>
      </c>
      <c r="R33" s="4">
        <v>0</v>
      </c>
      <c r="S33" s="4">
        <v>0</v>
      </c>
      <c r="T33" s="130">
        <f t="shared" si="0"/>
        <v>69</v>
      </c>
      <c r="U33" s="4">
        <v>50</v>
      </c>
      <c r="V33" s="51">
        <f t="shared" si="1"/>
        <v>119</v>
      </c>
      <c r="W33">
        <f t="shared" si="6"/>
        <v>119</v>
      </c>
    </row>
    <row r="34" spans="1:23" x14ac:dyDescent="0.2">
      <c r="A34" s="172">
        <f>'Web Graph Info.'!A27:A174</f>
        <v>42172</v>
      </c>
      <c r="B34">
        <v>12</v>
      </c>
      <c r="C34">
        <v>0</v>
      </c>
      <c r="D34" s="101">
        <v>0</v>
      </c>
      <c r="E34" s="101">
        <v>0</v>
      </c>
      <c r="F34" s="101">
        <v>0</v>
      </c>
      <c r="G34">
        <v>1</v>
      </c>
      <c r="H34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30">
        <f t="shared" si="0"/>
        <v>13</v>
      </c>
      <c r="U34" s="4">
        <v>5</v>
      </c>
      <c r="V34" s="51">
        <f t="shared" si="1"/>
        <v>18</v>
      </c>
      <c r="W34">
        <f t="shared" si="6"/>
        <v>18</v>
      </c>
    </row>
    <row r="35" spans="1:23" x14ac:dyDescent="0.2">
      <c r="A35" s="172">
        <f>'Web Graph Info.'!A28:A175</f>
        <v>42173</v>
      </c>
      <c r="B35">
        <v>117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3</v>
      </c>
      <c r="M35">
        <v>5</v>
      </c>
      <c r="N35" s="4">
        <v>0</v>
      </c>
      <c r="O35" s="4">
        <v>12</v>
      </c>
      <c r="P35" s="4">
        <v>0</v>
      </c>
      <c r="Q35" s="4">
        <v>0</v>
      </c>
      <c r="R35" s="4">
        <v>0</v>
      </c>
      <c r="S35" s="4">
        <v>0</v>
      </c>
      <c r="T35" s="130">
        <f t="shared" si="0"/>
        <v>140</v>
      </c>
      <c r="U35" s="4">
        <v>23</v>
      </c>
      <c r="V35" s="51">
        <f>SUM(T35+U35)</f>
        <v>163</v>
      </c>
      <c r="W35">
        <f t="shared" si="6"/>
        <v>163</v>
      </c>
    </row>
    <row r="36" spans="1:23" x14ac:dyDescent="0.2">
      <c r="A36" s="172">
        <f>'Web Graph Info.'!A29:A176</f>
        <v>42174</v>
      </c>
      <c r="B36" s="89">
        <v>23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1</v>
      </c>
      <c r="J36" s="89">
        <v>0</v>
      </c>
      <c r="K36" s="89">
        <v>0</v>
      </c>
      <c r="L36" s="89">
        <v>2</v>
      </c>
      <c r="M36" s="89">
        <v>0</v>
      </c>
      <c r="N36" s="4">
        <v>0</v>
      </c>
      <c r="O36" s="4">
        <v>11</v>
      </c>
      <c r="P36" s="4">
        <v>0</v>
      </c>
      <c r="Q36" s="4">
        <v>0</v>
      </c>
      <c r="R36" s="4">
        <v>0</v>
      </c>
      <c r="S36" s="4">
        <v>0</v>
      </c>
      <c r="T36" s="130">
        <f t="shared" si="0"/>
        <v>37</v>
      </c>
      <c r="U36" s="4">
        <v>16</v>
      </c>
      <c r="V36" s="51">
        <f>SUM(T36+U36)</f>
        <v>53</v>
      </c>
      <c r="W36">
        <f t="shared" si="6"/>
        <v>53</v>
      </c>
    </row>
    <row r="37" spans="1:23" x14ac:dyDescent="0.2">
      <c r="A37" s="172">
        <f>'Web Graph Info.'!A30:A177</f>
        <v>42175</v>
      </c>
      <c r="B37">
        <v>45.6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0.6</v>
      </c>
      <c r="J37">
        <v>2</v>
      </c>
      <c r="K37">
        <v>0</v>
      </c>
      <c r="L37">
        <v>2</v>
      </c>
      <c r="M37">
        <v>0.3</v>
      </c>
      <c r="N37">
        <v>7.3</v>
      </c>
      <c r="O37">
        <v>0</v>
      </c>
      <c r="P37">
        <v>0</v>
      </c>
      <c r="Q37">
        <v>0</v>
      </c>
      <c r="R37">
        <v>0</v>
      </c>
      <c r="S37">
        <v>0</v>
      </c>
      <c r="T37" s="101">
        <f>IF(SUM(B37:S37)=0,NA(),SUM(B37:S37))</f>
        <v>58.8</v>
      </c>
      <c r="U37">
        <v>11</v>
      </c>
      <c r="V37">
        <f>SUM(T37:U37)</f>
        <v>69.8</v>
      </c>
      <c r="W37" t="e">
        <f>SUM(#REF!)</f>
        <v>#REF!</v>
      </c>
    </row>
    <row r="38" spans="1:23" x14ac:dyDescent="0.2">
      <c r="A38" s="172">
        <f>'Web Graph Info.'!A31:A178</f>
        <v>42176</v>
      </c>
      <c r="B38" s="101">
        <v>45.6</v>
      </c>
      <c r="C38" s="101">
        <v>1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2</v>
      </c>
      <c r="K38" s="101">
        <v>0</v>
      </c>
      <c r="L38" s="101">
        <v>2</v>
      </c>
      <c r="M38" s="101">
        <v>0.3</v>
      </c>
      <c r="N38" s="101">
        <v>7.3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f>IF(SUM(B38:S38)=0,NA(),SUM(B38:S38))</f>
        <v>58.8</v>
      </c>
      <c r="U38" s="101">
        <v>12</v>
      </c>
      <c r="V38" s="101">
        <f>SUM(T38:U38)</f>
        <v>70.8</v>
      </c>
      <c r="W38" t="e">
        <f>SUM(#REF!)</f>
        <v>#REF!</v>
      </c>
    </row>
    <row r="39" spans="1:23" x14ac:dyDescent="0.2">
      <c r="A39" s="172">
        <f>'Web Graph Info.'!A32:A179</f>
        <v>42177</v>
      </c>
      <c r="B39" s="101">
        <v>45.6</v>
      </c>
      <c r="C39" s="101">
        <v>1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2</v>
      </c>
      <c r="K39" s="101">
        <v>0</v>
      </c>
      <c r="L39" s="101">
        <v>2</v>
      </c>
      <c r="M39" s="101">
        <v>0.3</v>
      </c>
      <c r="N39" s="101">
        <v>7.3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f>IF(SUM(B39:S39)=0,NA(),SUM(B39:S39))</f>
        <v>58.8</v>
      </c>
      <c r="U39" s="101">
        <v>13</v>
      </c>
      <c r="V39" s="101">
        <f>SUM(T39:U39)</f>
        <v>71.8</v>
      </c>
      <c r="W39" t="e">
        <f>SUM(#REF!)</f>
        <v>#REF!</v>
      </c>
    </row>
    <row r="40" spans="1:23" x14ac:dyDescent="0.2">
      <c r="A40" s="172">
        <f>'Web Graph Info.'!A33:A180</f>
        <v>42178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2</v>
      </c>
      <c r="N40">
        <v>0</v>
      </c>
      <c r="O40">
        <v>4</v>
      </c>
      <c r="P40">
        <v>0</v>
      </c>
      <c r="Q40">
        <v>0</v>
      </c>
      <c r="R40">
        <v>0</v>
      </c>
      <c r="S40">
        <v>0</v>
      </c>
      <c r="T40" s="130">
        <f t="shared" si="0"/>
        <v>32</v>
      </c>
      <c r="U40" s="4">
        <v>7</v>
      </c>
      <c r="V40" s="51"/>
      <c r="W40">
        <f t="shared" si="6"/>
        <v>0</v>
      </c>
    </row>
    <row r="41" spans="1:23" x14ac:dyDescent="0.2">
      <c r="A41" s="172">
        <f>'Web Graph Info.'!A34:A181</f>
        <v>42179</v>
      </c>
      <c r="B41">
        <v>134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2</v>
      </c>
      <c r="J41">
        <v>13</v>
      </c>
      <c r="K41">
        <v>0</v>
      </c>
      <c r="L41">
        <v>2</v>
      </c>
      <c r="M41">
        <v>0</v>
      </c>
      <c r="N41">
        <v>0</v>
      </c>
      <c r="O41">
        <v>27</v>
      </c>
      <c r="P41">
        <v>0</v>
      </c>
      <c r="Q41">
        <v>0</v>
      </c>
      <c r="R41">
        <v>0</v>
      </c>
      <c r="S41">
        <v>0</v>
      </c>
      <c r="T41" s="130">
        <f t="shared" si="0"/>
        <v>178</v>
      </c>
      <c r="U41" s="4">
        <v>22</v>
      </c>
      <c r="V41" s="51">
        <f t="shared" si="1"/>
        <v>200</v>
      </c>
      <c r="W41">
        <f t="shared" si="6"/>
        <v>200</v>
      </c>
    </row>
    <row r="42" spans="1:23" x14ac:dyDescent="0.2">
      <c r="A42" s="172">
        <f>'Web Graph Info.'!A35:A182</f>
        <v>42180</v>
      </c>
      <c r="B42">
        <v>15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 s="130">
        <f t="shared" si="0"/>
        <v>20</v>
      </c>
      <c r="U42" s="4">
        <v>2</v>
      </c>
      <c r="V42" s="51">
        <f>SUM(T42+U42)</f>
        <v>22</v>
      </c>
      <c r="W42">
        <f t="shared" si="6"/>
        <v>22</v>
      </c>
    </row>
    <row r="43" spans="1:23" x14ac:dyDescent="0.2">
      <c r="A43" s="172">
        <f>'Web Graph Info.'!A36:A183</f>
        <v>42181</v>
      </c>
      <c r="B43" s="101">
        <v>23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3</v>
      </c>
      <c r="K43" s="101">
        <v>0</v>
      </c>
      <c r="L43" s="101">
        <v>0</v>
      </c>
      <c r="M43" s="101">
        <v>0</v>
      </c>
      <c r="N43" s="101">
        <v>0</v>
      </c>
      <c r="O43" s="101">
        <v>3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0"/>
        <v>30</v>
      </c>
      <c r="U43" s="4">
        <v>7</v>
      </c>
      <c r="V43" s="103">
        <f t="shared" ref="V43:V44" si="10">SUM(T43+U43)</f>
        <v>37</v>
      </c>
      <c r="W43" s="101">
        <f t="shared" ref="W43:W44" si="11">SUM(V43)</f>
        <v>37</v>
      </c>
    </row>
    <row r="44" spans="1:23" x14ac:dyDescent="0.2">
      <c r="A44" s="172">
        <f>'Web Graph Info.'!A37:A184</f>
        <v>42182</v>
      </c>
      <c r="B44" s="101">
        <v>26.6</v>
      </c>
      <c r="C44" s="101">
        <v>0.3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1.3</v>
      </c>
      <c r="J44" s="101">
        <v>1.6</v>
      </c>
      <c r="K44" s="101">
        <v>0</v>
      </c>
      <c r="L44" s="101">
        <v>0.3</v>
      </c>
      <c r="M44" s="101">
        <v>0</v>
      </c>
      <c r="N44" s="101">
        <v>0</v>
      </c>
      <c r="O44" s="101">
        <v>3.6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0"/>
        <v>33.700000000000003</v>
      </c>
      <c r="U44" s="4">
        <v>12.6</v>
      </c>
      <c r="V44" s="103">
        <f t="shared" si="10"/>
        <v>46.300000000000004</v>
      </c>
      <c r="W44" s="101">
        <f t="shared" si="11"/>
        <v>46.300000000000004</v>
      </c>
    </row>
    <row r="45" spans="1:23" x14ac:dyDescent="0.2">
      <c r="A45" s="172">
        <f>'Web Graph Info.'!A38:A185</f>
        <v>42183</v>
      </c>
      <c r="B45" s="101">
        <v>26.6</v>
      </c>
      <c r="C45" s="101">
        <v>0.3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1.3</v>
      </c>
      <c r="J45" s="101">
        <v>1.6</v>
      </c>
      <c r="K45" s="101">
        <v>0</v>
      </c>
      <c r="L45" s="101">
        <v>0.3</v>
      </c>
      <c r="M45" s="101">
        <v>0</v>
      </c>
      <c r="N45" s="101">
        <v>0</v>
      </c>
      <c r="O45" s="101">
        <v>3.6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2">IF(SUM(B45:S45)=0,NA(),SUM(B45:S45))</f>
        <v>33.700000000000003</v>
      </c>
      <c r="U45" s="4">
        <v>13.6</v>
      </c>
      <c r="V45" s="179">
        <f t="shared" ref="V45:V46" si="13">SUM(T45+U45)</f>
        <v>47.300000000000004</v>
      </c>
      <c r="W45" s="101">
        <f t="shared" ref="W45:W46" si="14">SUM(V45)</f>
        <v>47.300000000000004</v>
      </c>
    </row>
    <row r="46" spans="1:23" x14ac:dyDescent="0.2">
      <c r="A46" s="172">
        <f>'Web Graph Info.'!A39:A186</f>
        <v>42184</v>
      </c>
      <c r="B46" s="101">
        <v>26.6</v>
      </c>
      <c r="C46" s="101">
        <v>0.3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1.3</v>
      </c>
      <c r="J46" s="101">
        <v>1.6</v>
      </c>
      <c r="K46" s="101">
        <v>0</v>
      </c>
      <c r="L46" s="101">
        <v>0.3</v>
      </c>
      <c r="M46" s="101">
        <v>0</v>
      </c>
      <c r="N46" s="101">
        <v>0</v>
      </c>
      <c r="O46" s="101">
        <v>3.6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2"/>
        <v>33.700000000000003</v>
      </c>
      <c r="U46" s="4">
        <v>14.6</v>
      </c>
      <c r="V46" s="179">
        <f t="shared" si="13"/>
        <v>48.300000000000004</v>
      </c>
      <c r="W46" s="101">
        <f t="shared" si="14"/>
        <v>48.300000000000004</v>
      </c>
    </row>
    <row r="47" spans="1:23" x14ac:dyDescent="0.2">
      <c r="A47" s="172">
        <f>'Web Graph Info.'!A40:A187</f>
        <v>42185</v>
      </c>
      <c r="B47">
        <v>43</v>
      </c>
      <c r="C47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1</v>
      </c>
      <c r="N47" s="101">
        <v>0</v>
      </c>
      <c r="O47" s="101">
        <v>2</v>
      </c>
      <c r="P47" s="101">
        <v>0</v>
      </c>
      <c r="Q47" s="101">
        <v>0</v>
      </c>
      <c r="R47" s="101">
        <v>0</v>
      </c>
      <c r="S47" s="101">
        <v>0</v>
      </c>
      <c r="T47" s="130">
        <f t="shared" si="0"/>
        <v>46</v>
      </c>
      <c r="U47" s="4">
        <v>12</v>
      </c>
      <c r="V47" s="51">
        <f t="shared" si="1"/>
        <v>58</v>
      </c>
      <c r="W47">
        <f t="shared" si="6"/>
        <v>58</v>
      </c>
    </row>
    <row r="48" spans="1:23" x14ac:dyDescent="0.2">
      <c r="A48" s="172">
        <f>'Web Graph Info.'!A41:A188</f>
        <v>42186</v>
      </c>
      <c r="B48">
        <v>19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>
        <v>2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130">
        <f t="shared" si="0"/>
        <v>23</v>
      </c>
      <c r="U48" s="4">
        <v>11</v>
      </c>
      <c r="V48" s="51">
        <f t="shared" si="1"/>
        <v>34</v>
      </c>
      <c r="W48">
        <f t="shared" si="6"/>
        <v>34</v>
      </c>
    </row>
    <row r="49" spans="1:23" x14ac:dyDescent="0.2">
      <c r="A49" s="172">
        <f>'Web Graph Info.'!A42:A189</f>
        <v>42187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2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30">
        <f t="shared" si="0"/>
        <v>9</v>
      </c>
      <c r="U49" s="4">
        <v>6</v>
      </c>
      <c r="V49" s="51">
        <f t="shared" si="1"/>
        <v>15</v>
      </c>
      <c r="W49">
        <f t="shared" si="6"/>
        <v>15</v>
      </c>
    </row>
    <row r="50" spans="1:23" x14ac:dyDescent="0.2">
      <c r="A50" s="172">
        <f>'Web Graph Info.'!A43:A190</f>
        <v>42188</v>
      </c>
      <c r="B50" s="101">
        <v>7.75</v>
      </c>
      <c r="C50" s="101">
        <v>0.25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2.25</v>
      </c>
      <c r="J50" s="101">
        <v>0.75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0"/>
        <v>11</v>
      </c>
      <c r="U50" s="4">
        <v>8</v>
      </c>
      <c r="V50" s="105">
        <f t="shared" ref="V50" si="15">SUM(T50+U50)</f>
        <v>19</v>
      </c>
      <c r="W50" s="101">
        <f t="shared" ref="W50:W51" si="16">SUM(V50)</f>
        <v>19</v>
      </c>
    </row>
    <row r="51" spans="1:23" x14ac:dyDescent="0.2">
      <c r="A51" s="172">
        <f>'Web Graph Info.'!A44:A191</f>
        <v>42189</v>
      </c>
      <c r="B51" s="101">
        <v>7.75</v>
      </c>
      <c r="C51" s="101">
        <v>0.25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2.25</v>
      </c>
      <c r="J51" s="101">
        <v>0.75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7">IF(SUM(B51:S51)=0,NA(),SUM(B51:S51))</f>
        <v>11</v>
      </c>
      <c r="U51" s="4">
        <v>8</v>
      </c>
      <c r="V51" s="182">
        <f t="shared" ref="V51:V53" si="18">SUM(T51+U51)</f>
        <v>19</v>
      </c>
      <c r="W51" s="101">
        <f t="shared" si="16"/>
        <v>19</v>
      </c>
    </row>
    <row r="52" spans="1:23" x14ac:dyDescent="0.2">
      <c r="A52" s="172">
        <f>'Web Graph Info.'!A45:A192</f>
        <v>42190</v>
      </c>
      <c r="B52" s="101">
        <v>7.75</v>
      </c>
      <c r="C52" s="101">
        <v>0.25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2.25</v>
      </c>
      <c r="J52" s="101">
        <v>0.75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7"/>
        <v>11</v>
      </c>
      <c r="U52" s="4">
        <v>8</v>
      </c>
      <c r="V52" s="182">
        <f t="shared" si="18"/>
        <v>19</v>
      </c>
      <c r="W52">
        <f t="shared" si="6"/>
        <v>19</v>
      </c>
    </row>
    <row r="53" spans="1:23" x14ac:dyDescent="0.2">
      <c r="A53" s="172">
        <f>'Web Graph Info.'!A46:A193</f>
        <v>42191</v>
      </c>
      <c r="B53" s="101">
        <v>7.75</v>
      </c>
      <c r="C53" s="101">
        <v>0.25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2.25</v>
      </c>
      <c r="J53" s="101">
        <v>0.75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7"/>
        <v>11</v>
      </c>
      <c r="U53" s="4">
        <v>8</v>
      </c>
      <c r="V53" s="182">
        <f t="shared" si="18"/>
        <v>19</v>
      </c>
      <c r="W53">
        <f t="shared" si="6"/>
        <v>19</v>
      </c>
    </row>
    <row r="54" spans="1:23" x14ac:dyDescent="0.2">
      <c r="A54" s="172">
        <f>'Web Graph Info.'!A47:A194</f>
        <v>42192</v>
      </c>
      <c r="B54">
        <v>1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>
        <v>1</v>
      </c>
      <c r="P54">
        <v>0</v>
      </c>
      <c r="Q54" s="101">
        <v>0</v>
      </c>
      <c r="R54" s="101">
        <v>0</v>
      </c>
      <c r="S54" s="101">
        <v>0</v>
      </c>
      <c r="T54" s="130">
        <f t="shared" si="0"/>
        <v>2</v>
      </c>
      <c r="U54" s="4">
        <v>1</v>
      </c>
      <c r="V54" s="51">
        <f t="shared" si="1"/>
        <v>3</v>
      </c>
      <c r="W54">
        <f t="shared" si="6"/>
        <v>3</v>
      </c>
    </row>
    <row r="55" spans="1:23" x14ac:dyDescent="0.2">
      <c r="A55" s="172">
        <f>'Web Graph Info.'!A48:A195</f>
        <v>42193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30">
        <f t="shared" si="0"/>
        <v>6</v>
      </c>
      <c r="U55" s="4">
        <v>4</v>
      </c>
      <c r="V55" s="51">
        <f t="shared" si="1"/>
        <v>10</v>
      </c>
      <c r="W55">
        <f t="shared" si="6"/>
        <v>10</v>
      </c>
    </row>
    <row r="56" spans="1:23" x14ac:dyDescent="0.2">
      <c r="A56" s="172">
        <f>'Web Graph Info.'!A49:A196</f>
        <v>42194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30">
        <f t="shared" si="0"/>
        <v>1</v>
      </c>
      <c r="U56" s="4">
        <v>4</v>
      </c>
      <c r="V56" s="51">
        <f t="shared" si="1"/>
        <v>5</v>
      </c>
      <c r="W56">
        <f t="shared" si="6"/>
        <v>5</v>
      </c>
    </row>
    <row r="57" spans="1:23" x14ac:dyDescent="0.2">
      <c r="A57" s="172">
        <f>'Web Graph Info.'!A50:A197</f>
        <v>42195</v>
      </c>
      <c r="B57" s="101">
        <v>4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30">
        <f t="shared" si="0"/>
        <v>5</v>
      </c>
      <c r="U57" s="4">
        <v>14</v>
      </c>
      <c r="V57" s="109">
        <f t="shared" ref="V57:V58" si="19">SUM(T57+U57)</f>
        <v>19</v>
      </c>
      <c r="W57" s="101">
        <f t="shared" ref="W57:W58" si="20">SUM(V57)</f>
        <v>19</v>
      </c>
    </row>
    <row r="58" spans="1:23" x14ac:dyDescent="0.2">
      <c r="A58" s="172">
        <f>'Web Graph Info.'!A51:A198</f>
        <v>42196</v>
      </c>
      <c r="B58" s="101">
        <v>7.3</v>
      </c>
      <c r="C58" s="101">
        <v>0.6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1.3</v>
      </c>
      <c r="J58" s="101">
        <v>1</v>
      </c>
      <c r="K58" s="101">
        <v>0</v>
      </c>
      <c r="L58" s="101">
        <v>0.3</v>
      </c>
      <c r="M58" s="101">
        <v>0</v>
      </c>
      <c r="N58" s="101">
        <v>0</v>
      </c>
      <c r="O58" s="101">
        <v>0.6</v>
      </c>
      <c r="P58" s="101">
        <v>0</v>
      </c>
      <c r="Q58" s="101">
        <v>0</v>
      </c>
      <c r="R58" s="101">
        <v>0</v>
      </c>
      <c r="S58" s="101">
        <v>0</v>
      </c>
      <c r="T58" s="130">
        <f t="shared" si="0"/>
        <v>11.1</v>
      </c>
      <c r="U58" s="4">
        <v>4</v>
      </c>
      <c r="V58" s="109">
        <f t="shared" si="19"/>
        <v>15.1</v>
      </c>
      <c r="W58" s="101">
        <f t="shared" si="20"/>
        <v>15.1</v>
      </c>
    </row>
    <row r="59" spans="1:23" x14ac:dyDescent="0.2">
      <c r="A59" s="172">
        <f>'Web Graph Info.'!A52:A199</f>
        <v>42197</v>
      </c>
      <c r="B59" s="101">
        <v>7.3</v>
      </c>
      <c r="C59" s="101">
        <v>0.6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1.3</v>
      </c>
      <c r="J59" s="101">
        <v>1</v>
      </c>
      <c r="K59" s="101">
        <v>0</v>
      </c>
      <c r="L59" s="101">
        <v>0.3</v>
      </c>
      <c r="M59" s="101">
        <v>0</v>
      </c>
      <c r="N59" s="101">
        <v>0</v>
      </c>
      <c r="O59" s="101">
        <v>0.6</v>
      </c>
      <c r="P59" s="101">
        <v>0</v>
      </c>
      <c r="Q59" s="101">
        <v>0</v>
      </c>
      <c r="R59" s="101">
        <v>0</v>
      </c>
      <c r="S59" s="101">
        <v>0</v>
      </c>
      <c r="T59" s="186">
        <f t="shared" ref="T59:T60" si="21">IF(SUM(B59:S59)=0,NA(),SUM(B59:S59))</f>
        <v>11.1</v>
      </c>
      <c r="U59" s="4">
        <v>4</v>
      </c>
      <c r="V59" s="186">
        <f t="shared" ref="V59:V60" si="22">SUM(T59+U59)</f>
        <v>15.1</v>
      </c>
      <c r="W59" s="101">
        <f t="shared" ref="W59:W60" si="23">SUM(V59)</f>
        <v>15.1</v>
      </c>
    </row>
    <row r="60" spans="1:23" x14ac:dyDescent="0.2">
      <c r="A60" s="172">
        <f>'Web Graph Info.'!A53:A200</f>
        <v>42198</v>
      </c>
      <c r="B60" s="101">
        <v>7.3</v>
      </c>
      <c r="C60" s="101">
        <v>0.6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1.3</v>
      </c>
      <c r="J60" s="101">
        <v>1</v>
      </c>
      <c r="K60" s="101">
        <v>0</v>
      </c>
      <c r="L60" s="101">
        <v>0.3</v>
      </c>
      <c r="M60" s="101">
        <v>0</v>
      </c>
      <c r="N60" s="101">
        <v>0</v>
      </c>
      <c r="O60" s="101">
        <v>0.6</v>
      </c>
      <c r="P60" s="101">
        <v>0</v>
      </c>
      <c r="Q60" s="101">
        <v>0</v>
      </c>
      <c r="R60" s="101">
        <v>0</v>
      </c>
      <c r="S60" s="101">
        <v>0</v>
      </c>
      <c r="T60" s="186">
        <f t="shared" si="21"/>
        <v>11.1</v>
      </c>
      <c r="U60" s="4">
        <v>4</v>
      </c>
      <c r="V60" s="186">
        <f t="shared" si="22"/>
        <v>15.1</v>
      </c>
      <c r="W60" s="101">
        <f t="shared" si="23"/>
        <v>15.1</v>
      </c>
    </row>
    <row r="61" spans="1:23" x14ac:dyDescent="0.2">
      <c r="A61" s="172">
        <f>'Web Graph Info.'!A54:A201</f>
        <v>42199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30">
        <f t="shared" si="0"/>
        <v>6</v>
      </c>
      <c r="U61" s="4">
        <v>5</v>
      </c>
      <c r="V61" s="51">
        <f t="shared" si="1"/>
        <v>11</v>
      </c>
      <c r="W61">
        <f t="shared" si="6"/>
        <v>11</v>
      </c>
    </row>
    <row r="62" spans="1:23" x14ac:dyDescent="0.2">
      <c r="A62" s="172">
        <f>'Web Graph Info.'!A55:A202</f>
        <v>42200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30">
        <f t="shared" si="0"/>
        <v>7</v>
      </c>
      <c r="U62" s="4">
        <v>5</v>
      </c>
      <c r="V62" s="51">
        <f t="shared" si="1"/>
        <v>12</v>
      </c>
      <c r="W62">
        <f t="shared" si="6"/>
        <v>12</v>
      </c>
    </row>
    <row r="63" spans="1:23" x14ac:dyDescent="0.2">
      <c r="A63" s="172">
        <f>'Web Graph Info.'!A56:A203</f>
        <v>42201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30">
        <f t="shared" si="0"/>
        <v>1</v>
      </c>
      <c r="U63" s="4">
        <v>0</v>
      </c>
      <c r="V63" s="51">
        <f t="shared" si="1"/>
        <v>1</v>
      </c>
      <c r="W63">
        <f t="shared" si="6"/>
        <v>1</v>
      </c>
    </row>
    <row r="64" spans="1:23" x14ac:dyDescent="0.2">
      <c r="A64" s="172">
        <f>'Web Graph Info.'!A57:A204</f>
        <v>42202</v>
      </c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30">
        <f t="shared" si="0"/>
        <v>2</v>
      </c>
      <c r="U64" s="4">
        <v>0</v>
      </c>
      <c r="V64" s="51">
        <f t="shared" si="1"/>
        <v>2</v>
      </c>
      <c r="W64">
        <f t="shared" si="6"/>
        <v>2</v>
      </c>
    </row>
    <row r="65" spans="1:23" x14ac:dyDescent="0.2">
      <c r="A65" s="172">
        <f>'Web Graph Info.'!A58:A205</f>
        <v>42203</v>
      </c>
      <c r="B65" s="101">
        <v>2</v>
      </c>
      <c r="C65" s="101">
        <v>0.3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3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0.3</v>
      </c>
      <c r="S65" s="101">
        <v>0</v>
      </c>
      <c r="T65" s="130">
        <f t="shared" si="0"/>
        <v>5.6</v>
      </c>
      <c r="U65" s="4">
        <v>2.6</v>
      </c>
      <c r="V65" s="51">
        <f t="shared" si="1"/>
        <v>8.1999999999999993</v>
      </c>
      <c r="W65">
        <f t="shared" si="6"/>
        <v>8.1999999999999993</v>
      </c>
    </row>
    <row r="66" spans="1:23" x14ac:dyDescent="0.2">
      <c r="A66" s="172">
        <f>'Web Graph Info.'!A59:A206</f>
        <v>42204</v>
      </c>
      <c r="B66" s="101">
        <v>2</v>
      </c>
      <c r="C66" s="101">
        <v>0.3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3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0.3</v>
      </c>
      <c r="S66" s="101">
        <v>0</v>
      </c>
      <c r="T66" s="190">
        <f t="shared" ref="T66:T67" si="24">IF(SUM(B66:S66)=0,NA(),SUM(B66:S66))</f>
        <v>5.6</v>
      </c>
      <c r="U66" s="4">
        <v>2.6</v>
      </c>
      <c r="V66" s="51">
        <f t="shared" si="1"/>
        <v>8.1999999999999993</v>
      </c>
      <c r="W66">
        <f t="shared" si="6"/>
        <v>8.1999999999999993</v>
      </c>
    </row>
    <row r="67" spans="1:23" x14ac:dyDescent="0.2">
      <c r="A67" s="172">
        <f>'Web Graph Info.'!A60:A207</f>
        <v>42205</v>
      </c>
      <c r="B67" s="101">
        <v>2</v>
      </c>
      <c r="C67" s="101">
        <v>0.3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3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0.3</v>
      </c>
      <c r="S67" s="101">
        <v>0</v>
      </c>
      <c r="T67" s="190">
        <f t="shared" si="24"/>
        <v>5.6</v>
      </c>
      <c r="U67" s="4">
        <v>2.6</v>
      </c>
      <c r="V67" s="51">
        <f t="shared" si="1"/>
        <v>8.1999999999999993</v>
      </c>
      <c r="W67">
        <f t="shared" si="6"/>
        <v>8.1999999999999993</v>
      </c>
    </row>
    <row r="68" spans="1:23" x14ac:dyDescent="0.2">
      <c r="A68" s="172">
        <f>'Web Graph Info.'!A61:A208</f>
        <v>42206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 s="130">
        <f t="shared" si="0"/>
        <v>7</v>
      </c>
      <c r="U68" s="4">
        <v>11</v>
      </c>
      <c r="V68" s="51">
        <f t="shared" si="1"/>
        <v>18</v>
      </c>
      <c r="W68">
        <f t="shared" si="6"/>
        <v>18</v>
      </c>
    </row>
    <row r="69" spans="1:23" x14ac:dyDescent="0.2">
      <c r="A69" s="172">
        <f>'Web Graph Info.'!A62:A209</f>
        <v>42207</v>
      </c>
      <c r="B69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30">
        <f t="shared" si="0"/>
        <v>5</v>
      </c>
      <c r="U69" s="4">
        <v>12</v>
      </c>
      <c r="V69" s="51">
        <f t="shared" si="1"/>
        <v>17</v>
      </c>
      <c r="W69">
        <f t="shared" si="6"/>
        <v>17</v>
      </c>
    </row>
    <row r="70" spans="1:23" x14ac:dyDescent="0.2">
      <c r="A70" s="172">
        <f>'Web Graph Info.'!A63:A210</f>
        <v>42208</v>
      </c>
      <c r="B70" s="101">
        <v>5</v>
      </c>
      <c r="C70" s="101">
        <v>0</v>
      </c>
      <c r="D70" s="101">
        <v>0</v>
      </c>
      <c r="E70" s="101">
        <v>1</v>
      </c>
      <c r="F70" s="101">
        <v>0</v>
      </c>
      <c r="G70" s="101">
        <v>0</v>
      </c>
      <c r="H70" s="101">
        <v>0</v>
      </c>
      <c r="I70" s="101">
        <v>1</v>
      </c>
      <c r="J70" s="101">
        <v>0</v>
      </c>
      <c r="K70" s="101">
        <v>0</v>
      </c>
      <c r="L70" s="101">
        <v>1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1</v>
      </c>
      <c r="S70" s="101">
        <v>0</v>
      </c>
      <c r="T70" s="130">
        <f t="shared" si="0"/>
        <v>9</v>
      </c>
      <c r="U70" s="4">
        <v>3</v>
      </c>
      <c r="V70" s="51">
        <f t="shared" si="1"/>
        <v>12</v>
      </c>
      <c r="W70">
        <f t="shared" si="6"/>
        <v>12</v>
      </c>
    </row>
    <row r="71" spans="1:23" x14ac:dyDescent="0.2">
      <c r="A71" s="172">
        <f>'Web Graph Info.'!A64:A211</f>
        <v>42209</v>
      </c>
      <c r="B71" s="101">
        <v>6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3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30">
        <f t="shared" si="0"/>
        <v>9</v>
      </c>
      <c r="U71" s="4">
        <v>1</v>
      </c>
      <c r="V71" s="51">
        <f t="shared" si="1"/>
        <v>10</v>
      </c>
      <c r="W71">
        <f t="shared" si="6"/>
        <v>10</v>
      </c>
    </row>
    <row r="72" spans="1:23" x14ac:dyDescent="0.2">
      <c r="A72" s="172">
        <f>'Web Graph Info.'!A65:A212</f>
        <v>42210</v>
      </c>
      <c r="B72" s="101">
        <v>7.3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30">
        <f t="shared" si="0"/>
        <v>7.3</v>
      </c>
      <c r="U72" s="4">
        <v>12</v>
      </c>
      <c r="V72" s="51">
        <f t="shared" si="1"/>
        <v>19.3</v>
      </c>
      <c r="W72">
        <f t="shared" si="6"/>
        <v>19.3</v>
      </c>
    </row>
    <row r="73" spans="1:23" x14ac:dyDescent="0.2">
      <c r="A73" s="172">
        <f>'Web Graph Info.'!A66:A213</f>
        <v>42211</v>
      </c>
      <c r="B73" s="101">
        <v>7.3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25">IF(SUM(B73:S73)=0,NA(),SUM(B73:S73))</f>
        <v>7.3</v>
      </c>
      <c r="U73" s="4">
        <v>12</v>
      </c>
      <c r="V73" s="51">
        <f t="shared" si="1"/>
        <v>19.3</v>
      </c>
      <c r="W73">
        <f t="shared" si="6"/>
        <v>19.3</v>
      </c>
    </row>
    <row r="74" spans="1:23" x14ac:dyDescent="0.2">
      <c r="A74" s="172">
        <f>'Web Graph Info.'!A67:A214</f>
        <v>42212</v>
      </c>
      <c r="B74" s="101">
        <v>7.3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25"/>
        <v>7.3</v>
      </c>
      <c r="U74" s="4">
        <v>12</v>
      </c>
      <c r="V74" s="51">
        <f t="shared" ref="V74:V137" si="26">SUM(T74+U74)</f>
        <v>19.3</v>
      </c>
      <c r="W74">
        <f t="shared" si="6"/>
        <v>19.3</v>
      </c>
    </row>
    <row r="75" spans="1:23" x14ac:dyDescent="0.2">
      <c r="A75" s="172">
        <f>'Web Graph Info.'!A68:A215</f>
        <v>42213</v>
      </c>
      <c r="B75">
        <v>18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30">
        <f t="shared" ref="T75:T137" si="27">IF(SUM(B75:S75)=0,NA(),SUM(B75:S75))</f>
        <v>18</v>
      </c>
      <c r="U75" s="4">
        <v>6</v>
      </c>
      <c r="V75" s="51">
        <f t="shared" si="26"/>
        <v>24</v>
      </c>
      <c r="W75">
        <f t="shared" si="6"/>
        <v>24</v>
      </c>
    </row>
    <row r="76" spans="1:23" x14ac:dyDescent="0.2">
      <c r="A76" s="172">
        <f>'Web Graph Info.'!A69:A216</f>
        <v>42214</v>
      </c>
      <c r="B76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4">
        <v>1</v>
      </c>
      <c r="V76" s="51">
        <f t="shared" si="26"/>
        <v>1</v>
      </c>
      <c r="W76">
        <f t="shared" si="6"/>
        <v>1</v>
      </c>
    </row>
    <row r="77" spans="1:23" x14ac:dyDescent="0.2">
      <c r="A77" s="172">
        <f>'Web Graph Info.'!A70:A217</f>
        <v>42215</v>
      </c>
      <c r="B77">
        <v>32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130">
        <f t="shared" si="27"/>
        <v>35</v>
      </c>
      <c r="U77" s="4">
        <v>17</v>
      </c>
      <c r="V77" s="51">
        <f>SUM(T77+U77)</f>
        <v>52</v>
      </c>
      <c r="W77">
        <f t="shared" si="6"/>
        <v>52</v>
      </c>
    </row>
    <row r="78" spans="1:23" x14ac:dyDescent="0.2">
      <c r="A78" s="172">
        <f>'Web Graph Info.'!A71:A218</f>
        <v>42216</v>
      </c>
      <c r="B78" s="101">
        <v>17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30">
        <f t="shared" si="27"/>
        <v>17</v>
      </c>
      <c r="U78" s="4">
        <v>5</v>
      </c>
      <c r="V78" s="51">
        <f>SUM(T78+U78)</f>
        <v>22</v>
      </c>
      <c r="W78">
        <f t="shared" si="6"/>
        <v>22</v>
      </c>
    </row>
    <row r="79" spans="1:23" x14ac:dyDescent="0.2">
      <c r="A79" s="172">
        <f>'Web Graph Info.'!A72:A219</f>
        <v>42217</v>
      </c>
      <c r="B79" s="101">
        <v>3.3</v>
      </c>
      <c r="C79" s="101">
        <v>0.6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2.6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0.6</v>
      </c>
      <c r="S79" s="101">
        <v>0</v>
      </c>
      <c r="T79" s="130">
        <f t="shared" si="27"/>
        <v>7.1</v>
      </c>
      <c r="U79" s="4">
        <v>4</v>
      </c>
      <c r="V79" s="51">
        <f t="shared" si="26"/>
        <v>11.1</v>
      </c>
      <c r="W79">
        <f t="shared" si="6"/>
        <v>11.1</v>
      </c>
    </row>
    <row r="80" spans="1:23" x14ac:dyDescent="0.2">
      <c r="A80" s="172">
        <f>'Web Graph Info.'!A73:A220</f>
        <v>42218</v>
      </c>
      <c r="B80" s="101">
        <v>3.3</v>
      </c>
      <c r="C80" s="101">
        <v>0.6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2.6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0.6</v>
      </c>
      <c r="S80" s="101">
        <v>0</v>
      </c>
      <c r="T80" s="199">
        <f t="shared" ref="T80:T81" si="28">IF(SUM(B80:S80)=0,NA(),SUM(B80:S80))</f>
        <v>7.1</v>
      </c>
      <c r="U80" s="4">
        <v>4</v>
      </c>
      <c r="V80" s="51">
        <f t="shared" si="26"/>
        <v>11.1</v>
      </c>
      <c r="W80">
        <f t="shared" si="6"/>
        <v>11.1</v>
      </c>
    </row>
    <row r="81" spans="1:23" x14ac:dyDescent="0.2">
      <c r="A81" s="172">
        <f>'Web Graph Info.'!A74:A221</f>
        <v>42219</v>
      </c>
      <c r="B81" s="101">
        <v>3.3</v>
      </c>
      <c r="C81" s="101">
        <v>0.6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2.6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0.6</v>
      </c>
      <c r="S81" s="101">
        <v>0</v>
      </c>
      <c r="T81" s="199">
        <f t="shared" si="28"/>
        <v>7.1</v>
      </c>
      <c r="U81" s="4">
        <v>4</v>
      </c>
      <c r="V81" s="51">
        <f t="shared" si="26"/>
        <v>11.1</v>
      </c>
      <c r="W81">
        <f t="shared" si="6"/>
        <v>11.1</v>
      </c>
    </row>
    <row r="82" spans="1:23" x14ac:dyDescent="0.2">
      <c r="A82" s="172">
        <f>'Web Graph Info.'!A75:A222</f>
        <v>42220</v>
      </c>
      <c r="B82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30">
        <f>IF(SUM(B82:S82)=0,NA(),SUM(B82:S82))</f>
        <v>10</v>
      </c>
      <c r="U82" s="4">
        <v>5</v>
      </c>
      <c r="V82" s="51">
        <f t="shared" si="26"/>
        <v>15</v>
      </c>
      <c r="W82">
        <f t="shared" si="6"/>
        <v>15</v>
      </c>
    </row>
    <row r="83" spans="1:23" x14ac:dyDescent="0.2">
      <c r="A83" s="172">
        <f>'Web Graph Info.'!A76:A223</f>
        <v>42221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30">
        <v>0</v>
      </c>
      <c r="U83" s="4">
        <v>5</v>
      </c>
      <c r="V83" s="51">
        <f t="shared" si="26"/>
        <v>5</v>
      </c>
      <c r="W83">
        <f t="shared" si="6"/>
        <v>5</v>
      </c>
    </row>
    <row r="84" spans="1:23" x14ac:dyDescent="0.2">
      <c r="A84" s="172">
        <f>'Web Graph Info.'!A77:A224</f>
        <v>42222</v>
      </c>
      <c r="B84">
        <v>11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30">
        <f t="shared" si="27"/>
        <v>11</v>
      </c>
      <c r="U84" s="4">
        <v>0</v>
      </c>
      <c r="V84" s="51">
        <f>SUM(T84+U84)</f>
        <v>11</v>
      </c>
      <c r="W84">
        <f t="shared" si="6"/>
        <v>11</v>
      </c>
    </row>
    <row r="85" spans="1:23" x14ac:dyDescent="0.2">
      <c r="A85" s="172">
        <f>'Web Graph Info.'!A78:A225</f>
        <v>42223</v>
      </c>
      <c r="B85" s="101">
        <v>1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1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31">
        <f t="shared" ref="T85:T86" si="29">IF(SUM(B85:S85)=0,NA(),SUM(B85:S85))</f>
        <v>2</v>
      </c>
      <c r="U85" s="4">
        <v>0</v>
      </c>
      <c r="V85" s="51">
        <f>SUM(T85+U85)</f>
        <v>2</v>
      </c>
      <c r="W85">
        <f t="shared" si="6"/>
        <v>2</v>
      </c>
    </row>
    <row r="86" spans="1:23" x14ac:dyDescent="0.2">
      <c r="A86" s="172">
        <f>'Web Graph Info.'!A79:A226</f>
        <v>42224</v>
      </c>
      <c r="B86" s="101">
        <v>1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0.3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31">
        <f t="shared" si="29"/>
        <v>1.3</v>
      </c>
      <c r="U86" s="4">
        <v>0</v>
      </c>
      <c r="V86" s="51">
        <f t="shared" si="26"/>
        <v>1.3</v>
      </c>
      <c r="W86">
        <f t="shared" si="6"/>
        <v>1.3</v>
      </c>
    </row>
    <row r="87" spans="1:23" x14ac:dyDescent="0.2">
      <c r="A87" s="172">
        <f>'Web Graph Info.'!A80:A227</f>
        <v>42225</v>
      </c>
      <c r="B87" s="101">
        <v>1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0.3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30">IF(SUM(B87:S87)=0,NA(),SUM(B87:S87))</f>
        <v>1.3</v>
      </c>
      <c r="U87" s="4">
        <v>0</v>
      </c>
      <c r="V87" s="51">
        <f t="shared" si="26"/>
        <v>1.3</v>
      </c>
      <c r="W87">
        <f t="shared" si="6"/>
        <v>1.3</v>
      </c>
    </row>
    <row r="88" spans="1:23" x14ac:dyDescent="0.2">
      <c r="A88" s="172">
        <f>'Web Graph Info.'!A81:A228</f>
        <v>42226</v>
      </c>
      <c r="B88" s="101">
        <v>1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0.3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30"/>
        <v>1.3</v>
      </c>
      <c r="U88" s="4">
        <v>0</v>
      </c>
      <c r="V88" s="51">
        <f t="shared" si="26"/>
        <v>1.3</v>
      </c>
      <c r="W88">
        <f t="shared" ref="W88:W153" si="31">SUM(V88)</f>
        <v>1.3</v>
      </c>
    </row>
    <row r="89" spans="1:23" x14ac:dyDescent="0.2">
      <c r="A89" s="172">
        <f>'Web Graph Info.'!A82:A229</f>
        <v>42227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30">
        <f t="shared" si="27"/>
        <v>3</v>
      </c>
      <c r="U89" s="4">
        <v>0</v>
      </c>
      <c r="V89" s="51">
        <f t="shared" si="26"/>
        <v>3</v>
      </c>
      <c r="W89">
        <f t="shared" si="31"/>
        <v>3</v>
      </c>
    </row>
    <row r="90" spans="1:23" x14ac:dyDescent="0.2">
      <c r="A90" s="172">
        <f>'Web Graph Info.'!A83:A230</f>
        <v>42228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30">
        <f t="shared" si="27"/>
        <v>5</v>
      </c>
      <c r="U90" s="4">
        <v>0</v>
      </c>
      <c r="V90" s="51">
        <f t="shared" si="26"/>
        <v>5</v>
      </c>
      <c r="W90">
        <f t="shared" si="31"/>
        <v>5</v>
      </c>
    </row>
    <row r="91" spans="1:23" x14ac:dyDescent="0.2">
      <c r="A91" s="172">
        <f>'Web Graph Info.'!A84:A231</f>
        <v>42229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30">
        <f t="shared" si="27"/>
        <v>3</v>
      </c>
      <c r="U91" s="4">
        <v>3</v>
      </c>
      <c r="V91" s="51">
        <f>SUM(T91+U91)</f>
        <v>6</v>
      </c>
      <c r="W91">
        <f t="shared" si="31"/>
        <v>6</v>
      </c>
    </row>
    <row r="92" spans="1:23" x14ac:dyDescent="0.2">
      <c r="A92" s="172">
        <f>'Web Graph Info.'!A85:A232</f>
        <v>42230</v>
      </c>
      <c r="B92" s="101">
        <v>2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33">
        <f t="shared" ref="T92" si="32">IF(SUM(B92:S92)=0,NA(),SUM(B92:S92))</f>
        <v>3</v>
      </c>
      <c r="U92" s="4">
        <v>0</v>
      </c>
      <c r="V92" s="133">
        <f t="shared" ref="V92:V93" si="33">SUM(T92+U92)</f>
        <v>3</v>
      </c>
      <c r="W92" s="101">
        <f t="shared" ref="W92:W93" si="34">SUM(V92)</f>
        <v>3</v>
      </c>
    </row>
    <row r="93" spans="1:23" x14ac:dyDescent="0.2">
      <c r="A93" s="172">
        <f>'Web Graph Info.'!A86:A233</f>
        <v>42231</v>
      </c>
      <c r="B93" s="101">
        <v>0.3</v>
      </c>
      <c r="C93" s="101">
        <v>0.3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33">
        <v>1</v>
      </c>
      <c r="U93" s="4">
        <v>0.3</v>
      </c>
      <c r="V93" s="133">
        <f t="shared" si="33"/>
        <v>1.3</v>
      </c>
      <c r="W93" s="101">
        <f t="shared" si="34"/>
        <v>1.3</v>
      </c>
    </row>
    <row r="94" spans="1:23" x14ac:dyDescent="0.2">
      <c r="A94" s="172">
        <f>'Web Graph Info.'!A87:A234</f>
        <v>42232</v>
      </c>
      <c r="B94" s="101">
        <v>0.3</v>
      </c>
      <c r="C94" s="101">
        <v>0.3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v>1</v>
      </c>
      <c r="U94" s="4">
        <v>0.3</v>
      </c>
      <c r="V94" s="51">
        <f t="shared" si="26"/>
        <v>1.3</v>
      </c>
      <c r="W94">
        <f t="shared" si="31"/>
        <v>1.3</v>
      </c>
    </row>
    <row r="95" spans="1:23" x14ac:dyDescent="0.2">
      <c r="A95" s="172">
        <f>'Web Graph Info.'!A88:A235</f>
        <v>42233</v>
      </c>
      <c r="B95" s="101">
        <v>0.3</v>
      </c>
      <c r="C95" s="101">
        <v>0.3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v>1</v>
      </c>
      <c r="U95" s="4">
        <v>0.3</v>
      </c>
      <c r="V95" s="51">
        <f t="shared" si="26"/>
        <v>1.3</v>
      </c>
      <c r="W95">
        <f t="shared" si="31"/>
        <v>1.3</v>
      </c>
    </row>
    <row r="96" spans="1:23" x14ac:dyDescent="0.2">
      <c r="A96" s="172">
        <f>'Web Graph Info.'!A89:A236</f>
        <v>42234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30">
        <f t="shared" si="27"/>
        <v>1</v>
      </c>
      <c r="U96" s="4">
        <v>0</v>
      </c>
      <c r="V96" s="51">
        <f t="shared" si="26"/>
        <v>1</v>
      </c>
      <c r="W96">
        <f t="shared" si="31"/>
        <v>1</v>
      </c>
    </row>
    <row r="97" spans="1:23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</row>
    <row r="98" spans="1:23" x14ac:dyDescent="0.2">
      <c r="A98" s="172">
        <f>'Web Graph Info.'!A91:A238</f>
        <v>42236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f t="shared" si="27"/>
        <v>1</v>
      </c>
      <c r="U98" s="4">
        <v>1</v>
      </c>
      <c r="V98" s="51">
        <f t="shared" si="26"/>
        <v>2</v>
      </c>
      <c r="W98">
        <f t="shared" si="31"/>
        <v>2</v>
      </c>
    </row>
    <row r="99" spans="1:23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1</v>
      </c>
      <c r="J99" s="101">
        <v>0</v>
      </c>
      <c r="K99" s="101">
        <v>0</v>
      </c>
      <c r="L99" s="101">
        <v>0</v>
      </c>
      <c r="M99" s="101">
        <v>1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30">
        <f t="shared" si="27"/>
        <v>3</v>
      </c>
      <c r="U99" s="4">
        <v>0</v>
      </c>
      <c r="V99" s="51">
        <f t="shared" si="26"/>
        <v>3</v>
      </c>
      <c r="W99">
        <f t="shared" si="31"/>
        <v>3</v>
      </c>
    </row>
    <row r="100" spans="1:23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1</v>
      </c>
      <c r="J100" s="101">
        <v>0.6</v>
      </c>
      <c r="K100" s="101">
        <v>0</v>
      </c>
      <c r="L100" s="101">
        <v>0</v>
      </c>
      <c r="M100" s="101">
        <v>0</v>
      </c>
      <c r="N100" s="101">
        <v>0</v>
      </c>
      <c r="O100" s="101">
        <v>0.6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27"/>
        <v>2.2000000000000002</v>
      </c>
      <c r="U100" s="4">
        <v>0</v>
      </c>
      <c r="V100" s="51">
        <f t="shared" si="26"/>
        <v>2.2000000000000002</v>
      </c>
      <c r="W100">
        <f t="shared" si="31"/>
        <v>2.2000000000000002</v>
      </c>
    </row>
    <row r="101" spans="1:23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1</v>
      </c>
      <c r="J101" s="101">
        <v>0.6</v>
      </c>
      <c r="K101" s="101">
        <v>0</v>
      </c>
      <c r="L101" s="101">
        <v>0</v>
      </c>
      <c r="M101" s="101">
        <v>0</v>
      </c>
      <c r="N101" s="101">
        <v>0</v>
      </c>
      <c r="O101" s="101">
        <v>0.6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27"/>
        <v>2.2000000000000002</v>
      </c>
      <c r="U101" s="4">
        <v>0</v>
      </c>
      <c r="V101" s="51">
        <f t="shared" si="26"/>
        <v>2.2000000000000002</v>
      </c>
      <c r="W101">
        <f t="shared" si="31"/>
        <v>2.2000000000000002</v>
      </c>
    </row>
    <row r="102" spans="1:23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1</v>
      </c>
      <c r="J102" s="101">
        <v>0.6</v>
      </c>
      <c r="K102" s="101">
        <v>0</v>
      </c>
      <c r="L102" s="101">
        <v>0</v>
      </c>
      <c r="M102" s="101">
        <v>0</v>
      </c>
      <c r="N102" s="101">
        <v>0</v>
      </c>
      <c r="O102" s="101">
        <v>0.6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27"/>
        <v>2.2000000000000002</v>
      </c>
      <c r="U102" s="4">
        <v>0</v>
      </c>
      <c r="V102" s="51">
        <f t="shared" si="26"/>
        <v>2.2000000000000002</v>
      </c>
      <c r="W102">
        <f t="shared" si="31"/>
        <v>2.2000000000000002</v>
      </c>
    </row>
    <row r="103" spans="1:23" x14ac:dyDescent="0.2">
      <c r="A103" s="172">
        <f>'Web Graph Info.'!A96:A243</f>
        <v>42241</v>
      </c>
      <c r="B103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s="130">
        <f t="shared" si="27"/>
        <v>1</v>
      </c>
      <c r="U103" s="4">
        <v>0</v>
      </c>
      <c r="V103" s="51">
        <f>SUM(T103+U103)</f>
        <v>1</v>
      </c>
      <c r="W103">
        <f t="shared" si="31"/>
        <v>1</v>
      </c>
    </row>
    <row r="104" spans="1:23" x14ac:dyDescent="0.2">
      <c r="A104" s="172">
        <f>'Web Graph Info.'!A97:A244</f>
        <v>42242</v>
      </c>
      <c r="B104">
        <v>1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01">
        <v>0</v>
      </c>
      <c r="R104" s="101">
        <v>0</v>
      </c>
      <c r="S104" s="101">
        <v>0</v>
      </c>
      <c r="T104" s="130">
        <f>IF(SUM(B104:S104)=0,NA(),SUM(B104:S104))</f>
        <v>1</v>
      </c>
      <c r="U104" s="4">
        <v>0</v>
      </c>
      <c r="V104" s="51">
        <f t="shared" si="26"/>
        <v>1</v>
      </c>
      <c r="W104">
        <f t="shared" si="31"/>
        <v>1</v>
      </c>
    </row>
    <row r="105" spans="1:23" x14ac:dyDescent="0.2">
      <c r="A105" s="172">
        <f>'Web Graph Info.'!A98:A245</f>
        <v>42243</v>
      </c>
      <c r="B105">
        <v>2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0</v>
      </c>
      <c r="J105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>
        <v>0</v>
      </c>
      <c r="S105">
        <v>0</v>
      </c>
      <c r="T105" s="130">
        <f t="shared" si="27"/>
        <v>2</v>
      </c>
      <c r="U105" s="4">
        <v>2</v>
      </c>
      <c r="V105" s="51">
        <f t="shared" si="26"/>
        <v>4</v>
      </c>
      <c r="W105">
        <f t="shared" si="31"/>
        <v>4</v>
      </c>
    </row>
    <row r="106" spans="1:23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1</v>
      </c>
      <c r="P106" s="101">
        <v>0</v>
      </c>
      <c r="Q106" s="101">
        <v>0</v>
      </c>
      <c r="R106" s="101">
        <v>0</v>
      </c>
      <c r="S106">
        <v>0</v>
      </c>
      <c r="T106" s="130">
        <f t="shared" si="27"/>
        <v>1</v>
      </c>
      <c r="U106" s="4">
        <v>0</v>
      </c>
      <c r="V106" s="51">
        <f t="shared" si="26"/>
        <v>1</v>
      </c>
      <c r="W106">
        <f t="shared" si="31"/>
        <v>1</v>
      </c>
    </row>
    <row r="107" spans="1:23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0.3</v>
      </c>
      <c r="L107" s="101">
        <v>0</v>
      </c>
      <c r="M107" s="101">
        <v>0</v>
      </c>
      <c r="N107" s="101">
        <v>0</v>
      </c>
      <c r="O107" s="101">
        <v>0.6</v>
      </c>
      <c r="P107" s="101">
        <v>0</v>
      </c>
      <c r="Q107" s="101">
        <v>0</v>
      </c>
      <c r="R107" s="101">
        <v>0</v>
      </c>
      <c r="S107" s="101">
        <v>0</v>
      </c>
      <c r="T107" s="130">
        <f t="shared" si="27"/>
        <v>0.89999999999999991</v>
      </c>
      <c r="U107" s="4">
        <v>0.3</v>
      </c>
      <c r="V107" s="51">
        <f t="shared" ref="V107:V108" si="35">SUM(T107+U107)</f>
        <v>1.2</v>
      </c>
      <c r="W107">
        <f t="shared" ref="W107:W108" si="36">SUM(V107)</f>
        <v>1.2</v>
      </c>
    </row>
    <row r="108" spans="1:23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>
        <v>0.3</v>
      </c>
      <c r="L108" s="101">
        <v>0</v>
      </c>
      <c r="M108" s="101">
        <v>0</v>
      </c>
      <c r="N108" s="101">
        <v>0</v>
      </c>
      <c r="O108">
        <v>0.6</v>
      </c>
      <c r="P108" s="101">
        <v>0</v>
      </c>
      <c r="Q108" s="101">
        <v>0</v>
      </c>
      <c r="R108" s="101">
        <v>0</v>
      </c>
      <c r="S108" s="101">
        <v>0</v>
      </c>
      <c r="T108" s="130">
        <f t="shared" si="27"/>
        <v>0.89999999999999991</v>
      </c>
      <c r="U108" s="4">
        <v>0.3</v>
      </c>
      <c r="V108" s="51">
        <f t="shared" si="35"/>
        <v>1.2</v>
      </c>
      <c r="W108">
        <f t="shared" si="36"/>
        <v>1.2</v>
      </c>
    </row>
    <row r="109" spans="1:23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0.3</v>
      </c>
      <c r="L109" s="101">
        <v>0</v>
      </c>
      <c r="M109" s="101">
        <v>0</v>
      </c>
      <c r="N109" s="101">
        <v>0</v>
      </c>
      <c r="O109" s="101">
        <v>0.6</v>
      </c>
      <c r="P109" s="101">
        <v>0</v>
      </c>
      <c r="Q109" s="101">
        <v>0</v>
      </c>
      <c r="R109" s="101">
        <v>0</v>
      </c>
      <c r="S109" s="101">
        <v>0</v>
      </c>
      <c r="T109" s="130">
        <f t="shared" si="27"/>
        <v>0.89999999999999991</v>
      </c>
      <c r="U109" s="4">
        <v>0.3</v>
      </c>
      <c r="V109" s="51">
        <f t="shared" si="26"/>
        <v>1.2</v>
      </c>
      <c r="W109">
        <f t="shared" si="31"/>
        <v>1.2</v>
      </c>
    </row>
    <row r="110" spans="1:23" x14ac:dyDescent="0.2">
      <c r="A110" s="172">
        <f>'Web Graph Info.'!A103:A250</f>
        <v>42248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 s="130">
        <f t="shared" si="27"/>
        <v>3</v>
      </c>
      <c r="U110" s="4">
        <v>0</v>
      </c>
      <c r="V110" s="51">
        <f t="shared" si="26"/>
        <v>3</v>
      </c>
      <c r="W110">
        <f t="shared" si="31"/>
        <v>3</v>
      </c>
    </row>
    <row r="111" spans="1:23" x14ac:dyDescent="0.2">
      <c r="A111" s="172">
        <f>'Web Graph Info.'!A104:A251</f>
        <v>42249</v>
      </c>
      <c r="B111">
        <v>1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>
        <v>0</v>
      </c>
      <c r="J111" s="101">
        <v>0</v>
      </c>
      <c r="K11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30">
        <f t="shared" si="27"/>
        <v>1</v>
      </c>
      <c r="U111" s="4">
        <v>1</v>
      </c>
      <c r="V111" s="51">
        <v>1</v>
      </c>
      <c r="W111">
        <f t="shared" si="31"/>
        <v>1</v>
      </c>
    </row>
    <row r="112" spans="1:23" x14ac:dyDescent="0.2">
      <c r="A112" s="172">
        <f>'Web Graph Info.'!A105:A252</f>
        <v>42250</v>
      </c>
      <c r="B112" s="101">
        <v>1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3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30">
        <f t="shared" si="27"/>
        <v>4</v>
      </c>
      <c r="U112" s="4">
        <v>0</v>
      </c>
      <c r="V112" s="51">
        <f t="shared" si="26"/>
        <v>4</v>
      </c>
      <c r="W112">
        <f t="shared" si="31"/>
        <v>4</v>
      </c>
    </row>
    <row r="113" spans="1:23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2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130">
        <f t="shared" si="27"/>
        <v>2</v>
      </c>
      <c r="U113" s="4">
        <v>0</v>
      </c>
      <c r="V113" s="51">
        <f t="shared" si="26"/>
        <v>2</v>
      </c>
      <c r="W113">
        <f t="shared" si="31"/>
        <v>2</v>
      </c>
    </row>
    <row r="114" spans="1:23" x14ac:dyDescent="0.2">
      <c r="A114" s="172">
        <f>'Web Graph Info.'!A107:A254</f>
        <v>42252</v>
      </c>
      <c r="B114" s="101">
        <v>0.5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1.5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30">
        <f t="shared" si="27"/>
        <v>2</v>
      </c>
      <c r="U114" s="4">
        <v>0</v>
      </c>
      <c r="V114" s="51">
        <f t="shared" si="26"/>
        <v>2</v>
      </c>
      <c r="W114">
        <f t="shared" si="31"/>
        <v>2</v>
      </c>
    </row>
    <row r="115" spans="1:23" x14ac:dyDescent="0.2">
      <c r="A115" s="172">
        <f>'Web Graph Info.'!A108:A255</f>
        <v>42253</v>
      </c>
      <c r="B115" s="101">
        <v>0.5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1.5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216">
        <f t="shared" ref="T115:T117" si="37">IF(SUM(B115:S115)=0,NA(),SUM(B115:S115))</f>
        <v>2</v>
      </c>
      <c r="U115" s="4">
        <v>0</v>
      </c>
      <c r="V115" s="216">
        <f t="shared" ref="V115:V117" si="38">SUM(T115+U115)</f>
        <v>2</v>
      </c>
      <c r="W115" s="101">
        <f t="shared" ref="W115:W117" si="39">SUM(V115)</f>
        <v>2</v>
      </c>
    </row>
    <row r="116" spans="1:23" x14ac:dyDescent="0.2">
      <c r="A116" s="172">
        <f>'Web Graph Info.'!A109:A256</f>
        <v>42254</v>
      </c>
      <c r="B116" s="101">
        <v>0.5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1.5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216">
        <f t="shared" si="37"/>
        <v>2</v>
      </c>
      <c r="U116" s="4">
        <v>0</v>
      </c>
      <c r="V116" s="216">
        <f t="shared" si="38"/>
        <v>2</v>
      </c>
      <c r="W116" s="101">
        <f t="shared" si="39"/>
        <v>2</v>
      </c>
    </row>
    <row r="117" spans="1:23" x14ac:dyDescent="0.2">
      <c r="A117" s="172">
        <f>'Web Graph Info.'!A110:A257</f>
        <v>42255</v>
      </c>
      <c r="B117" s="101">
        <v>0.5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1.5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216">
        <f t="shared" si="37"/>
        <v>2</v>
      </c>
      <c r="U117" s="4">
        <v>0</v>
      </c>
      <c r="V117" s="216">
        <f t="shared" si="38"/>
        <v>2</v>
      </c>
      <c r="W117" s="101">
        <f t="shared" si="39"/>
        <v>2</v>
      </c>
    </row>
    <row r="118" spans="1:23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0</v>
      </c>
      <c r="T118" s="164">
        <f t="shared" si="27"/>
        <v>2</v>
      </c>
      <c r="U118" s="4">
        <v>0</v>
      </c>
      <c r="V118" s="51">
        <f t="shared" si="26"/>
        <v>2</v>
      </c>
      <c r="W118">
        <f t="shared" si="31"/>
        <v>2</v>
      </c>
    </row>
    <row r="119" spans="1:23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>
        <f t="shared" si="27"/>
        <v>2</v>
      </c>
      <c r="U119" s="4">
        <v>0</v>
      </c>
      <c r="V119" s="51">
        <f>SUM(T119+U119)</f>
        <v>2</v>
      </c>
      <c r="W119">
        <f t="shared" si="31"/>
        <v>2</v>
      </c>
    </row>
    <row r="120" spans="1:23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1</v>
      </c>
      <c r="P120" s="101">
        <v>0</v>
      </c>
      <c r="Q120" s="101">
        <v>0</v>
      </c>
      <c r="R120" s="101">
        <v>0</v>
      </c>
      <c r="S120" s="101">
        <v>0</v>
      </c>
      <c r="T120" s="164">
        <f t="shared" si="27"/>
        <v>1</v>
      </c>
      <c r="U120" s="4">
        <v>0</v>
      </c>
      <c r="V120" s="51">
        <f>SUM(T120+U120)</f>
        <v>1</v>
      </c>
      <c r="W120">
        <f t="shared" si="31"/>
        <v>1</v>
      </c>
    </row>
    <row r="121" spans="1:23" x14ac:dyDescent="0.2">
      <c r="A121" s="172">
        <f>'Web Graph Info.'!A114:A261</f>
        <v>42259</v>
      </c>
      <c r="B121" s="101">
        <v>3.6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0.3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2.6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27"/>
        <v>6.5</v>
      </c>
      <c r="U121" s="4">
        <v>1.6</v>
      </c>
      <c r="V121" s="51">
        <f t="shared" si="26"/>
        <v>8.1</v>
      </c>
      <c r="W121">
        <f t="shared" si="31"/>
        <v>8.1</v>
      </c>
    </row>
    <row r="122" spans="1:23" x14ac:dyDescent="0.2">
      <c r="A122" s="172">
        <f>'Web Graph Info.'!A115:A262</f>
        <v>42260</v>
      </c>
      <c r="B122" s="101">
        <v>3.6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0.3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2.6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40">IF(SUM(B122:S122)=0,NA(),SUM(B122:S122))</f>
        <v>6.5</v>
      </c>
      <c r="U122" s="4">
        <v>1.6</v>
      </c>
      <c r="V122" s="219">
        <f t="shared" ref="V122:V123" si="41">SUM(T122+U122)</f>
        <v>8.1</v>
      </c>
      <c r="W122" s="101">
        <f t="shared" ref="W122:W123" si="42">SUM(V122)</f>
        <v>8.1</v>
      </c>
    </row>
    <row r="123" spans="1:23" x14ac:dyDescent="0.2">
      <c r="A123" s="172">
        <f>'Web Graph Info.'!A116:A263</f>
        <v>42261</v>
      </c>
      <c r="B123" s="101">
        <v>3.6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0.3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2.6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40"/>
        <v>6.5</v>
      </c>
      <c r="U123" s="4">
        <v>1.6</v>
      </c>
      <c r="V123" s="219">
        <f t="shared" si="41"/>
        <v>8.1</v>
      </c>
      <c r="W123" s="101">
        <f t="shared" si="42"/>
        <v>8.1</v>
      </c>
    </row>
    <row r="124" spans="1:23" x14ac:dyDescent="0.2">
      <c r="A124" s="172">
        <f>'Web Graph Info.'!A117:A264</f>
        <v>42262</v>
      </c>
      <c r="B124">
        <v>10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64">
        <f t="shared" si="27"/>
        <v>11</v>
      </c>
      <c r="U124" s="4">
        <v>3</v>
      </c>
      <c r="V124" s="51">
        <f t="shared" si="26"/>
        <v>14</v>
      </c>
      <c r="W124">
        <f t="shared" si="31"/>
        <v>14</v>
      </c>
    </row>
    <row r="125" spans="1:23" x14ac:dyDescent="0.2">
      <c r="A125" s="172">
        <f>'Web Graph Info.'!A118:A265</f>
        <v>42263</v>
      </c>
      <c r="B125">
        <v>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</v>
      </c>
      <c r="J125">
        <v>3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64">
        <f t="shared" si="27"/>
        <v>15</v>
      </c>
      <c r="U125" s="4">
        <v>3</v>
      </c>
      <c r="V125" s="51">
        <f t="shared" si="26"/>
        <v>18</v>
      </c>
      <c r="W125">
        <f t="shared" si="31"/>
        <v>18</v>
      </c>
    </row>
    <row r="126" spans="1:23" x14ac:dyDescent="0.2">
      <c r="A126" s="172">
        <f>'Web Graph Info.'!A119:A266</f>
        <v>42264</v>
      </c>
      <c r="B126" s="101">
        <v>34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</v>
      </c>
      <c r="J126" s="101">
        <v>0</v>
      </c>
      <c r="K126" s="101">
        <v>0</v>
      </c>
      <c r="L126" s="101">
        <v>0</v>
      </c>
      <c r="M126" s="101">
        <v>2</v>
      </c>
      <c r="N126" s="101">
        <v>0</v>
      </c>
      <c r="O126" s="101">
        <v>5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27"/>
        <v>42</v>
      </c>
      <c r="U126" s="4">
        <v>0</v>
      </c>
      <c r="V126" s="51">
        <f>SUM(T126+U126)</f>
        <v>42</v>
      </c>
      <c r="W126">
        <f t="shared" si="31"/>
        <v>42</v>
      </c>
    </row>
    <row r="127" spans="1:23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27"/>
        <v>#N/A</v>
      </c>
      <c r="U127" s="4"/>
      <c r="V127" s="51" t="e">
        <f>SUM(T127+U127)</f>
        <v>#N/A</v>
      </c>
      <c r="W127" t="e">
        <f t="shared" si="31"/>
        <v>#N/A</v>
      </c>
    </row>
    <row r="128" spans="1:23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27"/>
        <v>#N/A</v>
      </c>
      <c r="U128" s="4"/>
      <c r="V128" s="51" t="e">
        <f>SUM(T128+U128)</f>
        <v>#N/A</v>
      </c>
      <c r="W128" t="e">
        <f t="shared" ref="W128" si="43">SUM(V128)</f>
        <v>#N/A</v>
      </c>
    </row>
    <row r="129" spans="1:23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27"/>
        <v>#N/A</v>
      </c>
      <c r="U129" s="4"/>
      <c r="V129" s="51" t="e">
        <f t="shared" si="26"/>
        <v>#N/A</v>
      </c>
      <c r="W129" t="e">
        <f t="shared" si="31"/>
        <v>#N/A</v>
      </c>
    </row>
    <row r="130" spans="1:23" x14ac:dyDescent="0.2">
      <c r="A130" s="172">
        <f>'Web Graph Info.'!A123:A270</f>
        <v>42268</v>
      </c>
      <c r="B130"/>
      <c r="I130"/>
      <c r="O130"/>
      <c r="R130"/>
      <c r="T130" s="164" t="e">
        <f t="shared" si="27"/>
        <v>#N/A</v>
      </c>
      <c r="U130" s="4"/>
      <c r="V130" s="51" t="e">
        <f t="shared" si="26"/>
        <v>#N/A</v>
      </c>
      <c r="W130" t="e">
        <f t="shared" si="31"/>
        <v>#N/A</v>
      </c>
    </row>
    <row r="131" spans="1:23" x14ac:dyDescent="0.2">
      <c r="A131" s="172">
        <f>'Web Graph Info.'!A124:A271</f>
        <v>42269</v>
      </c>
      <c r="B131"/>
      <c r="I131"/>
      <c r="O131"/>
      <c r="R131"/>
      <c r="T131" s="164" t="e">
        <f t="shared" si="27"/>
        <v>#N/A</v>
      </c>
      <c r="U131" s="4"/>
      <c r="V131" s="51" t="e">
        <f t="shared" si="26"/>
        <v>#N/A</v>
      </c>
      <c r="W131" t="e">
        <f t="shared" si="31"/>
        <v>#N/A</v>
      </c>
    </row>
    <row r="132" spans="1:23" x14ac:dyDescent="0.2">
      <c r="A132" s="172">
        <f>'Web Graph Info.'!A125:A272</f>
        <v>42270</v>
      </c>
      <c r="B132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64" t="e">
        <f t="shared" si="27"/>
        <v>#N/A</v>
      </c>
      <c r="U132" s="4"/>
      <c r="V132" s="51" t="e">
        <f t="shared" si="26"/>
        <v>#N/A</v>
      </c>
      <c r="W132" t="e">
        <f t="shared" si="31"/>
        <v>#N/A</v>
      </c>
    </row>
    <row r="133" spans="1:23" x14ac:dyDescent="0.2">
      <c r="A133" s="172">
        <f>'Web Graph Info.'!A126:A273</f>
        <v>42271</v>
      </c>
      <c r="B133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64" t="e">
        <f t="shared" si="27"/>
        <v>#N/A</v>
      </c>
      <c r="U133" s="101"/>
      <c r="V133" s="101" t="s">
        <v>226</v>
      </c>
      <c r="W133">
        <f t="shared" si="31"/>
        <v>0</v>
      </c>
    </row>
    <row r="134" spans="1:23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27"/>
        <v>#N/A</v>
      </c>
      <c r="U134" s="101"/>
      <c r="V134" s="101" t="s">
        <v>226</v>
      </c>
      <c r="W134">
        <f t="shared" si="31"/>
        <v>0</v>
      </c>
    </row>
    <row r="135" spans="1:23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27"/>
        <v>#N/A</v>
      </c>
      <c r="U135" s="101"/>
      <c r="V135" s="101" t="s">
        <v>226</v>
      </c>
      <c r="W135">
        <f t="shared" si="31"/>
        <v>0</v>
      </c>
    </row>
    <row r="136" spans="1:23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27"/>
        <v>#N/A</v>
      </c>
      <c r="V136" s="51" t="e">
        <f t="shared" si="26"/>
        <v>#N/A</v>
      </c>
      <c r="W136" t="e">
        <f t="shared" si="31"/>
        <v>#N/A</v>
      </c>
    </row>
    <row r="137" spans="1:23" x14ac:dyDescent="0.2">
      <c r="A137" s="172">
        <f>'Web Graph Info.'!A130:A277</f>
        <v>42275</v>
      </c>
      <c r="B137" s="89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7"/>
        <v>#N/A</v>
      </c>
      <c r="U137" s="101"/>
      <c r="V137" s="51" t="e">
        <f t="shared" si="26"/>
        <v>#N/A</v>
      </c>
      <c r="W137" t="e">
        <f t="shared" si="31"/>
        <v>#N/A</v>
      </c>
    </row>
    <row r="138" spans="1:23" x14ac:dyDescent="0.2">
      <c r="A138" s="172">
        <f>'Web Graph Info.'!A131:A278</f>
        <v>42276</v>
      </c>
      <c r="B138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164" t="e">
        <f t="shared" ref="T138:T139" si="44">IF(SUM(B138:S138)=0,NA(),SUM(B138:S138))</f>
        <v>#N/A</v>
      </c>
      <c r="V138" s="51" t="e">
        <f t="shared" ref="V138:V146" si="45">SUM(T138+U138)</f>
        <v>#N/A</v>
      </c>
      <c r="W138" t="e">
        <f t="shared" si="31"/>
        <v>#N/A</v>
      </c>
    </row>
    <row r="139" spans="1:23" x14ac:dyDescent="0.2">
      <c r="A139" s="172">
        <f>'Web Graph Info.'!A132:A279</f>
        <v>42277</v>
      </c>
      <c r="B13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44"/>
        <v>#N/A</v>
      </c>
      <c r="V139" s="51" t="e">
        <f t="shared" si="45"/>
        <v>#N/A</v>
      </c>
      <c r="W139" t="e">
        <f t="shared" si="31"/>
        <v>#N/A</v>
      </c>
    </row>
    <row r="140" spans="1:23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30" t="e">
        <f t="shared" ref="T140:T172" si="46">IF(SUM(B140:S140)=0,NA(),SUM(B140:S140))</f>
        <v>#N/A</v>
      </c>
      <c r="U140" s="101"/>
      <c r="V140" s="51" t="e">
        <f t="shared" si="45"/>
        <v>#N/A</v>
      </c>
      <c r="W140" t="e">
        <f t="shared" si="31"/>
        <v>#N/A</v>
      </c>
    </row>
    <row r="141" spans="1:23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30" t="e">
        <f t="shared" si="46"/>
        <v>#N/A</v>
      </c>
      <c r="U141" s="101"/>
      <c r="V141" s="51" t="e">
        <f t="shared" si="45"/>
        <v>#N/A</v>
      </c>
      <c r="W141" t="e">
        <f t="shared" si="31"/>
        <v>#N/A</v>
      </c>
    </row>
    <row r="142" spans="1:23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30" t="e">
        <f t="shared" si="46"/>
        <v>#N/A</v>
      </c>
      <c r="U142" s="101"/>
      <c r="V142" s="51" t="e">
        <f t="shared" si="45"/>
        <v>#N/A</v>
      </c>
      <c r="W142" t="e">
        <f t="shared" si="31"/>
        <v>#N/A</v>
      </c>
    </row>
    <row r="143" spans="1:23" x14ac:dyDescent="0.2">
      <c r="A143" s="172">
        <f>'Web Graph Info.'!A136:A283</f>
        <v>42281</v>
      </c>
      <c r="B143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30" t="e">
        <f t="shared" si="46"/>
        <v>#N/A</v>
      </c>
      <c r="V143" s="51" t="e">
        <f t="shared" si="45"/>
        <v>#N/A</v>
      </c>
      <c r="W143" t="e">
        <f t="shared" si="31"/>
        <v>#N/A</v>
      </c>
    </row>
    <row r="144" spans="1:23" x14ac:dyDescent="0.2">
      <c r="A144" s="172">
        <f>'Web Graph Info.'!A137:A284</f>
        <v>42282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4"/>
      <c r="S144" s="4"/>
      <c r="T144" s="130" t="e">
        <f t="shared" si="46"/>
        <v>#N/A</v>
      </c>
      <c r="U144" s="4"/>
      <c r="V144" s="51" t="e">
        <f t="shared" si="45"/>
        <v>#N/A</v>
      </c>
      <c r="W144" t="e">
        <f t="shared" si="31"/>
        <v>#N/A</v>
      </c>
    </row>
    <row r="145" spans="1:23" x14ac:dyDescent="0.2">
      <c r="A145" s="172">
        <f>'Web Graph Info.'!A138:A285</f>
        <v>42283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4"/>
      <c r="S145" s="4"/>
      <c r="T145" s="130" t="e">
        <f t="shared" si="46"/>
        <v>#N/A</v>
      </c>
      <c r="U145" s="4"/>
      <c r="V145" s="51" t="e">
        <f t="shared" si="45"/>
        <v>#N/A</v>
      </c>
      <c r="W145" t="e">
        <f t="shared" si="31"/>
        <v>#N/A</v>
      </c>
    </row>
    <row r="146" spans="1:23" x14ac:dyDescent="0.2">
      <c r="A146" s="172">
        <f>'Web Graph Info.'!A139:A286</f>
        <v>42284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4"/>
      <c r="S146" s="4"/>
      <c r="T146" s="130" t="e">
        <f t="shared" si="46"/>
        <v>#N/A</v>
      </c>
      <c r="U146" s="4"/>
      <c r="V146" s="51" t="e">
        <f t="shared" si="45"/>
        <v>#N/A</v>
      </c>
      <c r="W146" t="e">
        <f t="shared" si="31"/>
        <v>#N/A</v>
      </c>
    </row>
    <row r="147" spans="1:23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4"/>
      <c r="S147" s="4"/>
      <c r="T147" s="130" t="e">
        <f t="shared" si="46"/>
        <v>#N/A</v>
      </c>
      <c r="U147" s="4"/>
      <c r="V147" s="51" t="e">
        <f t="shared" ref="V147:V172" si="47">SUM(T147+U147)</f>
        <v>#N/A</v>
      </c>
      <c r="W147" t="e">
        <f t="shared" si="31"/>
        <v>#N/A</v>
      </c>
    </row>
    <row r="148" spans="1:23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4"/>
      <c r="S148" s="4"/>
      <c r="T148" s="130" t="e">
        <f t="shared" si="46"/>
        <v>#N/A</v>
      </c>
      <c r="U148" s="4"/>
      <c r="V148" s="51" t="e">
        <f t="shared" si="47"/>
        <v>#N/A</v>
      </c>
      <c r="W148" t="e">
        <f t="shared" si="31"/>
        <v>#N/A</v>
      </c>
    </row>
    <row r="149" spans="1:23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4"/>
      <c r="S149" s="4"/>
      <c r="T149" s="130" t="e">
        <f t="shared" si="46"/>
        <v>#N/A</v>
      </c>
      <c r="U149" s="4"/>
      <c r="V149" s="51" t="e">
        <f t="shared" si="47"/>
        <v>#N/A</v>
      </c>
      <c r="W149" t="e">
        <f t="shared" si="31"/>
        <v>#N/A</v>
      </c>
    </row>
    <row r="150" spans="1:23" x14ac:dyDescent="0.2">
      <c r="A150" s="11"/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4"/>
      <c r="S150" s="4"/>
      <c r="T150" s="130" t="e">
        <f t="shared" si="46"/>
        <v>#N/A</v>
      </c>
      <c r="U150" s="4"/>
      <c r="V150" s="51" t="e">
        <f t="shared" si="47"/>
        <v>#N/A</v>
      </c>
      <c r="W150" t="e">
        <f t="shared" si="31"/>
        <v>#N/A</v>
      </c>
    </row>
    <row r="151" spans="1:23" x14ac:dyDescent="0.2">
      <c r="A151" s="11"/>
      <c r="B15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8"/>
      <c r="P151" s="4"/>
      <c r="Q151" s="4"/>
      <c r="R151" s="4"/>
      <c r="S151" s="4"/>
      <c r="T151" s="130" t="e">
        <f t="shared" si="46"/>
        <v>#N/A</v>
      </c>
      <c r="U151" s="4"/>
      <c r="V151" s="51" t="e">
        <f t="shared" si="47"/>
        <v>#N/A</v>
      </c>
      <c r="W151" t="e">
        <f t="shared" si="31"/>
        <v>#N/A</v>
      </c>
    </row>
    <row r="152" spans="1:23" x14ac:dyDescent="0.2">
      <c r="A152" s="11"/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130" t="e">
        <f t="shared" si="46"/>
        <v>#N/A</v>
      </c>
      <c r="U152" s="4"/>
      <c r="V152" s="51" t="e">
        <f t="shared" si="47"/>
        <v>#N/A</v>
      </c>
      <c r="W152" t="e">
        <f t="shared" si="31"/>
        <v>#N/A</v>
      </c>
    </row>
    <row r="153" spans="1:23" s="101" customFormat="1" x14ac:dyDescent="0.2">
      <c r="A153" s="11"/>
      <c r="T153" s="156" t="e">
        <f t="shared" si="46"/>
        <v>#N/A</v>
      </c>
      <c r="U153" s="4"/>
      <c r="V153" s="156" t="e">
        <f t="shared" si="47"/>
        <v>#N/A</v>
      </c>
      <c r="W153" s="101" t="e">
        <f t="shared" si="31"/>
        <v>#N/A</v>
      </c>
    </row>
    <row r="154" spans="1:23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46"/>
        <v>#N/A</v>
      </c>
      <c r="U154" s="4"/>
      <c r="V154" s="158" t="e">
        <f t="shared" si="47"/>
        <v>#N/A</v>
      </c>
      <c r="W154" s="101" t="e">
        <f t="shared" ref="W154:W172" si="48">SUM(V154)</f>
        <v>#N/A</v>
      </c>
    </row>
    <row r="155" spans="1:23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57" t="e">
        <f t="shared" ref="T155:T156" si="49">IF(SUM(B155:S155)=0,NA(),SUM(B155:S155))</f>
        <v>#N/A</v>
      </c>
      <c r="U155" s="4"/>
      <c r="V155" s="158" t="e">
        <f t="shared" si="47"/>
        <v>#N/A</v>
      </c>
      <c r="W155" s="101" t="e">
        <f t="shared" si="48"/>
        <v>#N/A</v>
      </c>
    </row>
    <row r="156" spans="1:23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57" t="e">
        <f t="shared" si="49"/>
        <v>#N/A</v>
      </c>
      <c r="U156" s="4"/>
      <c r="V156" s="158" t="e">
        <f t="shared" si="47"/>
        <v>#N/A</v>
      </c>
      <c r="W156" s="101" t="e">
        <f t="shared" si="48"/>
        <v>#N/A</v>
      </c>
    </row>
    <row r="157" spans="1:23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57" t="e">
        <f t="shared" si="46"/>
        <v>#N/A</v>
      </c>
      <c r="U157" s="4"/>
      <c r="V157" s="158" t="e">
        <f t="shared" si="47"/>
        <v>#N/A</v>
      </c>
      <c r="W157" s="101" t="e">
        <f t="shared" si="48"/>
        <v>#N/A</v>
      </c>
    </row>
    <row r="158" spans="1:23" s="101" customFormat="1" x14ac:dyDescent="0.2">
      <c r="A158" s="11"/>
      <c r="T158" s="157" t="e">
        <f t="shared" si="46"/>
        <v>#N/A</v>
      </c>
      <c r="U158" s="4"/>
      <c r="V158" s="158" t="e">
        <f t="shared" si="47"/>
        <v>#N/A</v>
      </c>
      <c r="W158" s="101" t="e">
        <f t="shared" si="48"/>
        <v>#N/A</v>
      </c>
    </row>
    <row r="159" spans="1:23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57" t="e">
        <f t="shared" si="46"/>
        <v>#N/A</v>
      </c>
      <c r="U159" s="4"/>
      <c r="V159" s="158" t="e">
        <f t="shared" si="47"/>
        <v>#N/A</v>
      </c>
      <c r="W159" s="101" t="e">
        <f t="shared" si="48"/>
        <v>#N/A</v>
      </c>
    </row>
    <row r="160" spans="1:23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57" t="e">
        <f t="shared" si="46"/>
        <v>#N/A</v>
      </c>
      <c r="U160" s="4"/>
      <c r="V160" s="158" t="e">
        <f t="shared" si="47"/>
        <v>#N/A</v>
      </c>
      <c r="W160" s="101" t="e">
        <f t="shared" si="48"/>
        <v>#N/A</v>
      </c>
    </row>
    <row r="161" spans="1:23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57" t="e">
        <f t="shared" si="46"/>
        <v>#N/A</v>
      </c>
      <c r="U161" s="4"/>
      <c r="V161" s="158" t="e">
        <f t="shared" si="47"/>
        <v>#N/A</v>
      </c>
      <c r="W161" s="101" t="e">
        <f t="shared" si="48"/>
        <v>#N/A</v>
      </c>
    </row>
    <row r="162" spans="1:23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57" t="e">
        <f t="shared" si="46"/>
        <v>#N/A</v>
      </c>
      <c r="U162" s="4"/>
      <c r="V162" s="158" t="e">
        <f t="shared" si="47"/>
        <v>#N/A</v>
      </c>
      <c r="W162" s="101" t="e">
        <f t="shared" si="48"/>
        <v>#N/A</v>
      </c>
    </row>
    <row r="163" spans="1:23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57" t="e">
        <f t="shared" si="46"/>
        <v>#N/A</v>
      </c>
      <c r="U163" s="4"/>
      <c r="V163" s="158" t="e">
        <f t="shared" si="47"/>
        <v>#N/A</v>
      </c>
      <c r="W163" s="101" t="e">
        <f t="shared" si="48"/>
        <v>#N/A</v>
      </c>
    </row>
    <row r="164" spans="1:23" s="101" customFormat="1" x14ac:dyDescent="0.2">
      <c r="A164" s="11"/>
      <c r="O164" s="4"/>
      <c r="P164" s="4"/>
      <c r="Q164" s="4"/>
      <c r="R164" s="4"/>
      <c r="S164" s="4"/>
      <c r="T164" s="157" t="e">
        <f t="shared" si="46"/>
        <v>#N/A</v>
      </c>
      <c r="U164" s="4"/>
      <c r="V164" s="158" t="e">
        <f t="shared" si="47"/>
        <v>#N/A</v>
      </c>
      <c r="W164" s="101" t="e">
        <f t="shared" si="48"/>
        <v>#N/A</v>
      </c>
    </row>
    <row r="165" spans="1:23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57" t="e">
        <f t="shared" si="46"/>
        <v>#N/A</v>
      </c>
      <c r="U165" s="4"/>
      <c r="V165" s="158" t="e">
        <f t="shared" si="47"/>
        <v>#N/A</v>
      </c>
      <c r="W165" s="101" t="e">
        <f t="shared" si="48"/>
        <v>#N/A</v>
      </c>
    </row>
    <row r="166" spans="1:23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46"/>
        <v>#N/A</v>
      </c>
      <c r="U166" s="4"/>
      <c r="V166" s="158" t="e">
        <f t="shared" si="47"/>
        <v>#N/A</v>
      </c>
      <c r="W166" s="101" t="e">
        <f t="shared" si="48"/>
        <v>#N/A</v>
      </c>
    </row>
    <row r="167" spans="1:23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46"/>
        <v>#N/A</v>
      </c>
      <c r="U167" s="4"/>
      <c r="V167" s="158" t="e">
        <f t="shared" si="47"/>
        <v>#N/A</v>
      </c>
      <c r="W167" s="101" t="e">
        <f t="shared" si="48"/>
        <v>#N/A</v>
      </c>
    </row>
    <row r="168" spans="1:23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46"/>
        <v>#N/A</v>
      </c>
      <c r="U168" s="4"/>
      <c r="V168" s="158" t="e">
        <f t="shared" si="47"/>
        <v>#N/A</v>
      </c>
      <c r="W168" s="101" t="e">
        <f t="shared" si="48"/>
        <v>#N/A</v>
      </c>
    </row>
    <row r="169" spans="1:23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46"/>
        <v>#N/A</v>
      </c>
      <c r="U169" s="4"/>
      <c r="V169" s="158" t="e">
        <f t="shared" si="47"/>
        <v>#N/A</v>
      </c>
      <c r="W169" s="101" t="e">
        <f t="shared" si="48"/>
        <v>#N/A</v>
      </c>
    </row>
    <row r="170" spans="1:23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46"/>
        <v>#N/A</v>
      </c>
      <c r="U170" s="4"/>
      <c r="V170" s="158" t="e">
        <f t="shared" si="47"/>
        <v>#N/A</v>
      </c>
      <c r="W170" s="101" t="e">
        <f t="shared" si="48"/>
        <v>#N/A</v>
      </c>
    </row>
    <row r="171" spans="1:23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46"/>
        <v>#N/A</v>
      </c>
      <c r="U171" s="4"/>
      <c r="V171" s="158" t="e">
        <f t="shared" si="47"/>
        <v>#N/A</v>
      </c>
      <c r="W171" s="101" t="e">
        <f t="shared" si="48"/>
        <v>#N/A</v>
      </c>
    </row>
    <row r="172" spans="1:23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46"/>
        <v>#N/A</v>
      </c>
      <c r="U172" s="4"/>
      <c r="V172" s="158" t="e">
        <f t="shared" si="47"/>
        <v>#N/A</v>
      </c>
      <c r="W172" s="101" t="e">
        <f t="shared" si="48"/>
        <v>#N/A</v>
      </c>
    </row>
    <row r="173" spans="1:23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3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3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3" s="101" customFormat="1" x14ac:dyDescent="0.2">
      <c r="A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3" x14ac:dyDescent="0.2">
      <c r="B177" s="224" t="s">
        <v>27</v>
      </c>
      <c r="C177" s="224"/>
      <c r="D177" s="224"/>
      <c r="E177" s="224"/>
      <c r="F177" s="224"/>
      <c r="G177" s="224"/>
      <c r="H177" s="224"/>
      <c r="I177" s="224" t="s">
        <v>28</v>
      </c>
      <c r="J177" s="224"/>
      <c r="K177" s="224"/>
      <c r="L177" s="224"/>
      <c r="M177" s="224"/>
      <c r="N177" s="224"/>
      <c r="O177" s="224" t="s">
        <v>29</v>
      </c>
      <c r="P177" s="224"/>
      <c r="Q177" s="224"/>
      <c r="R177" s="224" t="s">
        <v>30</v>
      </c>
      <c r="S177" s="224"/>
      <c r="T177" s="222" t="s">
        <v>31</v>
      </c>
      <c r="U177" t="s">
        <v>32</v>
      </c>
    </row>
    <row r="178" spans="1:23" x14ac:dyDescent="0.2">
      <c r="B178" t="s">
        <v>34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H178" s="1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50</v>
      </c>
      <c r="N178" s="1" t="s">
        <v>40</v>
      </c>
      <c r="O178" t="s">
        <v>46</v>
      </c>
      <c r="P178" t="s">
        <v>47</v>
      </c>
      <c r="Q178" s="1" t="s">
        <v>40</v>
      </c>
      <c r="R178" t="s">
        <v>51</v>
      </c>
      <c r="S178" s="1" t="s">
        <v>49</v>
      </c>
      <c r="T178" s="223"/>
    </row>
    <row r="179" spans="1:23" x14ac:dyDescent="0.2">
      <c r="A179" t="s">
        <v>52</v>
      </c>
      <c r="B179">
        <f t="shared" ref="B179:W179" si="50">SUM(B9:B132)</f>
        <v>2053.6999999999989</v>
      </c>
      <c r="C179">
        <f t="shared" si="50"/>
        <v>22.000000000000018</v>
      </c>
      <c r="D179">
        <f t="shared" si="50"/>
        <v>0</v>
      </c>
      <c r="E179">
        <f t="shared" si="50"/>
        <v>1</v>
      </c>
      <c r="F179">
        <f t="shared" si="50"/>
        <v>0</v>
      </c>
      <c r="G179">
        <f t="shared" si="50"/>
        <v>4</v>
      </c>
      <c r="H179">
        <f t="shared" si="50"/>
        <v>0</v>
      </c>
      <c r="I179">
        <f t="shared" si="50"/>
        <v>101.99999999999997</v>
      </c>
      <c r="J179">
        <f t="shared" si="50"/>
        <v>72.299999999999983</v>
      </c>
      <c r="K179">
        <f t="shared" si="50"/>
        <v>1.9000000000000001</v>
      </c>
      <c r="L179">
        <f t="shared" si="50"/>
        <v>55.699999999999989</v>
      </c>
      <c r="M179">
        <f t="shared" si="50"/>
        <v>32.900000000000006</v>
      </c>
      <c r="N179">
        <f t="shared" si="50"/>
        <v>21.9</v>
      </c>
      <c r="O179">
        <f t="shared" si="50"/>
        <v>211.6999999999999</v>
      </c>
      <c r="P179">
        <f t="shared" si="50"/>
        <v>0</v>
      </c>
      <c r="Q179">
        <f t="shared" si="50"/>
        <v>0</v>
      </c>
      <c r="R179">
        <f t="shared" si="50"/>
        <v>3.7</v>
      </c>
      <c r="S179">
        <f t="shared" si="50"/>
        <v>0.89999999999999991</v>
      </c>
      <c r="T179" t="e">
        <f t="shared" si="50"/>
        <v>#N/A</v>
      </c>
      <c r="U179">
        <f t="shared" si="50"/>
        <v>1411.889999999999</v>
      </c>
      <c r="V179" t="e">
        <f t="shared" si="50"/>
        <v>#N/A</v>
      </c>
      <c r="W179" t="e">
        <f t="shared" si="50"/>
        <v>#REF!</v>
      </c>
    </row>
    <row r="180" spans="1:23" x14ac:dyDescent="0.2">
      <c r="B180"/>
      <c r="H180" s="1"/>
      <c r="I180"/>
      <c r="N180" s="1"/>
      <c r="O180"/>
      <c r="Q180" s="1"/>
      <c r="R180"/>
      <c r="S180" s="1"/>
      <c r="T180"/>
    </row>
    <row r="181" spans="1:23" x14ac:dyDescent="0.2">
      <c r="B181"/>
      <c r="H181" s="1"/>
      <c r="I181"/>
      <c r="N181" s="1"/>
      <c r="O181"/>
      <c r="Q181" s="1"/>
      <c r="R181"/>
      <c r="S181" s="1"/>
      <c r="T181"/>
    </row>
    <row r="182" spans="1:23" x14ac:dyDescent="0.2">
      <c r="B182"/>
      <c r="H182" s="1"/>
      <c r="I182"/>
      <c r="N182" s="1"/>
      <c r="O182"/>
      <c r="Q182" s="1"/>
      <c r="R182"/>
      <c r="S182" s="1"/>
      <c r="T182"/>
    </row>
    <row r="183" spans="1:23" x14ac:dyDescent="0.2">
      <c r="B183"/>
      <c r="H183" s="1"/>
      <c r="I183"/>
      <c r="N183" s="1"/>
      <c r="O183"/>
      <c r="Q183" s="1"/>
      <c r="R183"/>
      <c r="S183" s="1"/>
      <c r="T183"/>
    </row>
    <row r="184" spans="1:23" x14ac:dyDescent="0.2">
      <c r="B184"/>
      <c r="H184" s="1"/>
      <c r="I184"/>
      <c r="N184" s="1"/>
      <c r="O184"/>
      <c r="Q184" s="1"/>
      <c r="R184"/>
      <c r="S184" s="1"/>
      <c r="T184"/>
    </row>
    <row r="185" spans="1:23" x14ac:dyDescent="0.2">
      <c r="B185"/>
      <c r="H185" s="1"/>
      <c r="I185"/>
      <c r="N185" s="1"/>
      <c r="O185"/>
      <c r="Q185" s="1"/>
      <c r="R185"/>
      <c r="S185" s="1"/>
      <c r="T185"/>
    </row>
    <row r="186" spans="1:23" x14ac:dyDescent="0.2">
      <c r="B186"/>
      <c r="H186" s="1"/>
      <c r="I186"/>
      <c r="N186" s="1"/>
      <c r="O186"/>
      <c r="Q186" s="1"/>
      <c r="R186"/>
      <c r="S186" s="1"/>
      <c r="T186"/>
    </row>
    <row r="187" spans="1:23" x14ac:dyDescent="0.2">
      <c r="B187"/>
      <c r="H187" s="1"/>
      <c r="I187"/>
      <c r="N187" s="1"/>
      <c r="O187"/>
      <c r="Q187" s="1"/>
      <c r="R187"/>
      <c r="S187" s="1"/>
      <c r="T187"/>
      <c r="V187" s="223" t="s">
        <v>33</v>
      </c>
    </row>
    <row r="188" spans="1:23" x14ac:dyDescent="0.2">
      <c r="B188"/>
      <c r="H188" s="1"/>
      <c r="I188"/>
      <c r="N188" s="1"/>
      <c r="O188"/>
      <c r="Q188" s="1"/>
      <c r="R188"/>
      <c r="S188" s="1"/>
      <c r="T188"/>
      <c r="V188" s="223"/>
    </row>
    <row r="189" spans="1:23" x14ac:dyDescent="0.2">
      <c r="B189"/>
      <c r="H189" s="1"/>
      <c r="I189"/>
      <c r="N189" s="1"/>
      <c r="O189"/>
      <c r="Q189" s="1"/>
      <c r="R189"/>
      <c r="S189" s="1"/>
      <c r="T189"/>
      <c r="V189" t="e">
        <f>SUM(V11:V186)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7:V188"/>
    <mergeCell ref="T7:T8"/>
    <mergeCell ref="V7:V8"/>
    <mergeCell ref="B177:H177"/>
    <mergeCell ref="I177:N177"/>
    <mergeCell ref="O177:Q177"/>
    <mergeCell ref="R177:S177"/>
    <mergeCell ref="T177:T178"/>
  </mergeCells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W186"/>
  <sheetViews>
    <sheetView zoomScaleNormal="100" workbookViewId="0">
      <pane ySplit="2295" topLeftCell="A91" activePane="bottomLeft"/>
      <selection activeCell="E3" sqref="E3:F3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101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102</v>
      </c>
      <c r="B3" s="226"/>
      <c r="C3" s="226"/>
      <c r="E3" s="227" t="s">
        <v>103</v>
      </c>
      <c r="F3" s="230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E4" t="s">
        <v>104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105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128" t="e">
        <f>IF(SUM(B9:S9)=0,NA(),SUM(B9:S9))</f>
        <v>#N/A</v>
      </c>
      <c r="U9" s="4"/>
      <c r="V9" s="51" t="e">
        <f t="shared" ref="V9:V68" si="0">SUM(T9+U9)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2" si="1">IF(SUM(B10:S10)=0,NA(),SUM(B10:S10))</f>
        <v>#N/A</v>
      </c>
      <c r="U10" s="4"/>
      <c r="V10" s="51" t="e">
        <f t="shared" si="0"/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1"/>
        <v>#N/A</v>
      </c>
      <c r="U11" s="4"/>
      <c r="V11" s="51" t="e">
        <f t="shared" si="0"/>
        <v>#N/A</v>
      </c>
    </row>
    <row r="12" spans="1:22" x14ac:dyDescent="0.2">
      <c r="A12" s="172">
        <f>'Web Graph Info.'!A5:A152</f>
        <v>42150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1">
        <v>0</v>
      </c>
      <c r="O12" s="4">
        <v>1</v>
      </c>
      <c r="P12" s="4">
        <v>0</v>
      </c>
      <c r="Q12" s="1">
        <v>0</v>
      </c>
      <c r="R12" s="4">
        <v>0</v>
      </c>
      <c r="S12" s="1">
        <v>0</v>
      </c>
      <c r="T12" s="130">
        <f t="shared" si="1"/>
        <v>3</v>
      </c>
      <c r="U12" s="4">
        <v>0</v>
      </c>
      <c r="V12" s="51">
        <f t="shared" si="0"/>
        <v>3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3</v>
      </c>
      <c r="P13" s="4">
        <v>0</v>
      </c>
      <c r="Q13" s="1">
        <v>0</v>
      </c>
      <c r="R13" s="4">
        <v>0</v>
      </c>
      <c r="S13" s="1">
        <v>0</v>
      </c>
      <c r="T13" s="130">
        <f t="shared" si="1"/>
        <v>3</v>
      </c>
      <c r="U13" s="4">
        <v>0</v>
      </c>
      <c r="V13" s="51">
        <f t="shared" si="0"/>
        <v>3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v>0</v>
      </c>
      <c r="U14" s="4">
        <v>1</v>
      </c>
      <c r="V14" s="51">
        <f t="shared" si="0"/>
        <v>1</v>
      </c>
    </row>
    <row r="15" spans="1:22" x14ac:dyDescent="0.2">
      <c r="A15" s="172">
        <f>'Web Graph Info.'!A8:A155</f>
        <v>42153</v>
      </c>
      <c r="B15">
        <v>1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4">
        <v>2</v>
      </c>
      <c r="M15" s="4">
        <v>0</v>
      </c>
      <c r="N15" s="1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130">
        <f t="shared" si="1"/>
        <v>4</v>
      </c>
      <c r="U15" s="4">
        <v>0</v>
      </c>
      <c r="V15" s="51">
        <f t="shared" si="0"/>
        <v>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4">
        <v>0.3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30">
        <f t="shared" si="1"/>
        <v>0.3</v>
      </c>
      <c r="U16" s="4">
        <v>0</v>
      </c>
      <c r="V16" s="51">
        <f t="shared" si="0"/>
        <v>0.3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4">
        <v>0.3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73">
        <f t="shared" ref="T17:T18" si="2">IF(SUM(B17:S17)=0,NA(),SUM(B17:S17))</f>
        <v>0.3</v>
      </c>
      <c r="U17" s="4">
        <v>1</v>
      </c>
      <c r="V17" s="173">
        <f t="shared" ref="V17:V18" si="3">SUM(T17+U17)</f>
        <v>1.3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4">
        <v>0.3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73">
        <f t="shared" si="2"/>
        <v>0.3</v>
      </c>
      <c r="U18" s="4">
        <v>2</v>
      </c>
      <c r="V18" s="173">
        <f t="shared" si="3"/>
        <v>2.2999999999999998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30">
        <f t="shared" si="1"/>
        <v>1</v>
      </c>
      <c r="U19" s="4">
        <v>0</v>
      </c>
      <c r="V19" s="51">
        <f t="shared" si="0"/>
        <v>1</v>
      </c>
    </row>
    <row r="20" spans="1:22" x14ac:dyDescent="0.2">
      <c r="A20" s="172">
        <f>'Web Graph Info.'!A13:A160</f>
        <v>42158</v>
      </c>
      <c r="B20">
        <v>13</v>
      </c>
      <c r="C20">
        <v>1</v>
      </c>
      <c r="D20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>
        <v>1</v>
      </c>
      <c r="K20">
        <v>0</v>
      </c>
      <c r="L20">
        <v>1</v>
      </c>
      <c r="M20">
        <v>0</v>
      </c>
      <c r="N20" s="4">
        <v>0</v>
      </c>
      <c r="O20" s="4">
        <v>10</v>
      </c>
      <c r="P20" s="4">
        <v>0</v>
      </c>
      <c r="Q20" s="4">
        <v>0</v>
      </c>
      <c r="R20" s="4">
        <v>0</v>
      </c>
      <c r="S20" s="4">
        <v>0</v>
      </c>
      <c r="T20" s="130">
        <f t="shared" si="1"/>
        <v>26</v>
      </c>
      <c r="U20" s="4">
        <v>16</v>
      </c>
      <c r="V20" s="51">
        <f t="shared" si="0"/>
        <v>42</v>
      </c>
    </row>
    <row r="21" spans="1:22" x14ac:dyDescent="0.2">
      <c r="A21" s="172">
        <f>'Web Graph Info.'!A14:A161</f>
        <v>42159</v>
      </c>
      <c r="B21">
        <v>1</v>
      </c>
      <c r="C2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4">
        <v>0</v>
      </c>
      <c r="T21" s="130">
        <f t="shared" si="1"/>
        <v>1</v>
      </c>
      <c r="U21" s="4">
        <v>0</v>
      </c>
      <c r="V21" s="51">
        <f t="shared" si="0"/>
        <v>1</v>
      </c>
    </row>
    <row r="22" spans="1:22" x14ac:dyDescent="0.2">
      <c r="A22" s="172">
        <f>'Web Graph Info.'!A15:A162</f>
        <v>42160</v>
      </c>
      <c r="B22">
        <v>26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2</v>
      </c>
      <c r="K22">
        <v>0</v>
      </c>
      <c r="L22">
        <v>6</v>
      </c>
      <c r="M22">
        <v>0</v>
      </c>
      <c r="N22" s="4">
        <v>0</v>
      </c>
      <c r="O22" s="4">
        <v>3</v>
      </c>
      <c r="P22" s="4">
        <v>0</v>
      </c>
      <c r="Q22" s="4">
        <v>0</v>
      </c>
      <c r="R22" s="4">
        <v>0</v>
      </c>
      <c r="S22" s="4">
        <v>0</v>
      </c>
      <c r="T22" s="130">
        <f t="shared" si="1"/>
        <v>37</v>
      </c>
      <c r="U22" s="4">
        <v>9</v>
      </c>
      <c r="V22" s="51">
        <f t="shared" si="0"/>
        <v>46</v>
      </c>
    </row>
    <row r="23" spans="1:22" x14ac:dyDescent="0.2">
      <c r="A23" s="172">
        <f>'Web Graph Info.'!A16:A163</f>
        <v>42161</v>
      </c>
      <c r="B23">
        <v>22.3</v>
      </c>
      <c r="C23">
        <v>0.3</v>
      </c>
      <c r="D23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>
        <v>0.3</v>
      </c>
      <c r="K23">
        <v>0</v>
      </c>
      <c r="L23">
        <v>1</v>
      </c>
      <c r="M23">
        <v>0</v>
      </c>
      <c r="N23" s="4">
        <v>0</v>
      </c>
      <c r="O23" s="4">
        <v>0.6</v>
      </c>
      <c r="P23" s="4">
        <v>0</v>
      </c>
      <c r="Q23" s="4">
        <v>0</v>
      </c>
      <c r="R23" s="4">
        <v>0</v>
      </c>
      <c r="S23" s="4">
        <v>0</v>
      </c>
      <c r="T23" s="130">
        <f t="shared" si="1"/>
        <v>24.500000000000004</v>
      </c>
      <c r="U23" s="4">
        <v>20.6</v>
      </c>
      <c r="V23" s="51">
        <f t="shared" si="0"/>
        <v>45.100000000000009</v>
      </c>
    </row>
    <row r="24" spans="1:22" x14ac:dyDescent="0.2">
      <c r="A24" s="172">
        <f>'Web Graph Info.'!A17:A164</f>
        <v>42162</v>
      </c>
      <c r="B24" s="101">
        <v>22.3</v>
      </c>
      <c r="C24" s="101">
        <v>0.3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0.3</v>
      </c>
      <c r="K24" s="101">
        <v>0</v>
      </c>
      <c r="L24" s="101">
        <v>1</v>
      </c>
      <c r="M24" s="101">
        <v>0</v>
      </c>
      <c r="N24" s="4">
        <v>0</v>
      </c>
      <c r="O24" s="4">
        <v>0.6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24.500000000000004</v>
      </c>
      <c r="U24" s="4">
        <v>21.6</v>
      </c>
      <c r="V24" s="174">
        <f t="shared" ref="V24:V25" si="5">SUM(T24+U24)</f>
        <v>46.100000000000009</v>
      </c>
    </row>
    <row r="25" spans="1:22" x14ac:dyDescent="0.2">
      <c r="A25" s="172">
        <f>'Web Graph Info.'!A18:A165</f>
        <v>42163</v>
      </c>
      <c r="B25" s="101">
        <v>22.3</v>
      </c>
      <c r="C25" s="101">
        <v>0.3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0.3</v>
      </c>
      <c r="K25" s="101">
        <v>0</v>
      </c>
      <c r="L25" s="101">
        <v>1</v>
      </c>
      <c r="M25" s="101">
        <v>0</v>
      </c>
      <c r="N25" s="4">
        <v>0</v>
      </c>
      <c r="O25" s="4">
        <v>0.6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24.500000000000004</v>
      </c>
      <c r="U25" s="4">
        <v>22.6</v>
      </c>
      <c r="V25" s="174">
        <f t="shared" si="5"/>
        <v>47.100000000000009</v>
      </c>
    </row>
    <row r="26" spans="1:22" x14ac:dyDescent="0.2">
      <c r="A26" s="172">
        <f>'Web Graph Info.'!A19:A166</f>
        <v>42164</v>
      </c>
      <c r="B26">
        <v>27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30">
        <f t="shared" si="1"/>
        <v>29</v>
      </c>
      <c r="U26" s="4">
        <v>16</v>
      </c>
      <c r="V26" s="51">
        <f t="shared" si="0"/>
        <v>45</v>
      </c>
    </row>
    <row r="27" spans="1:22" x14ac:dyDescent="0.2">
      <c r="A27" s="172">
        <f>'Web Graph Info.'!A20:A167</f>
        <v>42165</v>
      </c>
      <c r="B27">
        <v>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130">
        <f t="shared" si="1"/>
        <v>8</v>
      </c>
      <c r="U27" s="4">
        <v>2</v>
      </c>
      <c r="V27" s="51">
        <f t="shared" si="0"/>
        <v>10</v>
      </c>
    </row>
    <row r="28" spans="1:22" x14ac:dyDescent="0.2">
      <c r="A28" s="172">
        <f>'Web Graph Info.'!A21:A168</f>
        <v>42166</v>
      </c>
      <c r="B28">
        <v>19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30">
        <f t="shared" si="1"/>
        <v>20</v>
      </c>
      <c r="U28" s="4">
        <v>6</v>
      </c>
      <c r="V28" s="51">
        <f t="shared" si="0"/>
        <v>26</v>
      </c>
    </row>
    <row r="29" spans="1:22" x14ac:dyDescent="0.2">
      <c r="A29" s="172">
        <f>'Web Graph Info.'!A22:A169</f>
        <v>42167</v>
      </c>
      <c r="B29">
        <v>53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2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 s="130">
        <f t="shared" si="1"/>
        <v>61</v>
      </c>
      <c r="U29" s="4">
        <v>9</v>
      </c>
      <c r="V29" s="51">
        <f t="shared" si="0"/>
        <v>70</v>
      </c>
    </row>
    <row r="30" spans="1:22" x14ac:dyDescent="0.2">
      <c r="A30" s="172">
        <f>'Web Graph Info.'!A23:A170</f>
        <v>42168</v>
      </c>
      <c r="B30">
        <v>25.3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1.3</v>
      </c>
      <c r="K30">
        <v>0</v>
      </c>
      <c r="L30">
        <v>1.3</v>
      </c>
      <c r="M30">
        <v>0</v>
      </c>
      <c r="N30">
        <v>0</v>
      </c>
      <c r="O30">
        <v>3.3</v>
      </c>
      <c r="P30">
        <v>0</v>
      </c>
      <c r="Q30">
        <v>0</v>
      </c>
      <c r="R30">
        <v>0</v>
      </c>
      <c r="S30">
        <v>0</v>
      </c>
      <c r="T30" s="130">
        <f t="shared" si="1"/>
        <v>35.200000000000003</v>
      </c>
      <c r="U30" s="4">
        <v>11</v>
      </c>
      <c r="V30" s="51">
        <f t="shared" si="0"/>
        <v>46.2</v>
      </c>
    </row>
    <row r="31" spans="1:22" x14ac:dyDescent="0.2">
      <c r="A31" s="172">
        <f>'Web Graph Info.'!A24:A171</f>
        <v>42169</v>
      </c>
      <c r="B31" s="101">
        <v>25.3</v>
      </c>
      <c r="C31" s="101">
        <v>3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1</v>
      </c>
      <c r="J31" s="101">
        <v>1.3</v>
      </c>
      <c r="K31" s="101">
        <v>0</v>
      </c>
      <c r="L31" s="101">
        <v>1.3</v>
      </c>
      <c r="M31" s="101">
        <v>0</v>
      </c>
      <c r="N31" s="101">
        <v>0</v>
      </c>
      <c r="O31" s="101">
        <v>3.3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6">IF(SUM(B31:S31)=0,NA(),SUM(B31:S31))</f>
        <v>35.200000000000003</v>
      </c>
      <c r="U31" s="4">
        <v>12</v>
      </c>
      <c r="V31" s="175">
        <f t="shared" ref="V31:V32" si="7">SUM(T31+U31)</f>
        <v>47.2</v>
      </c>
    </row>
    <row r="32" spans="1:22" x14ac:dyDescent="0.2">
      <c r="A32" s="172">
        <f>'Web Graph Info.'!A25:A172</f>
        <v>42170</v>
      </c>
      <c r="B32" s="101">
        <v>25.3</v>
      </c>
      <c r="C32" s="101">
        <v>3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1</v>
      </c>
      <c r="J32" s="101">
        <v>1.3</v>
      </c>
      <c r="K32" s="101">
        <v>0</v>
      </c>
      <c r="L32" s="101">
        <v>1.3</v>
      </c>
      <c r="M32" s="101">
        <v>0</v>
      </c>
      <c r="N32" s="101">
        <v>0</v>
      </c>
      <c r="O32" s="101">
        <v>3.3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6"/>
        <v>35.200000000000003</v>
      </c>
      <c r="U32" s="4">
        <v>13</v>
      </c>
      <c r="V32" s="175">
        <f t="shared" si="7"/>
        <v>48.2</v>
      </c>
    </row>
    <row r="33" spans="1:22" x14ac:dyDescent="0.2">
      <c r="A33" s="172">
        <f>'Web Graph Info.'!A26:A173</f>
        <v>42171</v>
      </c>
      <c r="B33">
        <v>24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 s="101">
        <v>0</v>
      </c>
      <c r="R33" s="101">
        <v>0</v>
      </c>
      <c r="S33" s="101">
        <v>0</v>
      </c>
      <c r="T33" s="130">
        <f t="shared" si="1"/>
        <v>27</v>
      </c>
      <c r="U33" s="4">
        <v>7</v>
      </c>
      <c r="V33" s="51">
        <f t="shared" si="0"/>
        <v>34</v>
      </c>
    </row>
    <row r="34" spans="1:22" x14ac:dyDescent="0.2">
      <c r="A34" s="172">
        <f>'Web Graph Info.'!A27:A174</f>
        <v>42172</v>
      </c>
      <c r="B34">
        <v>5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>
        <v>1</v>
      </c>
      <c r="J34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30">
        <f t="shared" si="1"/>
        <v>6</v>
      </c>
      <c r="U34" s="4">
        <v>5</v>
      </c>
      <c r="V34" s="51">
        <f t="shared" si="0"/>
        <v>11</v>
      </c>
    </row>
    <row r="35" spans="1:22" x14ac:dyDescent="0.2">
      <c r="A35" s="172">
        <f>'Web Graph Info.'!A28:A175</f>
        <v>42173</v>
      </c>
      <c r="B35" t="s">
        <v>226</v>
      </c>
      <c r="C35" s="101" t="s">
        <v>226</v>
      </c>
      <c r="D35" s="101" t="s">
        <v>226</v>
      </c>
      <c r="E35" s="101" t="s">
        <v>226</v>
      </c>
      <c r="F35" s="101" t="s">
        <v>226</v>
      </c>
      <c r="G35" s="101" t="s">
        <v>226</v>
      </c>
      <c r="H35" s="101" t="s">
        <v>226</v>
      </c>
      <c r="I35" s="101" t="s">
        <v>226</v>
      </c>
      <c r="J35" s="101" t="s">
        <v>226</v>
      </c>
      <c r="K35" s="101" t="s">
        <v>226</v>
      </c>
      <c r="L35" s="101" t="s">
        <v>226</v>
      </c>
      <c r="M35" s="101" t="s">
        <v>226</v>
      </c>
      <c r="N35" s="101" t="s">
        <v>226</v>
      </c>
      <c r="O35" s="101" t="s">
        <v>226</v>
      </c>
      <c r="P35" s="101" t="s">
        <v>226</v>
      </c>
      <c r="Q35" s="101" t="s">
        <v>226</v>
      </c>
      <c r="R35" s="101" t="s">
        <v>226</v>
      </c>
      <c r="S35" s="101" t="s">
        <v>226</v>
      </c>
      <c r="T35" s="101" t="s">
        <v>226</v>
      </c>
      <c r="U35" s="101" t="s">
        <v>226</v>
      </c>
      <c r="V35" s="101" t="s">
        <v>226</v>
      </c>
    </row>
    <row r="36" spans="1:22" x14ac:dyDescent="0.2">
      <c r="A36" s="172">
        <f>'Web Graph Info.'!A29:A176</f>
        <v>42174</v>
      </c>
      <c r="B36" s="89">
        <v>13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2</v>
      </c>
      <c r="M36" s="89">
        <v>0</v>
      </c>
      <c r="N36" s="89">
        <v>0</v>
      </c>
      <c r="O36" s="89">
        <v>2</v>
      </c>
      <c r="P36" s="89">
        <v>0</v>
      </c>
      <c r="Q36" s="89">
        <v>0</v>
      </c>
      <c r="R36" s="89">
        <v>0</v>
      </c>
      <c r="S36" s="89">
        <v>0</v>
      </c>
      <c r="T36" s="130">
        <f t="shared" si="1"/>
        <v>17</v>
      </c>
      <c r="U36" s="4">
        <v>5</v>
      </c>
      <c r="V36" s="51">
        <f t="shared" si="0"/>
        <v>22</v>
      </c>
    </row>
    <row r="37" spans="1:22" x14ac:dyDescent="0.2">
      <c r="A37" s="172">
        <f>'Web Graph Info.'!A30:A177</f>
        <v>42175</v>
      </c>
      <c r="B37" s="89">
        <v>27.3</v>
      </c>
      <c r="C37" s="89">
        <v>0.6</v>
      </c>
      <c r="D37" s="89">
        <v>0</v>
      </c>
      <c r="E37" s="89">
        <v>0</v>
      </c>
      <c r="F37" s="89">
        <v>0</v>
      </c>
      <c r="G37" s="89">
        <v>1</v>
      </c>
      <c r="H37" s="89">
        <v>0</v>
      </c>
      <c r="I37" s="89">
        <v>0</v>
      </c>
      <c r="J37" s="89">
        <v>0.3</v>
      </c>
      <c r="K37" s="89">
        <v>0</v>
      </c>
      <c r="L37" s="89">
        <v>0.3</v>
      </c>
      <c r="M37" s="89">
        <v>0</v>
      </c>
      <c r="N37" s="89">
        <v>0</v>
      </c>
      <c r="O37" s="89">
        <v>1.3</v>
      </c>
      <c r="P37" s="89">
        <v>0</v>
      </c>
      <c r="Q37" s="89">
        <v>0</v>
      </c>
      <c r="R37" s="89">
        <v>0</v>
      </c>
      <c r="S37" s="89">
        <v>0</v>
      </c>
      <c r="T37" s="130">
        <f t="shared" si="1"/>
        <v>30.800000000000004</v>
      </c>
      <c r="U37" s="4">
        <v>3.3</v>
      </c>
      <c r="V37" s="51">
        <f t="shared" si="0"/>
        <v>34.1</v>
      </c>
    </row>
    <row r="38" spans="1:22" x14ac:dyDescent="0.2">
      <c r="A38" s="172">
        <f>'Web Graph Info.'!A31:A178</f>
        <v>42176</v>
      </c>
      <c r="B38" s="101">
        <v>27.3</v>
      </c>
      <c r="C38" s="101">
        <v>0.6</v>
      </c>
      <c r="D38" s="101">
        <v>0</v>
      </c>
      <c r="E38" s="101">
        <v>0</v>
      </c>
      <c r="F38" s="101">
        <v>0</v>
      </c>
      <c r="G38" s="101">
        <v>1</v>
      </c>
      <c r="H38" s="101">
        <v>0</v>
      </c>
      <c r="I38" s="101">
        <v>0</v>
      </c>
      <c r="J38" s="101">
        <v>0.3</v>
      </c>
      <c r="K38" s="101">
        <v>0</v>
      </c>
      <c r="L38" s="101">
        <v>0.3</v>
      </c>
      <c r="M38" s="101">
        <v>0</v>
      </c>
      <c r="N38" s="101">
        <v>0</v>
      </c>
      <c r="O38" s="101">
        <v>1.3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30.800000000000004</v>
      </c>
      <c r="U38" s="4">
        <v>4.3</v>
      </c>
      <c r="V38" s="177">
        <f t="shared" ref="V38:V39" si="9">SUM(T38+U38)</f>
        <v>35.1</v>
      </c>
    </row>
    <row r="39" spans="1:22" x14ac:dyDescent="0.2">
      <c r="A39" s="172">
        <f>'Web Graph Info.'!A32:A179</f>
        <v>42177</v>
      </c>
      <c r="B39" s="101">
        <v>27.3</v>
      </c>
      <c r="C39" s="101">
        <v>0.6</v>
      </c>
      <c r="D39" s="101">
        <v>0</v>
      </c>
      <c r="E39" s="101">
        <v>0</v>
      </c>
      <c r="F39" s="101">
        <v>0</v>
      </c>
      <c r="G39" s="101">
        <v>1</v>
      </c>
      <c r="H39" s="101">
        <v>0</v>
      </c>
      <c r="I39" s="101">
        <v>0</v>
      </c>
      <c r="J39" s="101">
        <v>0.3</v>
      </c>
      <c r="K39" s="101">
        <v>0</v>
      </c>
      <c r="L39" s="101">
        <v>0.3</v>
      </c>
      <c r="M39" s="101">
        <v>0</v>
      </c>
      <c r="N39" s="101">
        <v>0</v>
      </c>
      <c r="O39" s="101">
        <v>1.3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30.800000000000004</v>
      </c>
      <c r="U39" s="4">
        <v>5.3</v>
      </c>
      <c r="V39" s="177">
        <f t="shared" si="9"/>
        <v>36.1</v>
      </c>
    </row>
    <row r="40" spans="1:22" x14ac:dyDescent="0.2">
      <c r="A40" s="172">
        <f>'Web Graph Info.'!A33:A180</f>
        <v>42178</v>
      </c>
      <c r="B40">
        <v>25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N40">
        <v>0</v>
      </c>
      <c r="O40">
        <v>5</v>
      </c>
      <c r="P40">
        <v>0</v>
      </c>
      <c r="Q40">
        <v>0</v>
      </c>
      <c r="R40">
        <v>0</v>
      </c>
      <c r="S40">
        <v>0</v>
      </c>
      <c r="T40" s="130">
        <f t="shared" si="1"/>
        <v>34</v>
      </c>
      <c r="U40" s="4">
        <v>2</v>
      </c>
      <c r="V40" s="51">
        <f t="shared" si="0"/>
        <v>36</v>
      </c>
    </row>
    <row r="41" spans="1:22" x14ac:dyDescent="0.2">
      <c r="A41" s="172">
        <f>'Web Graph Info.'!A34:A181</f>
        <v>42179</v>
      </c>
      <c r="B41">
        <v>27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>
        <v>1</v>
      </c>
      <c r="P41">
        <v>0</v>
      </c>
      <c r="Q41">
        <v>0</v>
      </c>
      <c r="R41">
        <v>0</v>
      </c>
      <c r="S41">
        <v>0</v>
      </c>
      <c r="T41" s="130">
        <f t="shared" si="1"/>
        <v>28</v>
      </c>
      <c r="U41" s="4">
        <v>3</v>
      </c>
      <c r="V41" s="51">
        <f t="shared" si="0"/>
        <v>31</v>
      </c>
    </row>
    <row r="42" spans="1:22" x14ac:dyDescent="0.2">
      <c r="A42" s="172">
        <f>'Web Graph Info.'!A35:A182</f>
        <v>42180</v>
      </c>
      <c r="B42">
        <v>2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30">
        <f t="shared" si="1"/>
        <v>2</v>
      </c>
      <c r="U42" s="4">
        <v>0</v>
      </c>
      <c r="V42" s="51">
        <f t="shared" si="0"/>
        <v>2</v>
      </c>
    </row>
    <row r="43" spans="1:22" x14ac:dyDescent="0.2">
      <c r="A43" s="172">
        <f>'Web Graph Info.'!A36:A183</f>
        <v>42181</v>
      </c>
      <c r="B43" s="101">
        <v>9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2</v>
      </c>
      <c r="J43" s="101">
        <v>0</v>
      </c>
      <c r="K43" s="101">
        <v>0</v>
      </c>
      <c r="L43" s="101">
        <v>1</v>
      </c>
      <c r="M43" s="101">
        <v>0</v>
      </c>
      <c r="N43" s="101">
        <v>0</v>
      </c>
      <c r="O43" s="101">
        <v>1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1"/>
        <v>13</v>
      </c>
      <c r="U43" s="4">
        <v>2</v>
      </c>
      <c r="V43" s="103">
        <f t="shared" ref="V43:V44" si="10">SUM(T43+U43)</f>
        <v>15</v>
      </c>
    </row>
    <row r="44" spans="1:22" x14ac:dyDescent="0.2">
      <c r="A44" s="172">
        <f>'Web Graph Info.'!A37:A184</f>
        <v>42182</v>
      </c>
      <c r="B44" s="101">
        <v>9.6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0.3</v>
      </c>
      <c r="J44" s="101">
        <v>1.3</v>
      </c>
      <c r="K44" s="101">
        <v>0</v>
      </c>
      <c r="L44" s="101">
        <v>0</v>
      </c>
      <c r="M44" s="101">
        <v>0</v>
      </c>
      <c r="N44" s="101">
        <v>0</v>
      </c>
      <c r="O44" s="101">
        <v>0.6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1"/>
        <v>11.8</v>
      </c>
      <c r="U44" s="4">
        <v>1.3</v>
      </c>
      <c r="V44" s="103">
        <f t="shared" si="10"/>
        <v>13.100000000000001</v>
      </c>
    </row>
    <row r="45" spans="1:22" x14ac:dyDescent="0.2">
      <c r="A45" s="172">
        <f>'Web Graph Info.'!A38:A185</f>
        <v>42183</v>
      </c>
      <c r="B45" s="101">
        <v>9.6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0.3</v>
      </c>
      <c r="J45" s="101">
        <v>1.3</v>
      </c>
      <c r="K45" s="101">
        <v>0</v>
      </c>
      <c r="L45" s="101">
        <v>0</v>
      </c>
      <c r="M45" s="101">
        <v>0</v>
      </c>
      <c r="N45" s="101">
        <v>0</v>
      </c>
      <c r="O45" s="101">
        <v>0.6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1">IF(SUM(B45:S45)=0,NA(),SUM(B45:S45))</f>
        <v>11.8</v>
      </c>
      <c r="U45" s="4">
        <v>2.2999999999999998</v>
      </c>
      <c r="V45" s="179">
        <f t="shared" ref="V45:V46" si="12">SUM(T45+U45)</f>
        <v>14.100000000000001</v>
      </c>
    </row>
    <row r="46" spans="1:22" x14ac:dyDescent="0.2">
      <c r="A46" s="172">
        <f>'Web Graph Info.'!A39:A186</f>
        <v>42184</v>
      </c>
      <c r="B46" s="101">
        <v>9.6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0.3</v>
      </c>
      <c r="J46" s="101">
        <v>1.3</v>
      </c>
      <c r="K46" s="101">
        <v>0</v>
      </c>
      <c r="L46" s="101">
        <v>0</v>
      </c>
      <c r="M46" s="101">
        <v>0</v>
      </c>
      <c r="N46" s="101">
        <v>0</v>
      </c>
      <c r="O46" s="101">
        <v>0.6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1"/>
        <v>11.8</v>
      </c>
      <c r="U46" s="4">
        <v>3.3</v>
      </c>
      <c r="V46" s="179">
        <f t="shared" si="12"/>
        <v>15.100000000000001</v>
      </c>
    </row>
    <row r="47" spans="1:22" x14ac:dyDescent="0.2">
      <c r="A47" s="172">
        <f>'Web Graph Info.'!A40:A187</f>
        <v>42185</v>
      </c>
      <c r="B47">
        <v>5</v>
      </c>
      <c r="C47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130">
        <f t="shared" si="1"/>
        <v>6</v>
      </c>
      <c r="U47" s="4">
        <v>1</v>
      </c>
      <c r="V47" s="51">
        <f t="shared" si="0"/>
        <v>7</v>
      </c>
    </row>
    <row r="48" spans="1:22" x14ac:dyDescent="0.2">
      <c r="A48" s="172">
        <f>'Web Graph Info.'!A41:A188</f>
        <v>42186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130">
        <f t="shared" si="1"/>
        <v>8</v>
      </c>
      <c r="U48" s="4">
        <v>1</v>
      </c>
      <c r="V48" s="51">
        <f t="shared" si="0"/>
        <v>9</v>
      </c>
    </row>
    <row r="49" spans="1:22" x14ac:dyDescent="0.2">
      <c r="A49" s="172">
        <f>'Web Graph Info.'!A42:A189</f>
        <v>42187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30">
        <f t="shared" si="1"/>
        <v>1</v>
      </c>
      <c r="U49" s="4">
        <v>1</v>
      </c>
      <c r="V49" s="51">
        <f t="shared" si="0"/>
        <v>2</v>
      </c>
    </row>
    <row r="50" spans="1:22" x14ac:dyDescent="0.2">
      <c r="A50" s="172">
        <f>'Web Graph Info.'!A43:A190</f>
        <v>42188</v>
      </c>
      <c r="B50" s="101">
        <v>1.25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</v>
      </c>
      <c r="J50" s="101">
        <v>0.25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1"/>
        <v>2.5</v>
      </c>
      <c r="U50" s="4">
        <v>0.5</v>
      </c>
      <c r="V50" s="105">
        <f t="shared" ref="V50:V51" si="13">SUM(T50+U50)</f>
        <v>3</v>
      </c>
    </row>
    <row r="51" spans="1:22" x14ac:dyDescent="0.2">
      <c r="A51" s="172">
        <f>'Web Graph Info.'!A44:A191</f>
        <v>42189</v>
      </c>
      <c r="B51" s="101">
        <v>1.25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</v>
      </c>
      <c r="J51" s="101">
        <v>0.25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4">IF(SUM(B51:S51)=0,NA(),SUM(B51:S51))</f>
        <v>2.5</v>
      </c>
      <c r="U51" s="4">
        <v>0.5</v>
      </c>
      <c r="V51" s="105">
        <f t="shared" si="13"/>
        <v>3</v>
      </c>
    </row>
    <row r="52" spans="1:22" x14ac:dyDescent="0.2">
      <c r="A52" s="172">
        <f>'Web Graph Info.'!A45:A192</f>
        <v>42190</v>
      </c>
      <c r="B52" s="101">
        <v>1.25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</v>
      </c>
      <c r="J52" s="101">
        <v>0.25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4"/>
        <v>2.5</v>
      </c>
      <c r="U52" s="4">
        <v>0.5</v>
      </c>
      <c r="V52" s="51">
        <f t="shared" si="0"/>
        <v>3</v>
      </c>
    </row>
    <row r="53" spans="1:22" x14ac:dyDescent="0.2">
      <c r="A53" s="172">
        <f>'Web Graph Info.'!A46:A193</f>
        <v>42191</v>
      </c>
      <c r="B53" s="101">
        <v>1.25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</v>
      </c>
      <c r="J53" s="101">
        <v>0.25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4"/>
        <v>2.5</v>
      </c>
      <c r="U53" s="4">
        <v>0.5</v>
      </c>
      <c r="V53" s="51">
        <f t="shared" si="0"/>
        <v>3</v>
      </c>
    </row>
    <row r="54" spans="1:22" x14ac:dyDescent="0.2">
      <c r="A54" s="172">
        <f>'Web Graph Info.'!A47:A194</f>
        <v>42192</v>
      </c>
      <c r="B54" s="107">
        <v>0</v>
      </c>
      <c r="C54" s="107">
        <v>1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30">
        <f t="shared" si="1"/>
        <v>1</v>
      </c>
      <c r="U54" s="40">
        <v>0</v>
      </c>
      <c r="V54" s="51">
        <f t="shared" si="0"/>
        <v>1</v>
      </c>
    </row>
    <row r="55" spans="1:22" x14ac:dyDescent="0.2">
      <c r="A55" s="172">
        <f>'Web Graph Info.'!A48:A195</f>
        <v>42193</v>
      </c>
      <c r="B55" s="107">
        <v>0</v>
      </c>
      <c r="C55" s="107">
        <v>0</v>
      </c>
      <c r="D55" s="107">
        <v>0</v>
      </c>
      <c r="E55" s="107">
        <v>0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30">
        <v>0</v>
      </c>
      <c r="U55" s="40">
        <v>2</v>
      </c>
      <c r="V55" s="51">
        <f t="shared" si="0"/>
        <v>2</v>
      </c>
    </row>
    <row r="56" spans="1:22" x14ac:dyDescent="0.2">
      <c r="A56" s="172">
        <f>'Web Graph Info.'!A49:A196</f>
        <v>42194</v>
      </c>
      <c r="B56" s="107">
        <v>2</v>
      </c>
      <c r="C56" s="107">
        <v>1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1</v>
      </c>
      <c r="J56" s="107">
        <v>0</v>
      </c>
      <c r="K56" s="107">
        <v>0</v>
      </c>
      <c r="L56" s="107">
        <v>1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30">
        <f t="shared" si="1"/>
        <v>5</v>
      </c>
      <c r="U56" s="40">
        <v>2</v>
      </c>
      <c r="V56" s="51">
        <f t="shared" si="0"/>
        <v>7</v>
      </c>
    </row>
    <row r="57" spans="1:22" x14ac:dyDescent="0.2">
      <c r="A57" s="172">
        <f>'Web Graph Info.'!A50:A197</f>
        <v>42195</v>
      </c>
      <c r="B57" s="107">
        <v>1</v>
      </c>
      <c r="C57" s="107">
        <v>0</v>
      </c>
      <c r="D57" s="107">
        <v>0</v>
      </c>
      <c r="E57" s="107">
        <v>0</v>
      </c>
      <c r="F57" s="107">
        <v>0</v>
      </c>
      <c r="G57" s="107">
        <v>0</v>
      </c>
      <c r="H57" s="107">
        <v>0</v>
      </c>
      <c r="I57" s="107">
        <v>0</v>
      </c>
      <c r="J57" s="107">
        <v>2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2</v>
      </c>
      <c r="S57" s="107">
        <v>0</v>
      </c>
      <c r="T57" s="130">
        <f t="shared" si="1"/>
        <v>5</v>
      </c>
      <c r="U57" s="40">
        <v>0</v>
      </c>
      <c r="V57" s="109">
        <f t="shared" ref="V57:V62" si="15">SUM(T57+U57)</f>
        <v>5</v>
      </c>
    </row>
    <row r="58" spans="1:22" x14ac:dyDescent="0.2">
      <c r="A58" s="172">
        <f>'Web Graph Info.'!A51:A198</f>
        <v>42196</v>
      </c>
      <c r="B58" s="107">
        <v>3.6</v>
      </c>
      <c r="C58" s="107">
        <v>0.6</v>
      </c>
      <c r="D58" s="107">
        <v>0</v>
      </c>
      <c r="E58" s="107">
        <v>0</v>
      </c>
      <c r="F58" s="107">
        <v>0.3</v>
      </c>
      <c r="G58" s="107">
        <v>0</v>
      </c>
      <c r="H58" s="107">
        <v>0</v>
      </c>
      <c r="I58" s="107">
        <v>1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0.6</v>
      </c>
      <c r="P58" s="107">
        <v>0</v>
      </c>
      <c r="Q58" s="107">
        <v>0</v>
      </c>
      <c r="R58" s="107">
        <v>0</v>
      </c>
      <c r="S58" s="107">
        <v>0</v>
      </c>
      <c r="T58" s="130">
        <f t="shared" si="1"/>
        <v>6.1</v>
      </c>
      <c r="U58" s="40">
        <v>3.3</v>
      </c>
      <c r="V58" s="109">
        <f t="shared" si="15"/>
        <v>9.3999999999999986</v>
      </c>
    </row>
    <row r="59" spans="1:22" x14ac:dyDescent="0.2">
      <c r="A59" s="172">
        <f>'Web Graph Info.'!A52:A199</f>
        <v>42197</v>
      </c>
      <c r="B59" s="107">
        <v>3.6</v>
      </c>
      <c r="C59" s="107">
        <v>0.6</v>
      </c>
      <c r="D59" s="107">
        <v>0</v>
      </c>
      <c r="E59" s="107">
        <v>0</v>
      </c>
      <c r="F59" s="107">
        <v>0.3</v>
      </c>
      <c r="G59" s="107">
        <v>0</v>
      </c>
      <c r="H59" s="107">
        <v>0</v>
      </c>
      <c r="I59" s="107">
        <v>1</v>
      </c>
      <c r="J59" s="107">
        <v>0</v>
      </c>
      <c r="K59" s="107">
        <v>0</v>
      </c>
      <c r="L59" s="107">
        <v>0</v>
      </c>
      <c r="M59" s="107">
        <v>0</v>
      </c>
      <c r="N59" s="107">
        <v>0</v>
      </c>
      <c r="O59" s="107">
        <v>0.6</v>
      </c>
      <c r="P59" s="107">
        <v>0</v>
      </c>
      <c r="Q59" s="107">
        <v>0</v>
      </c>
      <c r="R59" s="107">
        <v>0</v>
      </c>
      <c r="S59" s="107">
        <v>0</v>
      </c>
      <c r="T59" s="186">
        <f t="shared" ref="T59:T60" si="16">IF(SUM(B59:S59)=0,NA(),SUM(B59:S59))</f>
        <v>6.1</v>
      </c>
      <c r="U59" s="40">
        <v>3.3</v>
      </c>
      <c r="V59" s="186">
        <f t="shared" ref="V59:V60" si="17">SUM(T59+U59)</f>
        <v>9.3999999999999986</v>
      </c>
    </row>
    <row r="60" spans="1:22" x14ac:dyDescent="0.2">
      <c r="A60" s="172">
        <f>'Web Graph Info.'!A53:A200</f>
        <v>42198</v>
      </c>
      <c r="B60" s="107">
        <v>3.6</v>
      </c>
      <c r="C60" s="107">
        <v>0.6</v>
      </c>
      <c r="D60" s="107">
        <v>0</v>
      </c>
      <c r="E60" s="107">
        <v>0</v>
      </c>
      <c r="F60" s="107">
        <v>0.3</v>
      </c>
      <c r="G60" s="107">
        <v>0</v>
      </c>
      <c r="H60" s="107">
        <v>0</v>
      </c>
      <c r="I60" s="107">
        <v>1</v>
      </c>
      <c r="J60" s="107">
        <v>0</v>
      </c>
      <c r="K60" s="107">
        <v>0</v>
      </c>
      <c r="L60" s="107">
        <v>0</v>
      </c>
      <c r="M60" s="107">
        <v>0</v>
      </c>
      <c r="N60" s="107">
        <v>0</v>
      </c>
      <c r="O60" s="107">
        <v>0.6</v>
      </c>
      <c r="P60" s="107">
        <v>0</v>
      </c>
      <c r="Q60" s="107">
        <v>0</v>
      </c>
      <c r="R60" s="107">
        <v>0</v>
      </c>
      <c r="S60" s="107">
        <v>0</v>
      </c>
      <c r="T60" s="186">
        <f t="shared" si="16"/>
        <v>6.1</v>
      </c>
      <c r="U60" s="40">
        <v>3.3</v>
      </c>
      <c r="V60" s="186">
        <f t="shared" si="17"/>
        <v>9.3999999999999986</v>
      </c>
    </row>
    <row r="61" spans="1:22" x14ac:dyDescent="0.2">
      <c r="A61" s="172">
        <f>'Web Graph Info.'!A54:A201</f>
        <v>42199</v>
      </c>
      <c r="B61" s="107">
        <v>4</v>
      </c>
      <c r="C61" s="107">
        <v>0</v>
      </c>
      <c r="D61" s="107">
        <v>0</v>
      </c>
      <c r="E61" s="107">
        <v>0</v>
      </c>
      <c r="F61" s="22">
        <v>0</v>
      </c>
      <c r="G61" s="22">
        <v>0</v>
      </c>
      <c r="H61" s="22">
        <v>0</v>
      </c>
      <c r="I61" s="22">
        <v>2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130">
        <f t="shared" si="1"/>
        <v>6</v>
      </c>
      <c r="U61" s="23">
        <v>5</v>
      </c>
      <c r="V61" s="164">
        <f t="shared" si="15"/>
        <v>11</v>
      </c>
    </row>
    <row r="62" spans="1:22" x14ac:dyDescent="0.2">
      <c r="A62" s="172">
        <f>'Web Graph Info.'!A55:A202</f>
        <v>42200</v>
      </c>
      <c r="B62" s="107">
        <v>2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1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30">
        <f t="shared" si="1"/>
        <v>3</v>
      </c>
      <c r="U62" s="40">
        <v>3</v>
      </c>
      <c r="V62" s="164">
        <f t="shared" si="15"/>
        <v>6</v>
      </c>
    </row>
    <row r="63" spans="1:22" x14ac:dyDescent="0.2">
      <c r="A63" s="172">
        <f>'Web Graph Info.'!A56:A203</f>
        <v>42201</v>
      </c>
      <c r="B63" s="107">
        <v>1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1</v>
      </c>
      <c r="J63" s="107">
        <v>0</v>
      </c>
      <c r="K63" s="107">
        <v>0</v>
      </c>
      <c r="L63" s="107">
        <v>1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30">
        <f t="shared" si="1"/>
        <v>3</v>
      </c>
      <c r="U63" s="40">
        <v>1</v>
      </c>
      <c r="V63" s="51">
        <f t="shared" si="0"/>
        <v>4</v>
      </c>
    </row>
    <row r="64" spans="1:22" x14ac:dyDescent="0.2">
      <c r="A64" s="172">
        <f>'Web Graph Info.'!A57:A204</f>
        <v>42202</v>
      </c>
      <c r="B64" s="107">
        <v>2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1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30">
        <f t="shared" si="1"/>
        <v>3</v>
      </c>
      <c r="U64" s="40">
        <v>1</v>
      </c>
      <c r="V64" s="51">
        <f t="shared" si="0"/>
        <v>4</v>
      </c>
    </row>
    <row r="65" spans="1:22" x14ac:dyDescent="0.2">
      <c r="A65" s="172">
        <f>'Web Graph Info.'!A58:A205</f>
        <v>42203</v>
      </c>
      <c r="B65" s="107">
        <v>0.6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0.6</v>
      </c>
      <c r="J65" s="107">
        <v>0.6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22">
        <v>0</v>
      </c>
      <c r="R65" s="22">
        <v>0</v>
      </c>
      <c r="S65" s="22">
        <v>0</v>
      </c>
      <c r="T65" s="130">
        <f t="shared" si="1"/>
        <v>1.7999999999999998</v>
      </c>
      <c r="U65" s="23">
        <v>1.6</v>
      </c>
      <c r="V65" s="51">
        <f t="shared" si="0"/>
        <v>3.4</v>
      </c>
    </row>
    <row r="66" spans="1:22" x14ac:dyDescent="0.2">
      <c r="A66" s="172">
        <f>'Web Graph Info.'!A59:A206</f>
        <v>42204</v>
      </c>
      <c r="B66" s="107">
        <v>0.6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0.6</v>
      </c>
      <c r="J66" s="107">
        <v>0.6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22">
        <v>0</v>
      </c>
      <c r="R66" s="22">
        <v>0</v>
      </c>
      <c r="S66" s="22">
        <v>0</v>
      </c>
      <c r="T66" s="190">
        <f t="shared" ref="T66:T67" si="18">IF(SUM(B66:S66)=0,NA(),SUM(B66:S66))</f>
        <v>1.7999999999999998</v>
      </c>
      <c r="U66" s="23">
        <v>1.6</v>
      </c>
      <c r="V66" s="51">
        <f t="shared" si="0"/>
        <v>3.4</v>
      </c>
    </row>
    <row r="67" spans="1:22" x14ac:dyDescent="0.2">
      <c r="A67" s="172">
        <f>'Web Graph Info.'!A60:A207</f>
        <v>42205</v>
      </c>
      <c r="B67" s="107">
        <v>0.6</v>
      </c>
      <c r="C67" s="107">
        <v>0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0.6</v>
      </c>
      <c r="J67" s="107">
        <v>0.6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22">
        <v>0</v>
      </c>
      <c r="R67" s="22">
        <v>0</v>
      </c>
      <c r="S67" s="22">
        <v>0</v>
      </c>
      <c r="T67" s="190">
        <f t="shared" si="18"/>
        <v>1.7999999999999998</v>
      </c>
      <c r="U67" s="23">
        <v>1.6</v>
      </c>
      <c r="V67" s="51">
        <f t="shared" si="0"/>
        <v>3.4</v>
      </c>
    </row>
    <row r="68" spans="1:22" x14ac:dyDescent="0.2">
      <c r="A68" s="172">
        <f>'Web Graph Info.'!A61:A208</f>
        <v>42206</v>
      </c>
      <c r="B68" s="107">
        <v>0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2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30">
        <f t="shared" si="1"/>
        <v>2</v>
      </c>
      <c r="U68" s="40">
        <v>0</v>
      </c>
      <c r="V68" s="51">
        <f t="shared" si="0"/>
        <v>2</v>
      </c>
    </row>
    <row r="69" spans="1:22" x14ac:dyDescent="0.2">
      <c r="A69" s="172">
        <f>'Web Graph Info.'!A62:A209</f>
        <v>42207</v>
      </c>
      <c r="B69" s="51">
        <v>2</v>
      </c>
      <c r="C69" s="51">
        <v>0</v>
      </c>
      <c r="D69" s="193">
        <v>0</v>
      </c>
      <c r="E69" s="193">
        <v>0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3">
        <v>0</v>
      </c>
      <c r="N69" s="193">
        <v>0</v>
      </c>
      <c r="O69" s="51">
        <v>1</v>
      </c>
      <c r="P69" s="51">
        <v>0</v>
      </c>
      <c r="Q69" s="51">
        <v>0</v>
      </c>
      <c r="R69" s="51">
        <v>0</v>
      </c>
      <c r="S69" s="51">
        <v>0</v>
      </c>
      <c r="T69" s="130">
        <f t="shared" si="1"/>
        <v>3</v>
      </c>
      <c r="U69" s="49">
        <v>5</v>
      </c>
      <c r="V69" s="51" t="e">
        <f>SUM(T69+#REF!)</f>
        <v>#REF!</v>
      </c>
    </row>
    <row r="70" spans="1:22" x14ac:dyDescent="0.2">
      <c r="A70" s="172">
        <f>'Web Graph Info.'!A63:A210</f>
        <v>42208</v>
      </c>
      <c r="B70" s="124">
        <v>1</v>
      </c>
      <c r="C70" s="124">
        <v>0</v>
      </c>
      <c r="D70" s="124">
        <v>0</v>
      </c>
      <c r="E70" s="124">
        <v>0</v>
      </c>
      <c r="F70" s="124">
        <v>0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30">
        <f t="shared" si="1"/>
        <v>1</v>
      </c>
      <c r="U70" s="49">
        <v>3</v>
      </c>
      <c r="V70" s="51" t="e">
        <f>SUM(T70+#REF!)</f>
        <v>#REF!</v>
      </c>
    </row>
    <row r="71" spans="1:22" x14ac:dyDescent="0.2">
      <c r="A71" s="172">
        <f>'Web Graph Info.'!A64:A211</f>
        <v>42209</v>
      </c>
      <c r="B71" s="124">
        <v>4</v>
      </c>
      <c r="C71" s="124">
        <v>0</v>
      </c>
      <c r="D71" s="124">
        <v>0</v>
      </c>
      <c r="E71" s="124">
        <v>0</v>
      </c>
      <c r="F71" s="124">
        <v>0</v>
      </c>
      <c r="G71" s="124">
        <v>0</v>
      </c>
      <c r="H71" s="124">
        <v>0</v>
      </c>
      <c r="I71" s="124">
        <v>1</v>
      </c>
      <c r="J71" s="124">
        <v>0</v>
      </c>
      <c r="K71" s="124">
        <v>0</v>
      </c>
      <c r="L71" s="124">
        <v>1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30">
        <f t="shared" si="1"/>
        <v>6</v>
      </c>
      <c r="U71" s="49">
        <v>0</v>
      </c>
      <c r="V71" s="51" t="e">
        <f>SUM(T71+#REF!)</f>
        <v>#REF!</v>
      </c>
    </row>
    <row r="72" spans="1:22" x14ac:dyDescent="0.2">
      <c r="A72" s="172">
        <f>'Web Graph Info.'!A65:A212</f>
        <v>42210</v>
      </c>
      <c r="B72" s="124">
        <v>2.6</v>
      </c>
      <c r="C72" s="124">
        <v>0.3</v>
      </c>
      <c r="D72" s="124">
        <v>0</v>
      </c>
      <c r="E72" s="124">
        <v>0</v>
      </c>
      <c r="F72" s="124">
        <v>0</v>
      </c>
      <c r="G72" s="124">
        <v>0</v>
      </c>
      <c r="H72" s="124">
        <v>0</v>
      </c>
      <c r="I72" s="124">
        <v>1.6</v>
      </c>
      <c r="J72" s="124">
        <v>0.3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30">
        <f t="shared" si="1"/>
        <v>4.8</v>
      </c>
      <c r="U72" s="49">
        <v>1.6</v>
      </c>
      <c r="V72" s="51">
        <f t="shared" ref="V72:V77" si="19">SUM(T72+U69)</f>
        <v>9.8000000000000007</v>
      </c>
    </row>
    <row r="73" spans="1:22" x14ac:dyDescent="0.2">
      <c r="A73" s="172">
        <f>'Web Graph Info.'!A66:A213</f>
        <v>42211</v>
      </c>
      <c r="B73" s="194">
        <v>2.6</v>
      </c>
      <c r="C73" s="194">
        <v>0.3</v>
      </c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1.6</v>
      </c>
      <c r="J73" s="194">
        <v>0.3</v>
      </c>
      <c r="K73" s="194">
        <v>0</v>
      </c>
      <c r="L73" s="194">
        <v>0</v>
      </c>
      <c r="M73" s="194">
        <v>0</v>
      </c>
      <c r="N73" s="194">
        <v>0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f t="shared" ref="T73:T74" si="20">IF(SUM(B73:S73)=0,NA(),SUM(B73:S73))</f>
        <v>4.8</v>
      </c>
      <c r="U73" s="49">
        <v>1.6</v>
      </c>
      <c r="V73" s="51">
        <f t="shared" si="19"/>
        <v>7.8</v>
      </c>
    </row>
    <row r="74" spans="1:22" x14ac:dyDescent="0.2">
      <c r="A74" s="172">
        <f>'Web Graph Info.'!A67:A214</f>
        <v>42212</v>
      </c>
      <c r="B74" s="194">
        <v>2.6</v>
      </c>
      <c r="C74" s="194">
        <v>0.3</v>
      </c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1.6</v>
      </c>
      <c r="J74" s="194">
        <v>0.3</v>
      </c>
      <c r="K74" s="194">
        <v>0</v>
      </c>
      <c r="L74" s="194">
        <v>0</v>
      </c>
      <c r="M74" s="194">
        <v>0</v>
      </c>
      <c r="N74" s="194">
        <v>0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f t="shared" si="20"/>
        <v>4.8</v>
      </c>
      <c r="U74" s="49">
        <v>1.6</v>
      </c>
      <c r="V74" s="51">
        <f t="shared" si="19"/>
        <v>4.8</v>
      </c>
    </row>
    <row r="75" spans="1:22" x14ac:dyDescent="0.2">
      <c r="A75" s="172">
        <f>'Web Graph Info.'!A68:A215</f>
        <v>42213</v>
      </c>
      <c r="B75" s="3">
        <v>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130">
        <f t="shared" ref="T75:T137" si="21">IF(SUM(B75:S75)=0,NA(),SUM(B75:S75))</f>
        <v>3</v>
      </c>
      <c r="U75" s="49">
        <v>2</v>
      </c>
      <c r="V75" s="51">
        <f t="shared" si="19"/>
        <v>4.5999999999999996</v>
      </c>
    </row>
    <row r="76" spans="1:22" x14ac:dyDescent="0.2">
      <c r="A76" s="172">
        <f>'Web Graph Info.'!A69:A216</f>
        <v>42214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130">
        <f t="shared" si="21"/>
        <v>1</v>
      </c>
      <c r="U76" s="49">
        <v>0</v>
      </c>
      <c r="V76" s="51">
        <f t="shared" si="19"/>
        <v>2.6</v>
      </c>
    </row>
    <row r="77" spans="1:22" x14ac:dyDescent="0.2">
      <c r="A77" s="172">
        <f>'Web Graph Info.'!A70:A217</f>
        <v>42215</v>
      </c>
      <c r="B77" s="3">
        <v>12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3">
        <v>3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3">
        <v>0</v>
      </c>
      <c r="P77" s="49">
        <v>0</v>
      </c>
      <c r="Q77" s="49">
        <v>0</v>
      </c>
      <c r="R77" s="3">
        <v>0</v>
      </c>
      <c r="S77" s="49">
        <v>0</v>
      </c>
      <c r="T77" s="130">
        <f t="shared" si="21"/>
        <v>15</v>
      </c>
      <c r="U77" s="49">
        <v>4</v>
      </c>
      <c r="V77" s="51">
        <f t="shared" si="19"/>
        <v>16.600000000000001</v>
      </c>
    </row>
    <row r="78" spans="1:22" x14ac:dyDescent="0.2">
      <c r="A78" s="172">
        <f>'Web Graph Info.'!A71:A218</f>
        <v>42216</v>
      </c>
      <c r="B78" s="3">
        <v>1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3">
        <v>1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130">
        <f t="shared" si="21"/>
        <v>2</v>
      </c>
      <c r="U78" s="49">
        <v>10</v>
      </c>
      <c r="V78" s="51">
        <f t="shared" ref="V78:V136" si="22">SUM(T78+U78)</f>
        <v>12</v>
      </c>
    </row>
    <row r="79" spans="1:22" x14ac:dyDescent="0.2">
      <c r="A79" s="172">
        <f>'Web Graph Info.'!A72:A219</f>
        <v>42217</v>
      </c>
      <c r="B79" s="3">
        <v>0.6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3">
        <v>0.3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3">
        <v>0</v>
      </c>
      <c r="P79" s="49">
        <v>0</v>
      </c>
      <c r="Q79" s="49">
        <v>0</v>
      </c>
      <c r="R79" s="3">
        <v>1.6</v>
      </c>
      <c r="S79" s="49">
        <v>0</v>
      </c>
      <c r="T79" s="130">
        <f t="shared" si="21"/>
        <v>2.5</v>
      </c>
      <c r="U79" s="49">
        <v>1.3</v>
      </c>
      <c r="V79" s="51">
        <f t="shared" si="22"/>
        <v>3.8</v>
      </c>
    </row>
    <row r="80" spans="1:22" x14ac:dyDescent="0.2">
      <c r="A80" s="172">
        <f>'Web Graph Info.'!A73:A220</f>
        <v>42218</v>
      </c>
      <c r="B80" s="3">
        <v>0.6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3">
        <v>0.3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3">
        <v>0</v>
      </c>
      <c r="P80" s="49">
        <v>0</v>
      </c>
      <c r="Q80" s="49">
        <v>0</v>
      </c>
      <c r="R80" s="3">
        <v>1.6</v>
      </c>
      <c r="S80" s="49">
        <v>0</v>
      </c>
      <c r="T80" s="199">
        <f t="shared" ref="T80:T81" si="23">IF(SUM(B80:S80)=0,NA(),SUM(B80:S80))</f>
        <v>2.5</v>
      </c>
      <c r="U80" s="49">
        <v>1.3</v>
      </c>
      <c r="V80" s="51">
        <f t="shared" si="22"/>
        <v>3.8</v>
      </c>
    </row>
    <row r="81" spans="1:23" x14ac:dyDescent="0.2">
      <c r="A81" s="172">
        <f>'Web Graph Info.'!A74:A221</f>
        <v>42219</v>
      </c>
      <c r="B81" s="3">
        <v>0.6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3">
        <v>0.3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3">
        <v>0</v>
      </c>
      <c r="P81" s="49">
        <v>0</v>
      </c>
      <c r="Q81" s="49">
        <v>0</v>
      </c>
      <c r="R81" s="3">
        <v>1.6</v>
      </c>
      <c r="S81" s="49">
        <v>0</v>
      </c>
      <c r="T81" s="199">
        <f t="shared" si="23"/>
        <v>2.5</v>
      </c>
      <c r="U81" s="49">
        <v>1.3</v>
      </c>
      <c r="V81" s="51">
        <f t="shared" si="22"/>
        <v>3.8</v>
      </c>
    </row>
    <row r="82" spans="1:23" x14ac:dyDescent="0.2">
      <c r="A82" s="172">
        <f>'Web Graph Info.'!A75:A222</f>
        <v>42220</v>
      </c>
      <c r="B82" s="129">
        <v>1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130">
        <f>IF(SUM(B82:S82)=0,NA(),SUM(B82:S82))</f>
        <v>1</v>
      </c>
      <c r="U82" s="49">
        <v>1</v>
      </c>
      <c r="V82" s="51">
        <f t="shared" si="22"/>
        <v>2</v>
      </c>
    </row>
    <row r="83" spans="1:23" x14ac:dyDescent="0.2">
      <c r="A83" s="172">
        <f>'Web Graph Info.'!A76:A223</f>
        <v>42221</v>
      </c>
      <c r="B83" s="129">
        <v>4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129">
        <v>2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129">
        <v>0</v>
      </c>
      <c r="P83" s="49">
        <v>0</v>
      </c>
      <c r="Q83" s="49">
        <v>0</v>
      </c>
      <c r="R83" s="129">
        <v>0</v>
      </c>
      <c r="S83" s="49">
        <v>0</v>
      </c>
      <c r="T83" s="130">
        <f t="shared" si="21"/>
        <v>6</v>
      </c>
      <c r="U83" s="49">
        <v>3</v>
      </c>
      <c r="V83" s="51">
        <f t="shared" si="22"/>
        <v>9</v>
      </c>
    </row>
    <row r="84" spans="1:23" x14ac:dyDescent="0.2">
      <c r="A84" s="172">
        <f>'Web Graph Info.'!A77:A224</f>
        <v>42222</v>
      </c>
      <c r="B84" s="129">
        <v>3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130">
        <f t="shared" si="21"/>
        <v>3</v>
      </c>
      <c r="U84" s="49">
        <v>2</v>
      </c>
      <c r="V84" s="51">
        <f t="shared" si="22"/>
        <v>5</v>
      </c>
    </row>
    <row r="85" spans="1:23" x14ac:dyDescent="0.2">
      <c r="A85" s="172">
        <f>'Web Graph Info.'!A78:A225</f>
        <v>42223</v>
      </c>
      <c r="B85" s="129">
        <v>2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1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131">
        <f t="shared" ref="T85" si="24">IF(SUM(B85:S85)=0,NA(),SUM(B85:S85))</f>
        <v>3</v>
      </c>
      <c r="U85" s="49">
        <v>0</v>
      </c>
      <c r="V85" s="51">
        <f t="shared" si="22"/>
        <v>3</v>
      </c>
    </row>
    <row r="86" spans="1:23" x14ac:dyDescent="0.2">
      <c r="A86" s="172">
        <f>'Web Graph Info.'!A79:A226</f>
        <v>42224</v>
      </c>
      <c r="B86" s="129">
        <v>0</v>
      </c>
      <c r="C86" s="129">
        <v>0</v>
      </c>
      <c r="D86" s="129">
        <v>0</v>
      </c>
      <c r="E86" s="129">
        <v>0</v>
      </c>
      <c r="F86" s="129">
        <v>0</v>
      </c>
      <c r="G86" s="129">
        <v>0</v>
      </c>
      <c r="H86" s="129">
        <v>0</v>
      </c>
      <c r="I86" s="129">
        <v>0</v>
      </c>
      <c r="J86" s="129">
        <v>0</v>
      </c>
      <c r="K86" s="129">
        <v>0</v>
      </c>
      <c r="L86" s="129">
        <v>0</v>
      </c>
      <c r="M86" s="129">
        <v>0</v>
      </c>
      <c r="N86" s="129">
        <v>0</v>
      </c>
      <c r="O86" s="129">
        <v>0</v>
      </c>
      <c r="P86" s="129">
        <v>0</v>
      </c>
      <c r="Q86" s="129">
        <v>0</v>
      </c>
      <c r="R86" s="129">
        <v>0</v>
      </c>
      <c r="S86" s="129">
        <v>0</v>
      </c>
      <c r="T86" s="129">
        <v>0</v>
      </c>
      <c r="U86" s="129">
        <v>0</v>
      </c>
      <c r="V86" s="51">
        <f t="shared" si="22"/>
        <v>0</v>
      </c>
    </row>
    <row r="87" spans="1:23" x14ac:dyDescent="0.2">
      <c r="A87" s="172">
        <f>'Web Graph Info.'!A80:A227</f>
        <v>42225</v>
      </c>
      <c r="B87" s="129">
        <v>0</v>
      </c>
      <c r="C87" s="129">
        <v>0</v>
      </c>
      <c r="D87" s="129">
        <v>0</v>
      </c>
      <c r="E87" s="129">
        <v>0</v>
      </c>
      <c r="F87" s="129">
        <v>0</v>
      </c>
      <c r="G87" s="129">
        <v>0</v>
      </c>
      <c r="H87" s="129">
        <v>0</v>
      </c>
      <c r="I87" s="129">
        <v>0</v>
      </c>
      <c r="J87" s="129">
        <v>0</v>
      </c>
      <c r="K87" s="129">
        <v>0</v>
      </c>
      <c r="L87" s="129">
        <v>0</v>
      </c>
      <c r="M87" s="129">
        <v>0</v>
      </c>
      <c r="N87" s="129">
        <v>0</v>
      </c>
      <c r="O87" s="129">
        <v>0</v>
      </c>
      <c r="P87" s="129">
        <v>0</v>
      </c>
      <c r="Q87" s="129">
        <v>0</v>
      </c>
      <c r="R87" s="129">
        <v>0</v>
      </c>
      <c r="S87" s="129">
        <v>0</v>
      </c>
      <c r="T87" s="129">
        <v>0</v>
      </c>
      <c r="U87" s="129">
        <v>0</v>
      </c>
      <c r="V87" s="203">
        <f t="shared" ref="V87:V88" si="25">SUM(T87+U87)</f>
        <v>0</v>
      </c>
      <c r="W87" s="101"/>
    </row>
    <row r="88" spans="1:23" x14ac:dyDescent="0.2">
      <c r="A88" s="172">
        <f>'Web Graph Info.'!A81:A228</f>
        <v>42226</v>
      </c>
      <c r="B88" s="129">
        <v>0</v>
      </c>
      <c r="C88" s="129">
        <v>0</v>
      </c>
      <c r="D88" s="129">
        <v>0</v>
      </c>
      <c r="E88" s="129">
        <v>0</v>
      </c>
      <c r="F88" s="129">
        <v>0</v>
      </c>
      <c r="G88" s="129">
        <v>0</v>
      </c>
      <c r="H88" s="129">
        <v>0</v>
      </c>
      <c r="I88" s="129">
        <v>0</v>
      </c>
      <c r="J88" s="129">
        <v>0</v>
      </c>
      <c r="K88" s="129">
        <v>0</v>
      </c>
      <c r="L88" s="129">
        <v>0</v>
      </c>
      <c r="M88" s="129">
        <v>0</v>
      </c>
      <c r="N88" s="129">
        <v>0</v>
      </c>
      <c r="O88" s="129">
        <v>0</v>
      </c>
      <c r="P88" s="129">
        <v>0</v>
      </c>
      <c r="Q88" s="129">
        <v>0</v>
      </c>
      <c r="R88" s="129">
        <v>0</v>
      </c>
      <c r="S88" s="129">
        <v>0</v>
      </c>
      <c r="T88" s="129">
        <v>0</v>
      </c>
      <c r="U88" s="129">
        <v>0</v>
      </c>
      <c r="V88" s="203">
        <f t="shared" si="25"/>
        <v>0</v>
      </c>
      <c r="W88" s="101"/>
    </row>
    <row r="89" spans="1:23" x14ac:dyDescent="0.2">
      <c r="A89" s="172">
        <f>'Web Graph Info.'!A82:A229</f>
        <v>42227</v>
      </c>
      <c r="B89" s="129">
        <v>1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2</v>
      </c>
      <c r="J89" s="49">
        <v>0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49">
        <v>0</v>
      </c>
      <c r="Q89" s="49">
        <v>0</v>
      </c>
      <c r="R89" s="49">
        <v>0</v>
      </c>
      <c r="S89" s="49">
        <v>0</v>
      </c>
      <c r="T89" s="130">
        <f t="shared" si="21"/>
        <v>3</v>
      </c>
      <c r="U89" s="49">
        <v>0</v>
      </c>
      <c r="V89" s="51">
        <f t="shared" si="22"/>
        <v>3</v>
      </c>
    </row>
    <row r="90" spans="1:23" x14ac:dyDescent="0.2">
      <c r="A90" s="172">
        <f>'Web Graph Info.'!A83:A230</f>
        <v>42228</v>
      </c>
      <c r="B90" s="129">
        <v>1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2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130">
        <f t="shared" si="21"/>
        <v>3</v>
      </c>
      <c r="U90" s="49">
        <v>0</v>
      </c>
      <c r="V90" s="51">
        <f t="shared" si="22"/>
        <v>3</v>
      </c>
    </row>
    <row r="91" spans="1:23" x14ac:dyDescent="0.2">
      <c r="A91" s="172">
        <f>'Web Graph Info.'!A84:A231</f>
        <v>42229</v>
      </c>
      <c r="B91" s="129">
        <v>1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130">
        <f t="shared" si="21"/>
        <v>1</v>
      </c>
      <c r="U91" s="49">
        <v>1</v>
      </c>
      <c r="V91" s="51">
        <f t="shared" si="22"/>
        <v>2</v>
      </c>
    </row>
    <row r="92" spans="1:23" x14ac:dyDescent="0.2">
      <c r="A92" s="172">
        <f>'Web Graph Info.'!A85:A232</f>
        <v>42230</v>
      </c>
      <c r="B92" s="129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1</v>
      </c>
      <c r="J92" s="49">
        <v>1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133">
        <f t="shared" ref="T92" si="26">IF(SUM(B92:S92)=0,NA(),SUM(B92:S92))</f>
        <v>3</v>
      </c>
      <c r="U92" s="49">
        <v>0</v>
      </c>
      <c r="V92" s="133">
        <f t="shared" ref="V92" si="27">SUM(T92+U92)</f>
        <v>3</v>
      </c>
    </row>
    <row r="93" spans="1:23" x14ac:dyDescent="0.2">
      <c r="A93" s="172">
        <f>'Web Graph Info.'!A86:A233</f>
        <v>42231</v>
      </c>
      <c r="B93" s="129" t="s">
        <v>226</v>
      </c>
      <c r="C93" s="129" t="s">
        <v>226</v>
      </c>
      <c r="D93" s="129" t="s">
        <v>226</v>
      </c>
      <c r="E93" s="129" t="s">
        <v>226</v>
      </c>
      <c r="F93" s="129" t="s">
        <v>226</v>
      </c>
      <c r="G93" s="129" t="s">
        <v>226</v>
      </c>
      <c r="H93" s="129" t="s">
        <v>226</v>
      </c>
      <c r="I93" s="129" t="s">
        <v>226</v>
      </c>
      <c r="J93" s="129" t="s">
        <v>226</v>
      </c>
      <c r="K93" s="129" t="s">
        <v>226</v>
      </c>
      <c r="L93" s="129" t="s">
        <v>226</v>
      </c>
      <c r="M93" s="129" t="s">
        <v>226</v>
      </c>
      <c r="N93" s="129" t="s">
        <v>226</v>
      </c>
      <c r="O93" s="129" t="s">
        <v>226</v>
      </c>
      <c r="P93" s="129" t="s">
        <v>226</v>
      </c>
      <c r="Q93" s="129" t="s">
        <v>226</v>
      </c>
      <c r="R93" s="129" t="s">
        <v>226</v>
      </c>
      <c r="S93" s="129" t="s">
        <v>226</v>
      </c>
      <c r="T93" s="129" t="s">
        <v>226</v>
      </c>
      <c r="U93" s="129" t="s">
        <v>226</v>
      </c>
      <c r="V93" s="129" t="s">
        <v>226</v>
      </c>
    </row>
    <row r="94" spans="1:23" x14ac:dyDescent="0.2">
      <c r="A94" s="172">
        <f>'Web Graph Info.'!A87:A234</f>
        <v>42232</v>
      </c>
      <c r="B94" s="129" t="s">
        <v>226</v>
      </c>
      <c r="C94" s="129" t="s">
        <v>226</v>
      </c>
      <c r="D94" s="129" t="s">
        <v>226</v>
      </c>
      <c r="E94" s="129" t="s">
        <v>226</v>
      </c>
      <c r="F94" s="129" t="s">
        <v>226</v>
      </c>
      <c r="G94" s="129" t="s">
        <v>226</v>
      </c>
      <c r="H94" s="129" t="s">
        <v>226</v>
      </c>
      <c r="I94" s="129" t="s">
        <v>226</v>
      </c>
      <c r="J94" s="129" t="s">
        <v>226</v>
      </c>
      <c r="K94" s="129" t="s">
        <v>226</v>
      </c>
      <c r="L94" s="129" t="s">
        <v>226</v>
      </c>
      <c r="M94" s="129" t="s">
        <v>226</v>
      </c>
      <c r="N94" s="129" t="s">
        <v>226</v>
      </c>
      <c r="O94" s="129" t="s">
        <v>226</v>
      </c>
      <c r="P94" s="129" t="s">
        <v>226</v>
      </c>
      <c r="Q94" s="129" t="s">
        <v>226</v>
      </c>
      <c r="R94" s="129" t="s">
        <v>226</v>
      </c>
      <c r="S94" s="129" t="s">
        <v>226</v>
      </c>
      <c r="T94" s="129" t="s">
        <v>226</v>
      </c>
      <c r="U94" s="129" t="s">
        <v>226</v>
      </c>
      <c r="V94" s="129" t="s">
        <v>226</v>
      </c>
    </row>
    <row r="95" spans="1:23" x14ac:dyDescent="0.2">
      <c r="A95" s="172">
        <f>'Web Graph Info.'!A88:A235</f>
        <v>42233</v>
      </c>
      <c r="B95" s="129" t="s">
        <v>226</v>
      </c>
      <c r="C95" s="129" t="s">
        <v>226</v>
      </c>
      <c r="D95" s="129" t="s">
        <v>226</v>
      </c>
      <c r="E95" s="129" t="s">
        <v>226</v>
      </c>
      <c r="F95" s="129" t="s">
        <v>226</v>
      </c>
      <c r="G95" s="129" t="s">
        <v>226</v>
      </c>
      <c r="H95" s="129" t="s">
        <v>226</v>
      </c>
      <c r="I95" s="129" t="s">
        <v>226</v>
      </c>
      <c r="J95" s="129" t="s">
        <v>226</v>
      </c>
      <c r="K95" s="129" t="s">
        <v>226</v>
      </c>
      <c r="L95" s="129" t="s">
        <v>226</v>
      </c>
      <c r="M95" s="129" t="s">
        <v>226</v>
      </c>
      <c r="N95" s="129" t="s">
        <v>226</v>
      </c>
      <c r="O95" s="129" t="s">
        <v>226</v>
      </c>
      <c r="P95" s="129" t="s">
        <v>226</v>
      </c>
      <c r="Q95" s="129" t="s">
        <v>226</v>
      </c>
      <c r="R95" s="129" t="s">
        <v>226</v>
      </c>
      <c r="S95" s="129" t="s">
        <v>226</v>
      </c>
      <c r="T95" s="129" t="s">
        <v>226</v>
      </c>
      <c r="U95" s="129" t="s">
        <v>226</v>
      </c>
      <c r="V95" s="129" t="s">
        <v>226</v>
      </c>
    </row>
    <row r="96" spans="1:23" x14ac:dyDescent="0.2">
      <c r="A96" s="172">
        <f>'Web Graph Info.'!A89:A236</f>
        <v>42234</v>
      </c>
      <c r="B96" s="129">
        <v>0</v>
      </c>
      <c r="C96" s="129">
        <v>0</v>
      </c>
      <c r="D96" s="129">
        <v>0</v>
      </c>
      <c r="E96" s="129">
        <v>0</v>
      </c>
      <c r="F96" s="129">
        <v>0</v>
      </c>
      <c r="G96" s="129">
        <v>0</v>
      </c>
      <c r="H96" s="129">
        <v>0</v>
      </c>
      <c r="I96" s="129">
        <v>0</v>
      </c>
      <c r="J96" s="129">
        <v>0</v>
      </c>
      <c r="K96" s="129">
        <v>0</v>
      </c>
      <c r="L96" s="129">
        <v>0</v>
      </c>
      <c r="M96" s="129">
        <v>0</v>
      </c>
      <c r="N96" s="129">
        <v>0</v>
      </c>
      <c r="O96" s="129">
        <v>0</v>
      </c>
      <c r="P96" s="129">
        <v>0</v>
      </c>
      <c r="Q96" s="129">
        <v>0</v>
      </c>
      <c r="R96" s="129">
        <v>0</v>
      </c>
      <c r="S96" s="129">
        <v>0</v>
      </c>
      <c r="T96" s="129">
        <v>0</v>
      </c>
      <c r="U96" s="49">
        <v>0</v>
      </c>
      <c r="V96" s="51">
        <f t="shared" si="22"/>
        <v>0</v>
      </c>
    </row>
    <row r="97" spans="1:22" x14ac:dyDescent="0.2">
      <c r="A97" s="172">
        <f>'Web Graph Info.'!A90:A237</f>
        <v>42235</v>
      </c>
      <c r="B97" s="129">
        <v>0</v>
      </c>
      <c r="C97" s="129">
        <v>0</v>
      </c>
      <c r="D97" s="129">
        <v>0</v>
      </c>
      <c r="E97" s="129">
        <v>0</v>
      </c>
      <c r="F97" s="129">
        <v>0</v>
      </c>
      <c r="G97" s="129">
        <v>0</v>
      </c>
      <c r="H97" s="129">
        <v>0</v>
      </c>
      <c r="I97" s="129">
        <v>0</v>
      </c>
      <c r="J97" s="129">
        <v>0</v>
      </c>
      <c r="K97" s="129">
        <v>0</v>
      </c>
      <c r="L97" s="129">
        <v>0</v>
      </c>
      <c r="M97" s="129">
        <v>0</v>
      </c>
      <c r="N97" s="129">
        <v>0</v>
      </c>
      <c r="O97" s="129">
        <v>0</v>
      </c>
      <c r="P97" s="129">
        <v>0</v>
      </c>
      <c r="Q97" s="129">
        <v>0</v>
      </c>
      <c r="R97" s="129">
        <v>0</v>
      </c>
      <c r="S97" s="129">
        <v>0</v>
      </c>
      <c r="T97" s="129">
        <v>0</v>
      </c>
      <c r="U97" s="129">
        <v>0</v>
      </c>
      <c r="V97" s="129">
        <v>0</v>
      </c>
    </row>
    <row r="98" spans="1:22" x14ac:dyDescent="0.2">
      <c r="A98" s="172">
        <f>'Web Graph Info.'!A91:A238</f>
        <v>42236</v>
      </c>
      <c r="B98" s="12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130">
        <v>0</v>
      </c>
      <c r="U98" s="49">
        <v>0</v>
      </c>
      <c r="V98" s="51">
        <f t="shared" si="22"/>
        <v>0</v>
      </c>
    </row>
    <row r="99" spans="1:22" x14ac:dyDescent="0.2">
      <c r="A99" s="172">
        <f>'Web Graph Info.'!A92:A239</f>
        <v>42237</v>
      </c>
      <c r="B99" s="12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1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130">
        <f>IF(SUM(B99:S99)=0,NA(),SUM(B99:S99))</f>
        <v>1</v>
      </c>
      <c r="U99" s="49">
        <v>0</v>
      </c>
      <c r="V99" s="51">
        <f t="shared" si="22"/>
        <v>1</v>
      </c>
    </row>
    <row r="100" spans="1:22" x14ac:dyDescent="0.2">
      <c r="A100" s="172">
        <f>'Web Graph Info.'!A93:A240</f>
        <v>42238</v>
      </c>
      <c r="B100" s="129">
        <v>0.3</v>
      </c>
      <c r="C100" s="49">
        <v>0.3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0.3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130">
        <f t="shared" si="21"/>
        <v>0.89999999999999991</v>
      </c>
      <c r="U100" s="49">
        <v>0</v>
      </c>
      <c r="V100" s="51">
        <f t="shared" si="22"/>
        <v>0.89999999999999991</v>
      </c>
    </row>
    <row r="101" spans="1:22" x14ac:dyDescent="0.2">
      <c r="A101" s="172">
        <f>'Web Graph Info.'!A94:A241</f>
        <v>42239</v>
      </c>
      <c r="B101" s="129">
        <v>0.3</v>
      </c>
      <c r="C101" s="49">
        <v>0.3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0.3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130">
        <f t="shared" si="21"/>
        <v>0.89999999999999991</v>
      </c>
      <c r="U101" s="49">
        <v>0</v>
      </c>
      <c r="V101" s="51">
        <f t="shared" si="22"/>
        <v>0.89999999999999991</v>
      </c>
    </row>
    <row r="102" spans="1:22" x14ac:dyDescent="0.2">
      <c r="A102" s="172">
        <f>'Web Graph Info.'!A95:A242</f>
        <v>42240</v>
      </c>
      <c r="B102" s="129">
        <v>0.3</v>
      </c>
      <c r="C102" s="49">
        <v>0.3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0.3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130">
        <f t="shared" si="21"/>
        <v>0.89999999999999991</v>
      </c>
      <c r="U102" s="49">
        <v>0</v>
      </c>
      <c r="V102" s="51">
        <f t="shared" si="22"/>
        <v>0.89999999999999991</v>
      </c>
    </row>
    <row r="103" spans="1:22" x14ac:dyDescent="0.2">
      <c r="A103" s="172">
        <f>'Web Graph Info.'!A96:A243</f>
        <v>42241</v>
      </c>
      <c r="B103" s="129">
        <v>0</v>
      </c>
      <c r="C103" s="129">
        <v>0</v>
      </c>
      <c r="D103" s="129">
        <v>0</v>
      </c>
      <c r="E103" s="129">
        <v>0</v>
      </c>
      <c r="F103" s="129">
        <v>0</v>
      </c>
      <c r="G103" s="129">
        <v>0</v>
      </c>
      <c r="H103" s="129">
        <v>0</v>
      </c>
      <c r="I103" s="129">
        <v>0</v>
      </c>
      <c r="J103" s="129">
        <v>0</v>
      </c>
      <c r="K103" s="129">
        <v>0</v>
      </c>
      <c r="L103" s="129">
        <v>0</v>
      </c>
      <c r="M103" s="129">
        <v>0</v>
      </c>
      <c r="N103" s="129">
        <v>0</v>
      </c>
      <c r="O103" s="49">
        <v>1</v>
      </c>
      <c r="P103" s="49">
        <v>0</v>
      </c>
      <c r="Q103" s="49">
        <v>0</v>
      </c>
      <c r="R103" s="49">
        <v>0</v>
      </c>
      <c r="S103" s="49">
        <v>0</v>
      </c>
      <c r="T103" s="164">
        <f t="shared" si="21"/>
        <v>1</v>
      </c>
      <c r="U103" s="49">
        <v>0</v>
      </c>
      <c r="V103" s="51">
        <f t="shared" si="22"/>
        <v>1</v>
      </c>
    </row>
    <row r="104" spans="1:22" x14ac:dyDescent="0.2">
      <c r="A104" s="172">
        <f>'Web Graph Info.'!A97:A244</f>
        <v>42242</v>
      </c>
      <c r="B104" s="129">
        <v>0</v>
      </c>
      <c r="C104" s="129">
        <v>0</v>
      </c>
      <c r="D104" s="129">
        <v>0</v>
      </c>
      <c r="E104" s="129">
        <v>0</v>
      </c>
      <c r="F104" s="129">
        <v>0</v>
      </c>
      <c r="G104" s="129">
        <v>0</v>
      </c>
      <c r="H104" s="129">
        <v>0</v>
      </c>
      <c r="I104" s="49">
        <v>1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164">
        <f t="shared" si="21"/>
        <v>1</v>
      </c>
      <c r="U104" s="49">
        <v>0</v>
      </c>
      <c r="V104" s="51">
        <f t="shared" si="22"/>
        <v>1</v>
      </c>
    </row>
    <row r="105" spans="1:22" x14ac:dyDescent="0.2">
      <c r="A105" s="172">
        <f>'Web Graph Info.'!A98:A245</f>
        <v>42243</v>
      </c>
      <c r="B105" s="129">
        <v>0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164">
        <v>0</v>
      </c>
      <c r="U105" s="49">
        <v>0</v>
      </c>
      <c r="V105" s="51">
        <f t="shared" si="22"/>
        <v>0</v>
      </c>
    </row>
    <row r="106" spans="1:22" x14ac:dyDescent="0.2">
      <c r="A106" s="172">
        <f>'Web Graph Info.'!A99:A246</f>
        <v>42244</v>
      </c>
      <c r="B106" s="129">
        <v>0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164">
        <v>0</v>
      </c>
      <c r="U106" s="49">
        <v>1</v>
      </c>
      <c r="V106" s="51">
        <f t="shared" si="22"/>
        <v>1</v>
      </c>
    </row>
    <row r="107" spans="1:22" x14ac:dyDescent="0.2">
      <c r="A107" s="172">
        <f>'Web Graph Info.'!A100:A247</f>
        <v>42245</v>
      </c>
      <c r="B107" s="129">
        <v>0.3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  <c r="H107" s="49">
        <v>0</v>
      </c>
      <c r="I107" s="49">
        <v>0.3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164">
        <f t="shared" si="21"/>
        <v>0.6</v>
      </c>
      <c r="U107" s="49">
        <v>0</v>
      </c>
      <c r="V107" s="51">
        <f t="shared" si="22"/>
        <v>0.6</v>
      </c>
    </row>
    <row r="108" spans="1:22" x14ac:dyDescent="0.2">
      <c r="A108" s="172">
        <f>'Web Graph Info.'!A101:A248</f>
        <v>42246</v>
      </c>
      <c r="B108" s="129">
        <v>0.3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0.3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164">
        <f t="shared" si="21"/>
        <v>0.6</v>
      </c>
      <c r="U108" s="49">
        <v>0</v>
      </c>
      <c r="V108" s="51">
        <f t="shared" si="22"/>
        <v>0.6</v>
      </c>
    </row>
    <row r="109" spans="1:22" x14ac:dyDescent="0.2">
      <c r="A109" s="172">
        <f>'Web Graph Info.'!A102:A249</f>
        <v>42247</v>
      </c>
      <c r="B109" s="129">
        <v>0.3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  <c r="H109" s="49">
        <v>0</v>
      </c>
      <c r="I109" s="49">
        <v>0.3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164">
        <f t="shared" si="21"/>
        <v>0.6</v>
      </c>
      <c r="U109" s="49">
        <v>0</v>
      </c>
      <c r="V109" s="51">
        <f t="shared" si="22"/>
        <v>0.6</v>
      </c>
    </row>
    <row r="110" spans="1:22" x14ac:dyDescent="0.2">
      <c r="A110" s="172">
        <f>'Web Graph Info.'!A103:A250</f>
        <v>42248</v>
      </c>
      <c r="B110" s="129">
        <v>0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164">
        <v>0</v>
      </c>
      <c r="U110" s="49">
        <v>0</v>
      </c>
      <c r="V110" s="51">
        <f t="shared" si="22"/>
        <v>0</v>
      </c>
    </row>
    <row r="111" spans="1:22" x14ac:dyDescent="0.2">
      <c r="A111" s="172">
        <f>'Web Graph Info.'!A104:A251</f>
        <v>42249</v>
      </c>
      <c r="B111" s="129">
        <v>0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164">
        <v>0</v>
      </c>
      <c r="U111" s="49">
        <v>0</v>
      </c>
      <c r="V111" s="51">
        <f t="shared" si="22"/>
        <v>0</v>
      </c>
    </row>
    <row r="112" spans="1:22" x14ac:dyDescent="0.2">
      <c r="A112" s="172">
        <f>'Web Graph Info.'!A105:A252</f>
        <v>42250</v>
      </c>
      <c r="B112" s="129">
        <v>1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164">
        <f t="shared" si="21"/>
        <v>1</v>
      </c>
      <c r="U112" s="49">
        <v>0</v>
      </c>
      <c r="V112" s="51">
        <f t="shared" si="22"/>
        <v>1</v>
      </c>
    </row>
    <row r="113" spans="1:22" x14ac:dyDescent="0.2">
      <c r="A113" s="172">
        <f>'Web Graph Info.'!A106:A253</f>
        <v>42251</v>
      </c>
      <c r="B113" s="129">
        <v>1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164">
        <f t="shared" si="21"/>
        <v>1</v>
      </c>
      <c r="U113" s="49">
        <v>0</v>
      </c>
      <c r="V113" s="51">
        <f t="shared" si="22"/>
        <v>1</v>
      </c>
    </row>
    <row r="114" spans="1:22" x14ac:dyDescent="0.2">
      <c r="A114" s="172">
        <f>'Web Graph Info.'!A107:A254</f>
        <v>42252</v>
      </c>
      <c r="B114" s="129">
        <v>0.5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  <c r="H114" s="49">
        <v>0</v>
      </c>
      <c r="I114" s="49">
        <v>0.5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0.75</v>
      </c>
      <c r="P114" s="49">
        <v>0</v>
      </c>
      <c r="Q114" s="49">
        <v>0</v>
      </c>
      <c r="R114" s="49">
        <v>0</v>
      </c>
      <c r="S114" s="49">
        <v>0</v>
      </c>
      <c r="T114" s="164">
        <f t="shared" si="21"/>
        <v>1.75</v>
      </c>
      <c r="U114" s="49">
        <v>1</v>
      </c>
      <c r="V114" s="51">
        <f t="shared" si="22"/>
        <v>2.75</v>
      </c>
    </row>
    <row r="115" spans="1:22" x14ac:dyDescent="0.2">
      <c r="A115" s="172">
        <f>'Web Graph Info.'!A108:A255</f>
        <v>42253</v>
      </c>
      <c r="B115" s="129">
        <v>0.5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0.5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0.75</v>
      </c>
      <c r="P115" s="49">
        <v>0</v>
      </c>
      <c r="Q115" s="49">
        <v>0</v>
      </c>
      <c r="R115" s="49">
        <v>0</v>
      </c>
      <c r="S115" s="49">
        <v>0</v>
      </c>
      <c r="T115" s="216">
        <f t="shared" ref="T115:T117" si="28">IF(SUM(B115:S115)=0,NA(),SUM(B115:S115))</f>
        <v>1.75</v>
      </c>
      <c r="U115" s="49">
        <v>1</v>
      </c>
      <c r="V115" s="216">
        <f t="shared" ref="V115:V117" si="29">SUM(T115+U115)</f>
        <v>2.75</v>
      </c>
    </row>
    <row r="116" spans="1:22" x14ac:dyDescent="0.2">
      <c r="A116" s="172">
        <f>'Web Graph Info.'!A109:A256</f>
        <v>42254</v>
      </c>
      <c r="B116" s="129">
        <v>0.5</v>
      </c>
      <c r="C116" s="49">
        <v>0</v>
      </c>
      <c r="D116" s="49">
        <v>0</v>
      </c>
      <c r="E116" s="49">
        <v>0</v>
      </c>
      <c r="F116" s="49">
        <v>0</v>
      </c>
      <c r="G116" s="49">
        <v>0</v>
      </c>
      <c r="H116" s="49">
        <v>0</v>
      </c>
      <c r="I116" s="49">
        <v>0.5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0.75</v>
      </c>
      <c r="P116" s="49">
        <v>0</v>
      </c>
      <c r="Q116" s="49">
        <v>0</v>
      </c>
      <c r="R116" s="49">
        <v>0</v>
      </c>
      <c r="S116" s="49">
        <v>0</v>
      </c>
      <c r="T116" s="216">
        <f t="shared" si="28"/>
        <v>1.75</v>
      </c>
      <c r="U116" s="49">
        <v>1</v>
      </c>
      <c r="V116" s="216">
        <f t="shared" si="29"/>
        <v>2.75</v>
      </c>
    </row>
    <row r="117" spans="1:22" x14ac:dyDescent="0.2">
      <c r="A117" s="172">
        <f>'Web Graph Info.'!A110:A257</f>
        <v>42255</v>
      </c>
      <c r="B117" s="129">
        <v>0.5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0.5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0.75</v>
      </c>
      <c r="P117" s="49">
        <v>0</v>
      </c>
      <c r="Q117" s="49">
        <v>0</v>
      </c>
      <c r="R117" s="49">
        <v>0</v>
      </c>
      <c r="S117" s="49">
        <v>0</v>
      </c>
      <c r="T117" s="216">
        <f t="shared" si="28"/>
        <v>1.75</v>
      </c>
      <c r="U117" s="49">
        <v>1</v>
      </c>
      <c r="V117" s="216">
        <f t="shared" si="29"/>
        <v>2.75</v>
      </c>
    </row>
    <row r="118" spans="1:22" x14ac:dyDescent="0.2">
      <c r="A118" s="172">
        <f>'Web Graph Info.'!A111:A258</f>
        <v>42256</v>
      </c>
      <c r="B118" s="129">
        <v>0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5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164">
        <f t="shared" si="21"/>
        <v>5</v>
      </c>
      <c r="U118" s="49">
        <v>0</v>
      </c>
      <c r="V118" s="51">
        <f t="shared" si="22"/>
        <v>5</v>
      </c>
    </row>
    <row r="119" spans="1:22" x14ac:dyDescent="0.2">
      <c r="A119" s="172">
        <f>'Web Graph Info.'!A112:A259</f>
        <v>42257</v>
      </c>
      <c r="B119" s="129">
        <v>1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3</v>
      </c>
      <c r="J119" s="49">
        <v>0</v>
      </c>
      <c r="K119" s="49">
        <v>0</v>
      </c>
      <c r="L119" s="49">
        <v>0</v>
      </c>
      <c r="M119" s="49">
        <v>1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164">
        <f t="shared" si="21"/>
        <v>5</v>
      </c>
      <c r="U119" s="49">
        <v>0</v>
      </c>
      <c r="V119" s="51">
        <f t="shared" si="22"/>
        <v>5</v>
      </c>
    </row>
    <row r="120" spans="1:22" x14ac:dyDescent="0.2">
      <c r="A120" s="172">
        <f>'Web Graph Info.'!A113:A260</f>
        <v>42258</v>
      </c>
      <c r="B120" s="129">
        <v>0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1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1</v>
      </c>
      <c r="P120" s="49">
        <v>0</v>
      </c>
      <c r="Q120" s="49">
        <v>0</v>
      </c>
      <c r="R120" s="49">
        <v>0</v>
      </c>
      <c r="S120" s="49">
        <v>0</v>
      </c>
      <c r="T120" s="164">
        <f t="shared" si="21"/>
        <v>2</v>
      </c>
      <c r="U120" s="49">
        <v>0</v>
      </c>
      <c r="V120" s="51">
        <f t="shared" si="22"/>
        <v>2</v>
      </c>
    </row>
    <row r="121" spans="1:22" x14ac:dyDescent="0.2">
      <c r="A121" s="172">
        <f>'Web Graph Info.'!A114:A261</f>
        <v>42259</v>
      </c>
      <c r="B121" s="129">
        <v>0.3</v>
      </c>
      <c r="C121" s="49">
        <v>0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0.3</v>
      </c>
      <c r="P121" s="49">
        <v>0</v>
      </c>
      <c r="Q121" s="49">
        <v>0</v>
      </c>
      <c r="R121" s="49">
        <v>0</v>
      </c>
      <c r="S121" s="49">
        <v>0</v>
      </c>
      <c r="T121" s="164">
        <f t="shared" si="21"/>
        <v>0.6</v>
      </c>
      <c r="U121" s="49">
        <v>0.3</v>
      </c>
      <c r="V121" s="51">
        <f t="shared" si="22"/>
        <v>0.89999999999999991</v>
      </c>
    </row>
    <row r="122" spans="1:22" x14ac:dyDescent="0.2">
      <c r="A122" s="172">
        <f>'Web Graph Info.'!A115:A262</f>
        <v>42260</v>
      </c>
      <c r="B122" s="129">
        <v>0.3</v>
      </c>
      <c r="C122" s="49">
        <v>0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0.3</v>
      </c>
      <c r="P122" s="49">
        <v>0</v>
      </c>
      <c r="Q122" s="49">
        <v>0</v>
      </c>
      <c r="R122" s="49">
        <v>0</v>
      </c>
      <c r="S122" s="49">
        <v>0</v>
      </c>
      <c r="T122" s="219">
        <f t="shared" ref="T122:T123" si="30">IF(SUM(B122:S122)=0,NA(),SUM(B122:S122))</f>
        <v>0.6</v>
      </c>
      <c r="U122" s="49">
        <v>0.3</v>
      </c>
      <c r="V122" s="219">
        <f t="shared" ref="V122:V123" si="31">SUM(T122+U122)</f>
        <v>0.89999999999999991</v>
      </c>
    </row>
    <row r="123" spans="1:22" x14ac:dyDescent="0.2">
      <c r="A123" s="172">
        <f>'Web Graph Info.'!A116:A263</f>
        <v>42261</v>
      </c>
      <c r="B123" s="129">
        <v>0.3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0.3</v>
      </c>
      <c r="P123" s="49">
        <v>0</v>
      </c>
      <c r="Q123" s="49">
        <v>0</v>
      </c>
      <c r="R123" s="49">
        <v>0</v>
      </c>
      <c r="S123" s="49">
        <v>0</v>
      </c>
      <c r="T123" s="219">
        <f t="shared" si="30"/>
        <v>0.6</v>
      </c>
      <c r="U123" s="49">
        <v>0.3</v>
      </c>
      <c r="V123" s="219">
        <f t="shared" si="31"/>
        <v>0.89999999999999991</v>
      </c>
    </row>
    <row r="124" spans="1:22" x14ac:dyDescent="0.2">
      <c r="A124" s="172">
        <f>'Web Graph Info.'!A117:A264</f>
        <v>42262</v>
      </c>
      <c r="B124" s="129">
        <v>6</v>
      </c>
      <c r="C124" s="129">
        <v>0</v>
      </c>
      <c r="D124" s="129">
        <v>0</v>
      </c>
      <c r="E124" s="129">
        <v>1</v>
      </c>
      <c r="F124" s="129">
        <v>0</v>
      </c>
      <c r="G124" s="129">
        <v>0</v>
      </c>
      <c r="H124" s="129">
        <v>0</v>
      </c>
      <c r="I124" s="129">
        <v>2</v>
      </c>
      <c r="J124" s="129">
        <v>0</v>
      </c>
      <c r="K124" s="129">
        <v>0</v>
      </c>
      <c r="L124" s="129">
        <v>0</v>
      </c>
      <c r="M124" s="129">
        <v>0</v>
      </c>
      <c r="N124" s="129">
        <v>0</v>
      </c>
      <c r="O124" s="129">
        <v>0</v>
      </c>
      <c r="P124" s="129">
        <v>0</v>
      </c>
      <c r="Q124" s="129">
        <v>0</v>
      </c>
      <c r="R124" s="129">
        <v>0</v>
      </c>
      <c r="S124" s="129">
        <v>0</v>
      </c>
      <c r="T124" s="164">
        <f t="shared" si="21"/>
        <v>9</v>
      </c>
      <c r="U124" s="129">
        <v>0</v>
      </c>
      <c r="V124" s="51">
        <f t="shared" si="22"/>
        <v>9</v>
      </c>
    </row>
    <row r="125" spans="1:22" x14ac:dyDescent="0.2">
      <c r="A125" s="172">
        <f>'Web Graph Info.'!A118:A265</f>
        <v>42263</v>
      </c>
      <c r="B125" s="129">
        <v>5</v>
      </c>
      <c r="C125" s="49">
        <v>0</v>
      </c>
      <c r="D125" s="49">
        <v>0</v>
      </c>
      <c r="E125" s="49">
        <v>0</v>
      </c>
      <c r="F125" s="49">
        <v>0</v>
      </c>
      <c r="G125" s="49">
        <v>0</v>
      </c>
      <c r="H125" s="49">
        <v>0</v>
      </c>
      <c r="I125" s="49">
        <v>1</v>
      </c>
      <c r="J125" s="49">
        <v>1</v>
      </c>
      <c r="K125" s="49">
        <v>0</v>
      </c>
      <c r="L125" s="49">
        <v>1</v>
      </c>
      <c r="M125" s="49">
        <v>1</v>
      </c>
      <c r="N125" s="49">
        <v>0</v>
      </c>
      <c r="O125" s="49">
        <v>1</v>
      </c>
      <c r="P125" s="49">
        <v>0</v>
      </c>
      <c r="Q125" s="49">
        <v>0</v>
      </c>
      <c r="R125" s="49">
        <v>0</v>
      </c>
      <c r="S125" s="49">
        <v>0</v>
      </c>
      <c r="T125" s="164">
        <f t="shared" si="21"/>
        <v>10</v>
      </c>
      <c r="U125" s="49">
        <v>2</v>
      </c>
      <c r="V125" s="51">
        <f t="shared" si="22"/>
        <v>12</v>
      </c>
    </row>
    <row r="126" spans="1:22" x14ac:dyDescent="0.2">
      <c r="A126" s="172">
        <f>'Web Graph Info.'!A119:A266</f>
        <v>42264</v>
      </c>
      <c r="B126" s="129">
        <v>18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1</v>
      </c>
      <c r="N126" s="49">
        <v>0</v>
      </c>
      <c r="O126" s="49">
        <v>4</v>
      </c>
      <c r="P126" s="49">
        <v>0</v>
      </c>
      <c r="Q126" s="49">
        <v>0</v>
      </c>
      <c r="R126" s="49">
        <v>0</v>
      </c>
      <c r="S126" s="49">
        <v>0</v>
      </c>
      <c r="T126" s="164">
        <f t="shared" si="21"/>
        <v>23</v>
      </c>
      <c r="U126" s="49">
        <v>0</v>
      </c>
      <c r="V126" s="51">
        <f t="shared" si="22"/>
        <v>23</v>
      </c>
    </row>
    <row r="127" spans="1:22" x14ac:dyDescent="0.2">
      <c r="A127" s="172">
        <f>'Web Graph Info.'!A120:A267</f>
        <v>42265</v>
      </c>
      <c r="B127" s="129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164" t="e">
        <f t="shared" si="21"/>
        <v>#N/A</v>
      </c>
      <c r="U127" s="49"/>
      <c r="V127" s="51" t="e">
        <f t="shared" si="22"/>
        <v>#N/A</v>
      </c>
    </row>
    <row r="128" spans="1:22" x14ac:dyDescent="0.2">
      <c r="A128" s="172">
        <f>'Web Graph Info.'!A121:A268</f>
        <v>42266</v>
      </c>
      <c r="B128" s="129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164" t="e">
        <f t="shared" si="21"/>
        <v>#N/A</v>
      </c>
      <c r="U128" s="49"/>
      <c r="V128" s="51" t="e">
        <f t="shared" si="22"/>
        <v>#N/A</v>
      </c>
    </row>
    <row r="129" spans="1:22" x14ac:dyDescent="0.2">
      <c r="A129" s="172">
        <f>'Web Graph Info.'!A122:A269</f>
        <v>42267</v>
      </c>
      <c r="B129" s="129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164" t="e">
        <f t="shared" si="21"/>
        <v>#N/A</v>
      </c>
      <c r="U129" s="49"/>
      <c r="V129" s="51" t="e">
        <f t="shared" si="22"/>
        <v>#N/A</v>
      </c>
    </row>
    <row r="130" spans="1:22" x14ac:dyDescent="0.2">
      <c r="A130" s="172">
        <f>'Web Graph Info.'!A123:A270</f>
        <v>42268</v>
      </c>
      <c r="B130" s="129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164" t="e">
        <f t="shared" si="21"/>
        <v>#N/A</v>
      </c>
      <c r="U130" s="49"/>
      <c r="V130" s="51" t="e">
        <f t="shared" si="22"/>
        <v>#N/A</v>
      </c>
    </row>
    <row r="131" spans="1:22" x14ac:dyDescent="0.2">
      <c r="A131" s="172">
        <f>'Web Graph Info.'!A124:A271</f>
        <v>42269</v>
      </c>
      <c r="B131" s="129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164" t="e">
        <f t="shared" si="21"/>
        <v>#N/A</v>
      </c>
      <c r="U131" s="49"/>
      <c r="V131" s="51" t="e">
        <f t="shared" si="22"/>
        <v>#N/A</v>
      </c>
    </row>
    <row r="132" spans="1:22" x14ac:dyDescent="0.2">
      <c r="A132" s="172">
        <f>'Web Graph Info.'!A125:A272</f>
        <v>42270</v>
      </c>
      <c r="B132" s="129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164" t="e">
        <f t="shared" si="21"/>
        <v>#N/A</v>
      </c>
      <c r="U132" s="49"/>
      <c r="V132" s="51" t="e">
        <f t="shared" si="22"/>
        <v>#N/A</v>
      </c>
    </row>
    <row r="133" spans="1:22" x14ac:dyDescent="0.2">
      <c r="A133" s="172">
        <f>'Web Graph Info.'!A126:A273</f>
        <v>42271</v>
      </c>
      <c r="B133" s="129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164" t="e">
        <f t="shared" si="21"/>
        <v>#N/A</v>
      </c>
      <c r="U133" s="49"/>
      <c r="V133" s="51" t="e">
        <f t="shared" si="22"/>
        <v>#N/A</v>
      </c>
    </row>
    <row r="134" spans="1:22" x14ac:dyDescent="0.2">
      <c r="A134" s="172">
        <f>'Web Graph Info.'!A127:A274</f>
        <v>42272</v>
      </c>
      <c r="B134" s="129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164" t="e">
        <f t="shared" si="21"/>
        <v>#N/A</v>
      </c>
      <c r="U134" s="49"/>
      <c r="V134" s="51" t="e">
        <f t="shared" si="22"/>
        <v>#N/A</v>
      </c>
    </row>
    <row r="135" spans="1:22" x14ac:dyDescent="0.2">
      <c r="A135" s="172">
        <f>'Web Graph Info.'!A128:A275</f>
        <v>42273</v>
      </c>
      <c r="B135" s="129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164" t="e">
        <f t="shared" si="21"/>
        <v>#N/A</v>
      </c>
      <c r="U135" s="49"/>
      <c r="V135" s="51" t="e">
        <f t="shared" si="22"/>
        <v>#N/A</v>
      </c>
    </row>
    <row r="136" spans="1:22" x14ac:dyDescent="0.2">
      <c r="A136" s="172">
        <f>'Web Graph Info.'!A129:A276</f>
        <v>42274</v>
      </c>
      <c r="B136" s="12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164" t="e">
        <f t="shared" si="21"/>
        <v>#N/A</v>
      </c>
      <c r="U136" s="49"/>
      <c r="V136" s="51" t="e">
        <f t="shared" si="22"/>
        <v>#N/A</v>
      </c>
    </row>
    <row r="137" spans="1:22" x14ac:dyDescent="0.2">
      <c r="A137" s="172">
        <f>'Web Graph Info.'!A130:A277</f>
        <v>42275</v>
      </c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64" t="e">
        <f t="shared" si="21"/>
        <v>#N/A</v>
      </c>
      <c r="U137" s="129"/>
      <c r="V137" s="51" t="e">
        <f t="shared" ref="V137:V150" si="32">SUM(T137+U137)</f>
        <v>#N/A</v>
      </c>
    </row>
    <row r="138" spans="1:22" x14ac:dyDescent="0.2">
      <c r="A138" s="172">
        <f>'Web Graph Info.'!A131:A278</f>
        <v>42276</v>
      </c>
      <c r="B138" s="129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164" t="e">
        <f t="shared" ref="T138:T171" si="33">IF(SUM(B138:S138)=0,NA(),SUM(B138:S138))</f>
        <v>#N/A</v>
      </c>
      <c r="U138" s="49"/>
      <c r="V138" s="51" t="e">
        <f t="shared" si="32"/>
        <v>#N/A</v>
      </c>
    </row>
    <row r="139" spans="1:22" x14ac:dyDescent="0.2">
      <c r="A139" s="172">
        <f>'Web Graph Info.'!A132:A279</f>
        <v>42277</v>
      </c>
      <c r="B139" s="129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164" t="e">
        <f t="shared" si="33"/>
        <v>#N/A</v>
      </c>
      <c r="U139" s="49"/>
      <c r="V139" s="51" t="e">
        <f t="shared" si="32"/>
        <v>#N/A</v>
      </c>
    </row>
    <row r="140" spans="1:22" x14ac:dyDescent="0.2">
      <c r="A140" s="172">
        <f>'Web Graph Info.'!A133:A280</f>
        <v>42278</v>
      </c>
      <c r="B140" s="129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164" t="e">
        <f t="shared" si="33"/>
        <v>#N/A</v>
      </c>
      <c r="U140" s="49"/>
      <c r="V140" s="51" t="e">
        <f t="shared" si="32"/>
        <v>#N/A</v>
      </c>
    </row>
    <row r="141" spans="1:22" x14ac:dyDescent="0.2">
      <c r="A141" s="172">
        <f>'Web Graph Info.'!A134:A281</f>
        <v>42279</v>
      </c>
      <c r="B141" s="129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164" t="e">
        <f t="shared" si="33"/>
        <v>#N/A</v>
      </c>
      <c r="U141" s="49"/>
      <c r="V141" s="51" t="e">
        <f t="shared" si="32"/>
        <v>#N/A</v>
      </c>
    </row>
    <row r="142" spans="1:22" x14ac:dyDescent="0.2">
      <c r="A142" s="172">
        <f>'Web Graph Info.'!A135:A282</f>
        <v>42280</v>
      </c>
      <c r="B142" s="12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164" t="e">
        <f t="shared" si="33"/>
        <v>#N/A</v>
      </c>
      <c r="U142" s="49"/>
      <c r="V142" s="51" t="e">
        <f t="shared" si="32"/>
        <v>#N/A</v>
      </c>
    </row>
    <row r="143" spans="1:22" x14ac:dyDescent="0.2">
      <c r="A143" s="172">
        <f>'Web Graph Info.'!A136:A283</f>
        <v>42281</v>
      </c>
      <c r="B143" s="12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164" t="e">
        <f t="shared" si="33"/>
        <v>#N/A</v>
      </c>
      <c r="U143" s="49"/>
      <c r="V143" s="51" t="e">
        <f t="shared" si="32"/>
        <v>#N/A</v>
      </c>
    </row>
    <row r="144" spans="1:22" x14ac:dyDescent="0.2">
      <c r="A144" s="172">
        <f>'Web Graph Info.'!A137:A284</f>
        <v>42282</v>
      </c>
      <c r="B144" s="129"/>
      <c r="C144" s="40"/>
      <c r="D144" s="40"/>
      <c r="E144" s="40"/>
      <c r="F144" s="40"/>
      <c r="G144" s="40"/>
      <c r="H144" s="40"/>
      <c r="I144" s="8"/>
      <c r="J144" s="40"/>
      <c r="K144" s="40"/>
      <c r="L144" s="40"/>
      <c r="M144" s="40"/>
      <c r="N144" s="40"/>
      <c r="O144" s="8"/>
      <c r="P144" s="40"/>
      <c r="Q144" s="40"/>
      <c r="R144" s="40"/>
      <c r="S144" s="40"/>
      <c r="T144" s="164" t="e">
        <f t="shared" si="33"/>
        <v>#N/A</v>
      </c>
      <c r="U144" s="49"/>
      <c r="V144" s="51" t="e">
        <f t="shared" si="32"/>
        <v>#N/A</v>
      </c>
    </row>
    <row r="145" spans="1:22" x14ac:dyDescent="0.2">
      <c r="A145" s="172">
        <f>'Web Graph Info.'!A138:A285</f>
        <v>42283</v>
      </c>
      <c r="B145" s="129"/>
      <c r="C145" s="40"/>
      <c r="D145" s="40"/>
      <c r="E145" s="40"/>
      <c r="F145" s="40"/>
      <c r="G145" s="40"/>
      <c r="H145" s="40"/>
      <c r="I145" s="8"/>
      <c r="J145" s="40"/>
      <c r="K145" s="40"/>
      <c r="L145" s="40"/>
      <c r="M145" s="40"/>
      <c r="N145" s="40"/>
      <c r="O145" s="8"/>
      <c r="P145" s="40"/>
      <c r="Q145" s="40"/>
      <c r="R145" s="40"/>
      <c r="S145" s="40"/>
      <c r="T145" s="164" t="e">
        <f t="shared" si="33"/>
        <v>#N/A</v>
      </c>
      <c r="U145" s="49"/>
      <c r="V145" s="51" t="e">
        <f t="shared" si="32"/>
        <v>#N/A</v>
      </c>
    </row>
    <row r="146" spans="1:22" x14ac:dyDescent="0.2">
      <c r="A146" s="172">
        <f>'Web Graph Info.'!A139:A286</f>
        <v>42284</v>
      </c>
      <c r="B146" s="129"/>
      <c r="C146" s="40"/>
      <c r="D146" s="40"/>
      <c r="E146" s="40"/>
      <c r="F146" s="40"/>
      <c r="G146" s="40"/>
      <c r="H146" s="40"/>
      <c r="I146" s="8"/>
      <c r="J146" s="40"/>
      <c r="K146" s="40"/>
      <c r="L146" s="40"/>
      <c r="M146" s="40"/>
      <c r="N146" s="40"/>
      <c r="O146" s="8"/>
      <c r="P146" s="40"/>
      <c r="Q146" s="40"/>
      <c r="R146" s="40"/>
      <c r="S146" s="40"/>
      <c r="T146" s="164" t="e">
        <f t="shared" si="33"/>
        <v>#N/A</v>
      </c>
      <c r="U146" s="49"/>
      <c r="V146" s="51" t="e">
        <f t="shared" si="32"/>
        <v>#N/A</v>
      </c>
    </row>
    <row r="147" spans="1:22" x14ac:dyDescent="0.2">
      <c r="A147" s="172">
        <f>'Web Graph Info.'!A140:A287</f>
        <v>42285</v>
      </c>
      <c r="B147" s="129"/>
      <c r="C147" s="40"/>
      <c r="D147" s="40"/>
      <c r="E147" s="40"/>
      <c r="F147" s="40"/>
      <c r="G147" s="40"/>
      <c r="H147" s="40"/>
      <c r="I147" s="8"/>
      <c r="J147" s="40"/>
      <c r="K147" s="40"/>
      <c r="L147" s="40"/>
      <c r="M147" s="40"/>
      <c r="N147" s="40"/>
      <c r="O147" s="8"/>
      <c r="P147" s="40"/>
      <c r="Q147" s="40"/>
      <c r="R147" s="40"/>
      <c r="S147" s="40"/>
      <c r="T147" s="164" t="e">
        <f t="shared" si="33"/>
        <v>#N/A</v>
      </c>
      <c r="U147" s="49"/>
      <c r="V147" s="51" t="e">
        <f t="shared" si="32"/>
        <v>#N/A</v>
      </c>
    </row>
    <row r="148" spans="1:22" x14ac:dyDescent="0.2">
      <c r="A148" s="172">
        <f>'Web Graph Info.'!A141:A288</f>
        <v>42286</v>
      </c>
      <c r="B148" s="129"/>
      <c r="C148" s="40"/>
      <c r="D148" s="40"/>
      <c r="E148" s="40"/>
      <c r="F148" s="40"/>
      <c r="G148" s="40"/>
      <c r="H148" s="40"/>
      <c r="I148" s="8"/>
      <c r="J148" s="40"/>
      <c r="K148" s="40"/>
      <c r="L148" s="40"/>
      <c r="M148" s="40"/>
      <c r="N148" s="40"/>
      <c r="O148" s="8"/>
      <c r="P148" s="40"/>
      <c r="Q148" s="40"/>
      <c r="R148" s="40"/>
      <c r="S148" s="40"/>
      <c r="T148" s="164" t="e">
        <f t="shared" si="33"/>
        <v>#N/A</v>
      </c>
      <c r="U148" s="49"/>
      <c r="V148" s="51" t="e">
        <f t="shared" si="32"/>
        <v>#N/A</v>
      </c>
    </row>
    <row r="149" spans="1:22" x14ac:dyDescent="0.2">
      <c r="A149" s="172">
        <f>'Web Graph Info.'!A142:A289</f>
        <v>42287</v>
      </c>
      <c r="B149" s="129"/>
      <c r="C149" s="40"/>
      <c r="D149" s="40"/>
      <c r="E149" s="40"/>
      <c r="F149" s="40"/>
      <c r="G149" s="40"/>
      <c r="H149" s="40"/>
      <c r="I149" s="8"/>
      <c r="J149" s="40"/>
      <c r="K149" s="40"/>
      <c r="L149" s="40"/>
      <c r="M149" s="40"/>
      <c r="N149" s="40"/>
      <c r="O149" s="8"/>
      <c r="P149" s="40"/>
      <c r="Q149" s="40"/>
      <c r="R149" s="40"/>
      <c r="S149" s="40"/>
      <c r="T149" s="164" t="e">
        <f t="shared" si="33"/>
        <v>#N/A</v>
      </c>
      <c r="U149" s="49"/>
      <c r="V149" s="51" t="e">
        <f t="shared" si="32"/>
        <v>#N/A</v>
      </c>
    </row>
    <row r="150" spans="1:22" x14ac:dyDescent="0.2">
      <c r="A150" s="11"/>
      <c r="B150" s="129"/>
      <c r="C150" s="40"/>
      <c r="D150" s="40"/>
      <c r="E150" s="40"/>
      <c r="F150" s="40"/>
      <c r="G150" s="40"/>
      <c r="H150" s="40"/>
      <c r="I150" s="8"/>
      <c r="J150" s="40"/>
      <c r="K150" s="40"/>
      <c r="L150" s="40"/>
      <c r="M150" s="40"/>
      <c r="N150" s="40"/>
      <c r="O150" s="8"/>
      <c r="P150" s="40"/>
      <c r="Q150" s="40"/>
      <c r="R150" s="40"/>
      <c r="S150" s="40"/>
      <c r="T150" s="164" t="e">
        <f t="shared" si="33"/>
        <v>#N/A</v>
      </c>
      <c r="U150" s="49"/>
      <c r="V150" s="51" t="e">
        <f t="shared" si="32"/>
        <v>#N/A</v>
      </c>
    </row>
    <row r="151" spans="1:22" x14ac:dyDescent="0.2">
      <c r="A151" s="11"/>
      <c r="B15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64" t="e">
        <f t="shared" si="33"/>
        <v>#N/A</v>
      </c>
      <c r="U151" s="101"/>
      <c r="V151" s="101" t="s">
        <v>226</v>
      </c>
    </row>
    <row r="152" spans="1:22" x14ac:dyDescent="0.2">
      <c r="A152" s="11"/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164" t="e">
        <f t="shared" si="33"/>
        <v>#N/A</v>
      </c>
      <c r="U152" s="49"/>
      <c r="V152" s="51" t="e">
        <f t="shared" ref="V152:V172" si="34">SUM(T152+U152)</f>
        <v>#N/A</v>
      </c>
    </row>
    <row r="153" spans="1:22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64" t="e">
        <f t="shared" si="33"/>
        <v>#N/A</v>
      </c>
      <c r="U153" s="49"/>
      <c r="V153" s="156" t="e">
        <f t="shared" si="34"/>
        <v>#N/A</v>
      </c>
    </row>
    <row r="154" spans="1:22" s="101" customFormat="1" x14ac:dyDescent="0.2">
      <c r="A154" s="11"/>
      <c r="B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64" t="e">
        <f t="shared" si="33"/>
        <v>#N/A</v>
      </c>
      <c r="U154" s="49"/>
      <c r="V154" s="156" t="e">
        <f t="shared" si="34"/>
        <v>#N/A</v>
      </c>
    </row>
    <row r="155" spans="1:22" s="101" customFormat="1" x14ac:dyDescent="0.2">
      <c r="A155" s="11"/>
      <c r="B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64" t="e">
        <f t="shared" si="33"/>
        <v>#N/A</v>
      </c>
      <c r="U155" s="49"/>
      <c r="V155" s="156" t="e">
        <f t="shared" si="34"/>
        <v>#N/A</v>
      </c>
    </row>
    <row r="156" spans="1:22" s="101" customFormat="1" x14ac:dyDescent="0.2">
      <c r="A156" s="11"/>
      <c r="B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64" t="e">
        <f t="shared" si="33"/>
        <v>#N/A</v>
      </c>
      <c r="U156" s="49"/>
      <c r="V156" s="156" t="e">
        <f t="shared" si="34"/>
        <v>#N/A</v>
      </c>
    </row>
    <row r="157" spans="1:22" s="101" customFormat="1" x14ac:dyDescent="0.2">
      <c r="A157" s="11"/>
      <c r="B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64" t="e">
        <f t="shared" si="33"/>
        <v>#N/A</v>
      </c>
      <c r="U157" s="49"/>
      <c r="V157" s="157" t="e">
        <f t="shared" si="34"/>
        <v>#N/A</v>
      </c>
    </row>
    <row r="158" spans="1:22" s="101" customFormat="1" x14ac:dyDescent="0.2">
      <c r="A158" s="11"/>
      <c r="B158" s="4"/>
      <c r="T158" s="164" t="e">
        <f t="shared" si="33"/>
        <v>#N/A</v>
      </c>
      <c r="U158" s="49"/>
      <c r="V158" s="157" t="e">
        <f t="shared" si="34"/>
        <v>#N/A</v>
      </c>
    </row>
    <row r="159" spans="1:22" s="101" customFormat="1" x14ac:dyDescent="0.2">
      <c r="A159" s="11"/>
      <c r="B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64" t="e">
        <f t="shared" si="33"/>
        <v>#N/A</v>
      </c>
      <c r="U159" s="49"/>
      <c r="V159" s="157" t="e">
        <f t="shared" si="34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64" t="e">
        <f t="shared" si="33"/>
        <v>#N/A</v>
      </c>
      <c r="U160" s="4"/>
      <c r="V160" s="157" t="e">
        <f t="shared" si="34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64" t="e">
        <f t="shared" si="33"/>
        <v>#N/A</v>
      </c>
      <c r="U161" s="4"/>
      <c r="V161" s="157" t="e">
        <f t="shared" si="34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64" t="e">
        <f t="shared" si="33"/>
        <v>#N/A</v>
      </c>
      <c r="U162" s="4"/>
      <c r="V162" s="157" t="e">
        <f t="shared" si="34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64" t="e">
        <f t="shared" si="33"/>
        <v>#N/A</v>
      </c>
      <c r="U163" s="4"/>
      <c r="V163" s="157" t="e">
        <f t="shared" si="34"/>
        <v>#N/A</v>
      </c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64" t="e">
        <f t="shared" si="33"/>
        <v>#N/A</v>
      </c>
      <c r="U164" s="49"/>
      <c r="V164" s="157" t="e">
        <f t="shared" si="34"/>
        <v>#N/A</v>
      </c>
    </row>
    <row r="165" spans="1:22" s="101" customFormat="1" x14ac:dyDescent="0.2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64" t="e">
        <f t="shared" si="33"/>
        <v>#N/A</v>
      </c>
      <c r="U165" s="49"/>
      <c r="V165" s="157" t="e">
        <f t="shared" si="34"/>
        <v>#N/A</v>
      </c>
    </row>
    <row r="166" spans="1:22" s="101" customFormat="1" x14ac:dyDescent="0.2">
      <c r="A166" s="11"/>
      <c r="B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64" t="e">
        <f t="shared" si="33"/>
        <v>#N/A</v>
      </c>
      <c r="U166" s="49"/>
      <c r="V166" s="157" t="e">
        <f t="shared" si="34"/>
        <v>#N/A</v>
      </c>
    </row>
    <row r="167" spans="1:22" s="101" customFormat="1" x14ac:dyDescent="0.2">
      <c r="A167" s="11"/>
      <c r="B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64" t="e">
        <f t="shared" si="33"/>
        <v>#N/A</v>
      </c>
      <c r="U167" s="49"/>
      <c r="V167" s="157" t="e">
        <f t="shared" si="34"/>
        <v>#N/A</v>
      </c>
    </row>
    <row r="168" spans="1:22" s="101" customFormat="1" x14ac:dyDescent="0.2">
      <c r="A168" s="11"/>
      <c r="B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64" t="e">
        <f t="shared" si="33"/>
        <v>#N/A</v>
      </c>
      <c r="U168" s="49"/>
      <c r="V168" s="157" t="e">
        <f t="shared" si="34"/>
        <v>#N/A</v>
      </c>
    </row>
    <row r="169" spans="1:22" s="101" customFormat="1" x14ac:dyDescent="0.2">
      <c r="A169" s="11"/>
      <c r="B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64" t="e">
        <f t="shared" si="33"/>
        <v>#N/A</v>
      </c>
      <c r="U169" s="49"/>
      <c r="V169" s="157" t="e">
        <f t="shared" si="34"/>
        <v>#N/A</v>
      </c>
    </row>
    <row r="170" spans="1:22" s="101" customFormat="1" x14ac:dyDescent="0.2">
      <c r="A170" s="11"/>
      <c r="B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64" t="e">
        <f t="shared" si="33"/>
        <v>#N/A</v>
      </c>
      <c r="U170" s="49"/>
      <c r="V170" s="157" t="e">
        <f t="shared" si="34"/>
        <v>#N/A</v>
      </c>
    </row>
    <row r="171" spans="1:22" s="101" customFormat="1" x14ac:dyDescent="0.2">
      <c r="A171" s="11"/>
      <c r="B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64" t="e">
        <f t="shared" si="33"/>
        <v>#N/A</v>
      </c>
      <c r="U171" s="49"/>
      <c r="V171" s="157" t="e">
        <f t="shared" si="34"/>
        <v>#N/A</v>
      </c>
    </row>
    <row r="172" spans="1:22" s="101" customFormat="1" x14ac:dyDescent="0.2">
      <c r="A172" s="11"/>
      <c r="B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ref="T172" si="35">IF(SUM(B172:S172)=0,NA(),SUM(B172:S172))</f>
        <v>#N/A</v>
      </c>
      <c r="U172" s="49"/>
      <c r="V172" s="157" t="e">
        <f t="shared" si="34"/>
        <v>#N/A</v>
      </c>
    </row>
    <row r="173" spans="1:22" s="101" customFormat="1" x14ac:dyDescent="0.2">
      <c r="A173" s="11"/>
      <c r="B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9"/>
      <c r="V173" s="157"/>
    </row>
    <row r="174" spans="1:22" x14ac:dyDescent="0.2">
      <c r="B174" s="224" t="s">
        <v>27</v>
      </c>
      <c r="C174" s="224"/>
      <c r="D174" s="224"/>
      <c r="E174" s="224"/>
      <c r="F174" s="224"/>
      <c r="G174" s="224"/>
      <c r="H174" s="224"/>
      <c r="I174" s="224" t="s">
        <v>28</v>
      </c>
      <c r="J174" s="224"/>
      <c r="K174" s="224"/>
      <c r="L174" s="224"/>
      <c r="M174" s="224"/>
      <c r="N174" s="224"/>
      <c r="O174" s="224" t="s">
        <v>29</v>
      </c>
      <c r="P174" s="224"/>
      <c r="Q174" s="224"/>
      <c r="R174" s="224" t="s">
        <v>30</v>
      </c>
      <c r="S174" s="224"/>
      <c r="T174" s="222" t="s">
        <v>31</v>
      </c>
      <c r="U174" t="s">
        <v>32</v>
      </c>
    </row>
    <row r="175" spans="1:22" x14ac:dyDescent="0.2">
      <c r="B175" t="s">
        <v>34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H175" s="1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50</v>
      </c>
      <c r="N175" s="1" t="s">
        <v>40</v>
      </c>
      <c r="O175" t="s">
        <v>46</v>
      </c>
      <c r="P175" t="s">
        <v>47</v>
      </c>
      <c r="Q175" s="1" t="s">
        <v>40</v>
      </c>
      <c r="R175" t="s">
        <v>51</v>
      </c>
      <c r="S175" s="1" t="s">
        <v>49</v>
      </c>
      <c r="T175" s="223"/>
    </row>
    <row r="176" spans="1:22" x14ac:dyDescent="0.2">
      <c r="A176" t="s">
        <v>52</v>
      </c>
      <c r="B176">
        <f t="shared" ref="B176:V176" si="36">SUM(B9:B132)</f>
        <v>627.4</v>
      </c>
      <c r="C176">
        <f t="shared" si="36"/>
        <v>24.300000000000011</v>
      </c>
      <c r="D176">
        <f t="shared" si="36"/>
        <v>0</v>
      </c>
      <c r="E176">
        <f t="shared" si="36"/>
        <v>1</v>
      </c>
      <c r="F176">
        <f t="shared" si="36"/>
        <v>0.89999999999999991</v>
      </c>
      <c r="G176">
        <f t="shared" si="36"/>
        <v>3</v>
      </c>
      <c r="H176">
        <f t="shared" si="36"/>
        <v>0</v>
      </c>
      <c r="I176">
        <f t="shared" si="36"/>
        <v>66.199999999999989</v>
      </c>
      <c r="J176">
        <f t="shared" si="36"/>
        <v>24.300000000000008</v>
      </c>
      <c r="K176">
        <f t="shared" si="36"/>
        <v>0</v>
      </c>
      <c r="L176">
        <f t="shared" si="36"/>
        <v>27.800000000000004</v>
      </c>
      <c r="M176">
        <f t="shared" si="36"/>
        <v>4.9000000000000004</v>
      </c>
      <c r="N176">
        <f t="shared" si="36"/>
        <v>0</v>
      </c>
      <c r="O176">
        <f t="shared" si="36"/>
        <v>66.099999999999994</v>
      </c>
      <c r="P176">
        <f t="shared" si="36"/>
        <v>0</v>
      </c>
      <c r="Q176">
        <f t="shared" si="36"/>
        <v>0</v>
      </c>
      <c r="R176">
        <f t="shared" si="36"/>
        <v>6.8000000000000007</v>
      </c>
      <c r="S176">
        <f t="shared" si="36"/>
        <v>0</v>
      </c>
      <c r="T176" t="e">
        <f t="shared" si="36"/>
        <v>#N/A</v>
      </c>
      <c r="U176">
        <f t="shared" si="36"/>
        <v>287.90000000000015</v>
      </c>
      <c r="V176" t="e">
        <f t="shared" si="36"/>
        <v>#N/A</v>
      </c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</row>
    <row r="179" spans="2:22" x14ac:dyDescent="0.2">
      <c r="B179"/>
      <c r="H179" s="1"/>
      <c r="I179"/>
      <c r="N179" s="1"/>
      <c r="O179"/>
      <c r="Q179" s="1"/>
      <c r="R179"/>
      <c r="S179" s="1"/>
      <c r="T179"/>
    </row>
    <row r="180" spans="2:22" x14ac:dyDescent="0.2">
      <c r="B180"/>
      <c r="H180" s="1"/>
      <c r="I180"/>
      <c r="N180" s="1"/>
      <c r="O180"/>
      <c r="Q180" s="1"/>
      <c r="R180"/>
      <c r="S180" s="1"/>
      <c r="T180"/>
    </row>
    <row r="181" spans="2:22" x14ac:dyDescent="0.2">
      <c r="B181"/>
      <c r="H181" s="1"/>
      <c r="I181"/>
      <c r="N181" s="1"/>
      <c r="O181"/>
      <c r="Q181" s="1"/>
      <c r="R181"/>
      <c r="S181" s="1"/>
      <c r="T181"/>
    </row>
    <row r="182" spans="2:22" x14ac:dyDescent="0.2">
      <c r="B182"/>
      <c r="H182" s="1"/>
      <c r="I182"/>
      <c r="N182" s="1"/>
      <c r="O182"/>
      <c r="Q182" s="1"/>
      <c r="R182"/>
      <c r="S182" s="1"/>
      <c r="T182"/>
    </row>
    <row r="183" spans="2:22" x14ac:dyDescent="0.2">
      <c r="B183"/>
      <c r="H183" s="1"/>
      <c r="I183"/>
      <c r="N183" s="1"/>
      <c r="O183"/>
      <c r="Q183" s="1"/>
      <c r="R183"/>
      <c r="S183" s="1"/>
      <c r="T183"/>
    </row>
    <row r="184" spans="2:22" x14ac:dyDescent="0.2">
      <c r="B184"/>
      <c r="H184" s="1"/>
      <c r="I184"/>
      <c r="N184" s="1"/>
      <c r="O184"/>
      <c r="Q184" s="1"/>
      <c r="R184"/>
      <c r="S184" s="1"/>
      <c r="T184"/>
      <c r="V184" s="223" t="s">
        <v>14</v>
      </c>
    </row>
    <row r="185" spans="2:22" x14ac:dyDescent="0.2">
      <c r="B185"/>
      <c r="H185" s="1"/>
      <c r="I185"/>
      <c r="N185" s="1"/>
      <c r="O185"/>
      <c r="Q185" s="1"/>
      <c r="R185"/>
      <c r="S185" s="1"/>
      <c r="T185"/>
      <c r="V185" s="223"/>
    </row>
    <row r="186" spans="2:22" x14ac:dyDescent="0.2">
      <c r="B186"/>
      <c r="H186" s="1"/>
      <c r="I186"/>
      <c r="N186" s="1"/>
      <c r="O186"/>
      <c r="Q186" s="1"/>
      <c r="R186"/>
      <c r="S186" s="1"/>
      <c r="T186"/>
      <c r="V186" t="s">
        <v>14</v>
      </c>
    </row>
  </sheetData>
  <mergeCells count="18">
    <mergeCell ref="E3:F3"/>
    <mergeCell ref="O174:Q174"/>
    <mergeCell ref="R174:S174"/>
    <mergeCell ref="T174:T175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4:V185"/>
    <mergeCell ref="T7:T8"/>
    <mergeCell ref="V7:V8"/>
    <mergeCell ref="B174:H174"/>
    <mergeCell ref="I174:N174"/>
  </mergeCells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86"/>
  <sheetViews>
    <sheetView zoomScaleNormal="100" workbookViewId="0">
      <pane ySplit="2295" topLeftCell="A86" activePane="bottomLeft"/>
      <selection activeCell="E4" sqref="E4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106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107</v>
      </c>
      <c r="B3" s="226"/>
      <c r="C3" s="226"/>
      <c r="E3" s="55" t="s">
        <v>108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109</v>
      </c>
      <c r="B4" s="226"/>
      <c r="C4" s="226"/>
      <c r="D4" s="226"/>
      <c r="E4" t="s">
        <v>110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111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ht="12.75" customHeight="1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128" t="e">
        <f>IF(SUM(B9:S9)=0,NA(),SUM(B9:S9))</f>
        <v>#N/A</v>
      </c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P11" s="4"/>
      <c r="Q11" s="1"/>
      <c r="R11" s="4"/>
      <c r="S11" s="1"/>
      <c r="T11" s="130" t="e">
        <f t="shared" si="0"/>
        <v>#N/A</v>
      </c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3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3</v>
      </c>
      <c r="U12" s="4">
        <v>0</v>
      </c>
      <c r="V12" s="51">
        <f t="shared" si="1"/>
        <v>3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v>0</v>
      </c>
      <c r="U13" s="4">
        <v>1</v>
      </c>
      <c r="V13" s="51">
        <f t="shared" si="1"/>
        <v>1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2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2</v>
      </c>
      <c r="U14" s="4">
        <v>2</v>
      </c>
      <c r="V14" s="51">
        <f t="shared" si="1"/>
        <v>4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4">
        <v>2</v>
      </c>
      <c r="P15" s="4">
        <v>0</v>
      </c>
      <c r="Q15" s="1">
        <v>0</v>
      </c>
      <c r="R15" s="4"/>
      <c r="S15" s="1">
        <v>0</v>
      </c>
      <c r="T15" s="130">
        <f t="shared" si="0"/>
        <v>2</v>
      </c>
      <c r="U15" s="4">
        <v>2</v>
      </c>
      <c r="V15" s="51">
        <f t="shared" si="1"/>
        <v>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30">
        <v>0</v>
      </c>
      <c r="U19">
        <v>3</v>
      </c>
      <c r="V19" s="51">
        <f t="shared" si="1"/>
        <v>3</v>
      </c>
    </row>
    <row r="20" spans="1:22" x14ac:dyDescent="0.2">
      <c r="A20" s="172">
        <f>'Web Graph Info.'!A13:A160</f>
        <v>42158</v>
      </c>
      <c r="B20">
        <v>0</v>
      </c>
      <c r="C20">
        <v>2</v>
      </c>
      <c r="D20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130">
        <f t="shared" si="0"/>
        <v>4</v>
      </c>
      <c r="U20" s="4">
        <v>2</v>
      </c>
      <c r="V20" s="51">
        <f t="shared" si="1"/>
        <v>6</v>
      </c>
    </row>
    <row r="21" spans="1:22" x14ac:dyDescent="0.2">
      <c r="A21" s="172">
        <f>'Web Graph Info.'!A14:A161</f>
        <v>42159</v>
      </c>
      <c r="B21">
        <v>0</v>
      </c>
      <c r="C21">
        <v>3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>
        <v>1</v>
      </c>
      <c r="M2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30">
        <f t="shared" si="0"/>
        <v>4</v>
      </c>
      <c r="U21" s="4">
        <v>0</v>
      </c>
      <c r="V21" s="51">
        <f t="shared" si="1"/>
        <v>4</v>
      </c>
    </row>
    <row r="22" spans="1:22" x14ac:dyDescent="0.2">
      <c r="A22" s="172">
        <f>'Web Graph Info.'!A15:A162</f>
        <v>42160</v>
      </c>
      <c r="B22">
        <v>9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 s="130">
        <f t="shared" si="0"/>
        <v>12</v>
      </c>
      <c r="U22" s="4">
        <v>8</v>
      </c>
      <c r="V22" s="51">
        <f t="shared" si="1"/>
        <v>20</v>
      </c>
    </row>
    <row r="23" spans="1:22" x14ac:dyDescent="0.2">
      <c r="A23" s="172">
        <f>'Web Graph Info.'!A16:A163</f>
        <v>42161</v>
      </c>
      <c r="B23">
        <v>7.6</v>
      </c>
      <c r="C23">
        <v>0.3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0.6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 s="130">
        <f t="shared" si="0"/>
        <v>10.5</v>
      </c>
      <c r="U23" s="4">
        <v>5.3</v>
      </c>
      <c r="V23" s="51">
        <f t="shared" si="1"/>
        <v>15.8</v>
      </c>
    </row>
    <row r="24" spans="1:22" x14ac:dyDescent="0.2">
      <c r="A24" s="172">
        <f>'Web Graph Info.'!A17:A164</f>
        <v>42162</v>
      </c>
      <c r="B24" s="101">
        <v>7.6</v>
      </c>
      <c r="C24" s="101">
        <v>0.3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0.6</v>
      </c>
      <c r="K24" s="101">
        <v>0</v>
      </c>
      <c r="L24" s="101">
        <v>1</v>
      </c>
      <c r="M24" s="101">
        <v>0</v>
      </c>
      <c r="N24" s="101">
        <v>0</v>
      </c>
      <c r="O24" s="101">
        <v>1</v>
      </c>
      <c r="P24" s="101">
        <v>0</v>
      </c>
      <c r="Q24" s="101">
        <v>0</v>
      </c>
      <c r="R24" s="101">
        <v>0</v>
      </c>
      <c r="S24" s="101">
        <v>0</v>
      </c>
      <c r="T24" s="174">
        <f t="shared" ref="T24:T25" si="2">IF(SUM(B24:S24)=0,NA(),SUM(B24:S24))</f>
        <v>10.5</v>
      </c>
      <c r="U24" s="4">
        <v>6.3</v>
      </c>
      <c r="V24" s="174">
        <f t="shared" ref="V24:V25" si="3">SUM(T24:U24)</f>
        <v>16.8</v>
      </c>
    </row>
    <row r="25" spans="1:22" x14ac:dyDescent="0.2">
      <c r="A25" s="172">
        <f>'Web Graph Info.'!A18:A165</f>
        <v>42163</v>
      </c>
      <c r="B25" s="101">
        <v>7.6</v>
      </c>
      <c r="C25" s="101">
        <v>0.3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0.6</v>
      </c>
      <c r="K25" s="101">
        <v>0</v>
      </c>
      <c r="L25" s="101">
        <v>1</v>
      </c>
      <c r="M25" s="101">
        <v>0</v>
      </c>
      <c r="N25" s="101">
        <v>0</v>
      </c>
      <c r="O25" s="101">
        <v>1</v>
      </c>
      <c r="P25" s="101">
        <v>0</v>
      </c>
      <c r="Q25" s="101">
        <v>0</v>
      </c>
      <c r="R25" s="101">
        <v>0</v>
      </c>
      <c r="S25" s="101">
        <v>0</v>
      </c>
      <c r="T25" s="174">
        <f t="shared" si="2"/>
        <v>10.5</v>
      </c>
      <c r="U25" s="4">
        <v>7.3</v>
      </c>
      <c r="V25" s="174">
        <f t="shared" si="3"/>
        <v>17.8</v>
      </c>
    </row>
    <row r="26" spans="1:22" x14ac:dyDescent="0.2">
      <c r="A26" s="172">
        <f>'Web Graph Info.'!A19:A166</f>
        <v>42164</v>
      </c>
      <c r="B26">
        <v>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30">
        <f t="shared" si="0"/>
        <v>17</v>
      </c>
      <c r="U26" s="4">
        <v>8</v>
      </c>
      <c r="V26" s="51">
        <f t="shared" si="1"/>
        <v>25</v>
      </c>
    </row>
    <row r="27" spans="1:22" x14ac:dyDescent="0.2">
      <c r="A27" s="172">
        <f>'Web Graph Info.'!A20:A167</f>
        <v>42165</v>
      </c>
      <c r="B27">
        <v>6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30">
        <f t="shared" si="0"/>
        <v>6</v>
      </c>
      <c r="U27" s="4">
        <v>2</v>
      </c>
      <c r="V27" s="51">
        <f t="shared" si="1"/>
        <v>8</v>
      </c>
    </row>
    <row r="28" spans="1:22" x14ac:dyDescent="0.2">
      <c r="A28" s="172">
        <f>'Web Graph Info.'!A21:A168</f>
        <v>42166</v>
      </c>
      <c r="B28">
        <v>6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30">
        <f t="shared" si="0"/>
        <v>7</v>
      </c>
      <c r="U28" s="4">
        <v>4</v>
      </c>
      <c r="V28" s="51">
        <f t="shared" si="1"/>
        <v>11</v>
      </c>
    </row>
    <row r="29" spans="1:22" x14ac:dyDescent="0.2">
      <c r="A29" s="172">
        <f>'Web Graph Info.'!A22:A169</f>
        <v>42167</v>
      </c>
      <c r="B29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2</v>
      </c>
      <c r="M29">
        <v>0</v>
      </c>
      <c r="N29">
        <v>0</v>
      </c>
      <c r="O29">
        <v>5</v>
      </c>
      <c r="P29">
        <v>0</v>
      </c>
      <c r="Q29">
        <v>0</v>
      </c>
      <c r="R29">
        <v>0</v>
      </c>
      <c r="S29">
        <v>0</v>
      </c>
      <c r="T29" s="130">
        <f t="shared" si="0"/>
        <v>42</v>
      </c>
      <c r="U29" s="4">
        <v>3</v>
      </c>
      <c r="V29" s="51">
        <f t="shared" si="1"/>
        <v>45</v>
      </c>
    </row>
    <row r="30" spans="1:22" x14ac:dyDescent="0.2">
      <c r="A30" s="172">
        <f>'Web Graph Info.'!A23:A170</f>
        <v>42168</v>
      </c>
      <c r="B30">
        <v>20</v>
      </c>
      <c r="C30" s="101">
        <v>1.3</v>
      </c>
      <c r="D30" s="101">
        <v>0</v>
      </c>
      <c r="E30" s="101">
        <v>0</v>
      </c>
      <c r="F30" s="101">
        <v>0</v>
      </c>
      <c r="G30" s="101">
        <v>1.6</v>
      </c>
      <c r="H30" s="101">
        <v>0</v>
      </c>
      <c r="I30" s="101">
        <v>0</v>
      </c>
      <c r="J30" s="101">
        <v>0.3</v>
      </c>
      <c r="K30" s="101">
        <v>0</v>
      </c>
      <c r="L30" s="101">
        <v>0</v>
      </c>
      <c r="M30" s="101">
        <v>0</v>
      </c>
      <c r="N30" s="101">
        <v>0</v>
      </c>
      <c r="O30" s="101">
        <v>6.6</v>
      </c>
      <c r="P30" s="101">
        <v>0</v>
      </c>
      <c r="Q30" s="101">
        <v>0</v>
      </c>
      <c r="R30" s="101">
        <v>0</v>
      </c>
      <c r="S30" s="101">
        <v>0</v>
      </c>
      <c r="T30" s="130">
        <f t="shared" si="0"/>
        <v>29.800000000000004</v>
      </c>
      <c r="U30" s="4">
        <v>21</v>
      </c>
      <c r="V30" s="51">
        <f t="shared" si="1"/>
        <v>50.800000000000004</v>
      </c>
    </row>
    <row r="31" spans="1:22" x14ac:dyDescent="0.2">
      <c r="A31" s="172">
        <f>'Web Graph Info.'!A24:A171</f>
        <v>42169</v>
      </c>
      <c r="B31" s="101">
        <v>20</v>
      </c>
      <c r="C31" s="101">
        <v>1.3</v>
      </c>
      <c r="D31" s="101">
        <v>0</v>
      </c>
      <c r="E31" s="101">
        <v>0</v>
      </c>
      <c r="F31" s="101">
        <v>0</v>
      </c>
      <c r="G31" s="101">
        <v>1.6</v>
      </c>
      <c r="H31" s="101">
        <v>0</v>
      </c>
      <c r="I31" s="101">
        <v>0</v>
      </c>
      <c r="J31" s="101">
        <v>0.3</v>
      </c>
      <c r="K31" s="101">
        <v>0</v>
      </c>
      <c r="L31" s="101">
        <v>0</v>
      </c>
      <c r="M31" s="101">
        <v>0</v>
      </c>
      <c r="N31" s="101">
        <v>0</v>
      </c>
      <c r="O31" s="101">
        <v>6.6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4">IF(SUM(B31:S31)=0,NA(),SUM(B31:S31))</f>
        <v>29.800000000000004</v>
      </c>
      <c r="U31" s="4">
        <v>22</v>
      </c>
      <c r="V31" s="175">
        <f t="shared" ref="V31:V32" si="5">SUM(T31:U31)</f>
        <v>51.800000000000004</v>
      </c>
    </row>
    <row r="32" spans="1:22" x14ac:dyDescent="0.2">
      <c r="A32" s="172">
        <f>'Web Graph Info.'!A25:A172</f>
        <v>42170</v>
      </c>
      <c r="B32" s="101">
        <v>20</v>
      </c>
      <c r="C32" s="101">
        <v>1.3</v>
      </c>
      <c r="D32" s="101">
        <v>0</v>
      </c>
      <c r="E32" s="101">
        <v>0</v>
      </c>
      <c r="F32" s="101">
        <v>0</v>
      </c>
      <c r="G32" s="101">
        <v>1.6</v>
      </c>
      <c r="H32" s="101">
        <v>0</v>
      </c>
      <c r="I32" s="101">
        <v>0</v>
      </c>
      <c r="J32" s="101">
        <v>0.3</v>
      </c>
      <c r="K32" s="101">
        <v>0</v>
      </c>
      <c r="L32" s="101">
        <v>0</v>
      </c>
      <c r="M32" s="101">
        <v>0</v>
      </c>
      <c r="N32" s="101">
        <v>0</v>
      </c>
      <c r="O32" s="101">
        <v>6.6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4"/>
        <v>29.800000000000004</v>
      </c>
      <c r="U32" s="4">
        <v>23</v>
      </c>
      <c r="V32" s="175">
        <f t="shared" si="5"/>
        <v>52.800000000000004</v>
      </c>
    </row>
    <row r="33" spans="1:22" x14ac:dyDescent="0.2">
      <c r="A33" s="172">
        <f>'Web Graph Info.'!A26:A173</f>
        <v>42171</v>
      </c>
      <c r="B33">
        <v>9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>
        <v>2</v>
      </c>
      <c r="P33">
        <v>0</v>
      </c>
      <c r="Q33">
        <v>0</v>
      </c>
      <c r="R33">
        <v>0</v>
      </c>
      <c r="S33">
        <v>0</v>
      </c>
      <c r="T33" s="130">
        <f t="shared" si="0"/>
        <v>11</v>
      </c>
      <c r="U33" s="4">
        <v>3</v>
      </c>
      <c r="V33" s="51">
        <f t="shared" si="1"/>
        <v>14</v>
      </c>
    </row>
    <row r="34" spans="1:22" x14ac:dyDescent="0.2">
      <c r="A34" s="172">
        <f>'Web Graph Info.'!A27:A174</f>
        <v>42172</v>
      </c>
      <c r="B34">
        <v>5</v>
      </c>
      <c r="C34" s="89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89">
        <v>2</v>
      </c>
      <c r="P34" s="89">
        <v>0</v>
      </c>
      <c r="Q34" s="89">
        <v>0</v>
      </c>
      <c r="R34" s="89">
        <v>0</v>
      </c>
      <c r="S34" s="89">
        <v>0</v>
      </c>
      <c r="T34" s="130">
        <f t="shared" si="0"/>
        <v>7</v>
      </c>
      <c r="U34" s="4">
        <v>2</v>
      </c>
      <c r="V34" s="51">
        <f t="shared" si="1"/>
        <v>9</v>
      </c>
    </row>
    <row r="35" spans="1:22" x14ac:dyDescent="0.2">
      <c r="A35" s="172">
        <f>'Web Graph Info.'!A28:A175</f>
        <v>42173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 s="130">
        <f t="shared" si="0"/>
        <v>12</v>
      </c>
      <c r="U35" s="4">
        <v>5</v>
      </c>
      <c r="V35" s="51">
        <f>SUM(T35:U35)</f>
        <v>17</v>
      </c>
    </row>
    <row r="36" spans="1:22" x14ac:dyDescent="0.2">
      <c r="A36" s="172">
        <f>'Web Graph Info.'!A29:A176</f>
        <v>42174</v>
      </c>
      <c r="B36" s="89">
        <v>4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130">
        <f t="shared" si="0"/>
        <v>4</v>
      </c>
      <c r="U36" s="4">
        <v>3</v>
      </c>
      <c r="V36" s="51">
        <f>SUM(T36:U36)</f>
        <v>7</v>
      </c>
    </row>
    <row r="37" spans="1:22" x14ac:dyDescent="0.2">
      <c r="A37" s="172">
        <f>'Web Graph Info.'!A30:A177</f>
        <v>42175</v>
      </c>
      <c r="B37" s="89">
        <v>5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0.3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0</v>
      </c>
      <c r="T37" s="130">
        <f t="shared" si="0"/>
        <v>6.3</v>
      </c>
      <c r="U37" s="4">
        <v>1.6</v>
      </c>
      <c r="V37" s="51">
        <f t="shared" si="1"/>
        <v>7.9</v>
      </c>
    </row>
    <row r="38" spans="1:22" x14ac:dyDescent="0.2">
      <c r="A38" s="172">
        <f>'Web Graph Info.'!A31:A178</f>
        <v>42176</v>
      </c>
      <c r="B38" s="101">
        <v>5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0.3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1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6">IF(SUM(B38:S38)=0,NA(),SUM(B38:S38))</f>
        <v>6.3</v>
      </c>
      <c r="U38" s="4">
        <v>1.6</v>
      </c>
      <c r="V38" s="177">
        <f t="shared" ref="V38:V39" si="7">SUM(T38:U38)</f>
        <v>7.9</v>
      </c>
    </row>
    <row r="39" spans="1:22" x14ac:dyDescent="0.2">
      <c r="A39" s="172">
        <f>'Web Graph Info.'!A32:A179</f>
        <v>42177</v>
      </c>
      <c r="B39" s="101">
        <v>5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0.3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1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6"/>
        <v>6.3</v>
      </c>
      <c r="U39" s="4">
        <v>1.6</v>
      </c>
      <c r="V39" s="177">
        <f t="shared" si="7"/>
        <v>7.9</v>
      </c>
    </row>
    <row r="40" spans="1:22" x14ac:dyDescent="0.2">
      <c r="A40" s="172">
        <f>'Web Graph Info.'!A33:A180</f>
        <v>42178</v>
      </c>
      <c r="B40">
        <v>2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130">
        <f t="shared" si="0"/>
        <v>6</v>
      </c>
      <c r="U40" s="4">
        <v>1</v>
      </c>
      <c r="V40" s="51">
        <f t="shared" si="1"/>
        <v>7</v>
      </c>
    </row>
    <row r="41" spans="1:22" x14ac:dyDescent="0.2">
      <c r="A41" s="172">
        <f>'Web Graph Info.'!A34:A181</f>
        <v>42179</v>
      </c>
      <c r="B41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2</v>
      </c>
      <c r="M41">
        <v>0</v>
      </c>
      <c r="N41">
        <v>0</v>
      </c>
      <c r="O41">
        <v>9</v>
      </c>
      <c r="P41">
        <v>0</v>
      </c>
      <c r="Q41">
        <v>0</v>
      </c>
      <c r="R41">
        <v>0</v>
      </c>
      <c r="S41">
        <v>0</v>
      </c>
      <c r="T41" s="130">
        <f t="shared" si="0"/>
        <v>17</v>
      </c>
      <c r="U41" s="4">
        <v>3</v>
      </c>
      <c r="V41" s="51">
        <f t="shared" si="1"/>
        <v>20</v>
      </c>
    </row>
    <row r="42" spans="1:22" x14ac:dyDescent="0.2">
      <c r="A42" s="172">
        <f>'Web Graph Info.'!A35:A182</f>
        <v>42180</v>
      </c>
      <c r="B42">
        <v>1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130">
        <f t="shared" si="0"/>
        <v>2</v>
      </c>
      <c r="U42" s="4">
        <v>0</v>
      </c>
      <c r="V42" s="51">
        <f>SUM(T42:U42)</f>
        <v>2</v>
      </c>
    </row>
    <row r="43" spans="1:22" x14ac:dyDescent="0.2">
      <c r="A43" s="172">
        <f>'Web Graph Info.'!A36:A183</f>
        <v>42181</v>
      </c>
      <c r="B43" s="101">
        <v>6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0</v>
      </c>
      <c r="K43" s="101">
        <v>0</v>
      </c>
      <c r="L43" s="101">
        <v>1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0"/>
        <v>8</v>
      </c>
      <c r="U43" s="4">
        <v>1</v>
      </c>
      <c r="V43" s="103">
        <f t="shared" ref="V43:V44" si="8">SUM(T43:U43)</f>
        <v>9</v>
      </c>
    </row>
    <row r="44" spans="1:22" x14ac:dyDescent="0.2">
      <c r="A44" s="172">
        <f>'Web Graph Info.'!A37:A184</f>
        <v>42182</v>
      </c>
      <c r="B44" s="101">
        <v>4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1.3</v>
      </c>
      <c r="J44" s="101">
        <v>0</v>
      </c>
      <c r="K44" s="101">
        <v>0</v>
      </c>
      <c r="L44" s="101">
        <v>0</v>
      </c>
      <c r="M44" s="101">
        <v>0.6</v>
      </c>
      <c r="N44" s="101">
        <v>0</v>
      </c>
      <c r="O44" s="101">
        <v>1.6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0"/>
        <v>7.5</v>
      </c>
      <c r="U44" s="4">
        <v>0.6</v>
      </c>
      <c r="V44" s="103">
        <f t="shared" si="8"/>
        <v>8.1</v>
      </c>
    </row>
    <row r="45" spans="1:22" x14ac:dyDescent="0.2">
      <c r="A45" s="172">
        <f>'Web Graph Info.'!A38:A185</f>
        <v>42183</v>
      </c>
      <c r="B45" s="101">
        <v>4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1.3</v>
      </c>
      <c r="J45" s="101">
        <v>0</v>
      </c>
      <c r="K45" s="101">
        <v>0</v>
      </c>
      <c r="L45" s="101">
        <v>0</v>
      </c>
      <c r="M45" s="101">
        <v>0.6</v>
      </c>
      <c r="N45" s="101">
        <v>0</v>
      </c>
      <c r="O45" s="101">
        <v>1.6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9">IF(SUM(B45:S45)=0,NA(),SUM(B45:S45))</f>
        <v>7.5</v>
      </c>
      <c r="U45" s="4">
        <v>0.6</v>
      </c>
      <c r="V45" s="179">
        <f t="shared" ref="V45:V46" si="10">SUM(T45:U45)</f>
        <v>8.1</v>
      </c>
    </row>
    <row r="46" spans="1:22" x14ac:dyDescent="0.2">
      <c r="A46" s="172">
        <f>'Web Graph Info.'!A39:A186</f>
        <v>42184</v>
      </c>
      <c r="B46" s="101">
        <v>4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1.3</v>
      </c>
      <c r="J46" s="101">
        <v>0</v>
      </c>
      <c r="K46" s="101">
        <v>0</v>
      </c>
      <c r="L46" s="101">
        <v>0</v>
      </c>
      <c r="M46" s="101">
        <v>0.6</v>
      </c>
      <c r="N46" s="101">
        <v>0</v>
      </c>
      <c r="O46" s="101">
        <v>1.6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9"/>
        <v>7.5</v>
      </c>
      <c r="U46" s="4">
        <v>0.6</v>
      </c>
      <c r="V46" s="179">
        <f t="shared" si="10"/>
        <v>8.1</v>
      </c>
    </row>
    <row r="47" spans="1:22" x14ac:dyDescent="0.2">
      <c r="A47" s="172">
        <f>'Web Graph Info.'!A40:A187</f>
        <v>42185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 s="130">
        <f t="shared" si="0"/>
        <v>7</v>
      </c>
      <c r="U47" s="4">
        <v>3</v>
      </c>
      <c r="V47" s="51">
        <f t="shared" si="1"/>
        <v>10</v>
      </c>
    </row>
    <row r="48" spans="1:22" x14ac:dyDescent="0.2">
      <c r="A48" s="172">
        <f>'Web Graph Info.'!A41:A188</f>
        <v>42186</v>
      </c>
      <c r="B48">
        <v>1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30">
        <f t="shared" si="0"/>
        <v>1</v>
      </c>
      <c r="U48" s="4">
        <v>2</v>
      </c>
      <c r="V48" s="51">
        <f t="shared" si="1"/>
        <v>3</v>
      </c>
    </row>
    <row r="49" spans="1:22" x14ac:dyDescent="0.2">
      <c r="A49" s="172">
        <f>'Web Graph Info.'!A42:A189</f>
        <v>42187</v>
      </c>
      <c r="B49">
        <v>3</v>
      </c>
      <c r="C49">
        <v>1</v>
      </c>
      <c r="D49">
        <v>0</v>
      </c>
      <c r="E49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30">
        <f t="shared" si="0"/>
        <v>4</v>
      </c>
      <c r="U49" s="4">
        <v>0</v>
      </c>
      <c r="V49" s="51">
        <f t="shared" si="1"/>
        <v>4</v>
      </c>
    </row>
    <row r="50" spans="1:22" x14ac:dyDescent="0.2">
      <c r="A50" s="172">
        <f>'Web Graph Info.'!A43:A190</f>
        <v>42188</v>
      </c>
      <c r="B50" s="101">
        <v>0.25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0.25</v>
      </c>
      <c r="J50" s="101">
        <v>0.5</v>
      </c>
      <c r="K50" s="101">
        <v>0</v>
      </c>
      <c r="L50" s="101">
        <v>0</v>
      </c>
      <c r="M50" s="101">
        <v>0</v>
      </c>
      <c r="N50" s="101">
        <v>0</v>
      </c>
      <c r="O50" s="101">
        <v>0.25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0"/>
        <v>1.25</v>
      </c>
      <c r="U50" s="4">
        <v>0.25</v>
      </c>
      <c r="V50" s="105">
        <f t="shared" ref="V50:V51" si="11">SUM(T50:U50)</f>
        <v>1.5</v>
      </c>
    </row>
    <row r="51" spans="1:22" x14ac:dyDescent="0.2">
      <c r="A51" s="172">
        <f>'Web Graph Info.'!A44:A191</f>
        <v>42189</v>
      </c>
      <c r="B51" s="101">
        <v>0.25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0.25</v>
      </c>
      <c r="J51" s="101">
        <v>0.5</v>
      </c>
      <c r="K51" s="101">
        <v>0</v>
      </c>
      <c r="L51" s="101">
        <v>0</v>
      </c>
      <c r="M51" s="101">
        <v>0</v>
      </c>
      <c r="N51" s="101">
        <v>0</v>
      </c>
      <c r="O51" s="101">
        <v>0.25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2">IF(SUM(B51:S51)=0,NA(),SUM(B51:S51))</f>
        <v>1.25</v>
      </c>
      <c r="U51" s="4">
        <v>0.25</v>
      </c>
      <c r="V51" s="105">
        <f t="shared" si="11"/>
        <v>1.5</v>
      </c>
    </row>
    <row r="52" spans="1:22" x14ac:dyDescent="0.2">
      <c r="A52" s="172">
        <f>'Web Graph Info.'!A45:A192</f>
        <v>42190</v>
      </c>
      <c r="B52" s="101">
        <v>0.25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0.25</v>
      </c>
      <c r="J52" s="101">
        <v>0.5</v>
      </c>
      <c r="K52" s="101">
        <v>0</v>
      </c>
      <c r="L52" s="101">
        <v>0</v>
      </c>
      <c r="M52" s="101">
        <v>0</v>
      </c>
      <c r="N52" s="101">
        <v>0</v>
      </c>
      <c r="O52" s="101">
        <v>0.25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2"/>
        <v>1.25</v>
      </c>
      <c r="U52" s="4">
        <v>0.25</v>
      </c>
      <c r="V52" s="51">
        <f t="shared" si="1"/>
        <v>1.5</v>
      </c>
    </row>
    <row r="53" spans="1:22" x14ac:dyDescent="0.2">
      <c r="A53" s="172">
        <f>'Web Graph Info.'!A46:A193</f>
        <v>42191</v>
      </c>
      <c r="B53" s="101">
        <v>0.25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0.25</v>
      </c>
      <c r="J53" s="101">
        <v>0.5</v>
      </c>
      <c r="K53" s="101">
        <v>0</v>
      </c>
      <c r="L53" s="101">
        <v>0</v>
      </c>
      <c r="M53" s="101">
        <v>0</v>
      </c>
      <c r="N53" s="101">
        <v>0</v>
      </c>
      <c r="O53" s="101">
        <v>0.25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2"/>
        <v>1.25</v>
      </c>
      <c r="U53" s="4">
        <v>0.25</v>
      </c>
      <c r="V53" s="51">
        <f t="shared" si="1"/>
        <v>1.5</v>
      </c>
    </row>
    <row r="54" spans="1:22" x14ac:dyDescent="0.2">
      <c r="A54" s="172">
        <f>'Web Graph Info.'!A47:A194</f>
        <v>42192</v>
      </c>
      <c r="B54">
        <v>2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30">
        <f t="shared" si="0"/>
        <v>2</v>
      </c>
      <c r="U54" s="4">
        <v>0</v>
      </c>
      <c r="V54" s="51">
        <f t="shared" si="1"/>
        <v>2</v>
      </c>
    </row>
    <row r="55" spans="1:22" x14ac:dyDescent="0.2">
      <c r="A55" s="172">
        <f>'Web Graph Info.'!A48:A195</f>
        <v>42193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30">
        <f t="shared" si="0"/>
        <v>2</v>
      </c>
      <c r="U55" s="4">
        <v>1</v>
      </c>
      <c r="V55" s="51">
        <f t="shared" si="1"/>
        <v>3</v>
      </c>
    </row>
    <row r="56" spans="1:22" x14ac:dyDescent="0.2">
      <c r="A56" s="172">
        <f>'Web Graph Info.'!A49:A196</f>
        <v>42194</v>
      </c>
      <c r="B56">
        <v>0</v>
      </c>
      <c r="C56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4">
        <v>0</v>
      </c>
      <c r="V56" s="51">
        <f t="shared" si="1"/>
        <v>0</v>
      </c>
    </row>
    <row r="57" spans="1:22" x14ac:dyDescent="0.2">
      <c r="A57" s="172">
        <f>'Web Graph Info.'!A50:A197</f>
        <v>42195</v>
      </c>
      <c r="B57" s="101">
        <v>2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1</v>
      </c>
      <c r="P57" s="101">
        <v>0</v>
      </c>
      <c r="Q57" s="101">
        <v>0</v>
      </c>
      <c r="R57" s="101">
        <v>0</v>
      </c>
      <c r="S57" s="101">
        <v>0</v>
      </c>
      <c r="T57" s="130">
        <f t="shared" si="0"/>
        <v>3</v>
      </c>
      <c r="U57" s="4">
        <v>3</v>
      </c>
      <c r="V57" s="109">
        <f t="shared" ref="V57:V58" si="13">SUM(T57:U57)</f>
        <v>6</v>
      </c>
    </row>
    <row r="58" spans="1:22" x14ac:dyDescent="0.2">
      <c r="A58" s="172">
        <f>'Web Graph Info.'!A51:A198</f>
        <v>42196</v>
      </c>
      <c r="B58" s="101">
        <v>1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0.6</v>
      </c>
      <c r="J58" s="101">
        <v>0.3</v>
      </c>
      <c r="K58" s="101">
        <v>0</v>
      </c>
      <c r="L58" s="101">
        <v>0</v>
      </c>
      <c r="M58" s="101">
        <v>0</v>
      </c>
      <c r="N58" s="101">
        <v>0</v>
      </c>
      <c r="O58" s="101">
        <v>0.6</v>
      </c>
      <c r="P58" s="101">
        <v>0</v>
      </c>
      <c r="Q58" s="101">
        <v>0</v>
      </c>
      <c r="R58" s="101">
        <v>0</v>
      </c>
      <c r="S58" s="101">
        <v>0</v>
      </c>
      <c r="T58" s="130">
        <f t="shared" si="0"/>
        <v>2.5</v>
      </c>
      <c r="U58" s="4">
        <v>0.3</v>
      </c>
      <c r="V58" s="109">
        <f t="shared" si="13"/>
        <v>2.8</v>
      </c>
    </row>
    <row r="59" spans="1:22" x14ac:dyDescent="0.2">
      <c r="A59" s="172">
        <f>'Web Graph Info.'!A52:A199</f>
        <v>42197</v>
      </c>
      <c r="B59" s="101">
        <v>1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0.6</v>
      </c>
      <c r="J59" s="101">
        <v>0.3</v>
      </c>
      <c r="K59" s="101">
        <v>0</v>
      </c>
      <c r="L59" s="101">
        <v>0</v>
      </c>
      <c r="M59" s="101">
        <v>0</v>
      </c>
      <c r="N59" s="101">
        <v>0</v>
      </c>
      <c r="O59" s="101">
        <v>0.6</v>
      </c>
      <c r="P59" s="101">
        <v>0</v>
      </c>
      <c r="Q59" s="101">
        <v>0</v>
      </c>
      <c r="R59" s="101">
        <v>0</v>
      </c>
      <c r="S59" s="101">
        <v>0</v>
      </c>
      <c r="T59" s="186">
        <f t="shared" ref="T59:T60" si="14">IF(SUM(B59:S59)=0,NA(),SUM(B59:S59))</f>
        <v>2.5</v>
      </c>
      <c r="U59" s="4">
        <v>0.3</v>
      </c>
      <c r="V59" s="186">
        <f t="shared" ref="V59:V60" si="15">SUM(T59:U59)</f>
        <v>2.8</v>
      </c>
    </row>
    <row r="60" spans="1:22" x14ac:dyDescent="0.2">
      <c r="A60" s="172">
        <f>'Web Graph Info.'!A53:A200</f>
        <v>42198</v>
      </c>
      <c r="B60" s="101">
        <v>1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0.6</v>
      </c>
      <c r="J60" s="101">
        <v>0.3</v>
      </c>
      <c r="K60" s="101">
        <v>0</v>
      </c>
      <c r="L60" s="101">
        <v>0</v>
      </c>
      <c r="M60" s="101">
        <v>0</v>
      </c>
      <c r="N60" s="101">
        <v>0</v>
      </c>
      <c r="O60" s="101">
        <v>0.6</v>
      </c>
      <c r="P60" s="101">
        <v>0</v>
      </c>
      <c r="Q60" s="101">
        <v>0</v>
      </c>
      <c r="R60" s="101">
        <v>0</v>
      </c>
      <c r="S60" s="101">
        <v>0</v>
      </c>
      <c r="T60" s="186">
        <f t="shared" si="14"/>
        <v>2.5</v>
      </c>
      <c r="U60" s="4">
        <v>0.3</v>
      </c>
      <c r="V60" s="186">
        <f t="shared" si="15"/>
        <v>2.8</v>
      </c>
    </row>
    <row r="61" spans="1:22" x14ac:dyDescent="0.2">
      <c r="A61" s="172">
        <f>'Web Graph Info.'!A54:A201</f>
        <v>42199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30">
        <f t="shared" si="0"/>
        <v>1</v>
      </c>
      <c r="U61" s="4">
        <v>1</v>
      </c>
      <c r="V61" s="51">
        <f t="shared" si="1"/>
        <v>2</v>
      </c>
    </row>
    <row r="62" spans="1:22" x14ac:dyDescent="0.2">
      <c r="A62" s="172">
        <f>'Web Graph Info.'!A55:A202</f>
        <v>42200</v>
      </c>
      <c r="B62">
        <v>2</v>
      </c>
      <c r="C62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30">
        <f t="shared" si="0"/>
        <v>2</v>
      </c>
      <c r="U62" s="4">
        <v>1</v>
      </c>
      <c r="V62" s="51">
        <f t="shared" si="1"/>
        <v>3</v>
      </c>
    </row>
    <row r="63" spans="1:22" x14ac:dyDescent="0.2">
      <c r="A63" s="172">
        <f>'Web Graph Info.'!A56:A203</f>
        <v>42201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30">
        <f t="shared" si="0"/>
        <v>1</v>
      </c>
      <c r="U63" s="4">
        <v>1</v>
      </c>
      <c r="V63" s="51">
        <f t="shared" si="1"/>
        <v>2</v>
      </c>
    </row>
    <row r="64" spans="1:22" x14ac:dyDescent="0.2">
      <c r="A64" s="172">
        <f>'Web Graph Info.'!A57:A204</f>
        <v>42202</v>
      </c>
      <c r="B64" s="101">
        <v>1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30">
        <f t="shared" si="0"/>
        <v>1</v>
      </c>
      <c r="U64" s="4">
        <v>0</v>
      </c>
      <c r="V64" s="51">
        <f t="shared" si="1"/>
        <v>1</v>
      </c>
    </row>
    <row r="65" spans="1:22" x14ac:dyDescent="0.2">
      <c r="A65" s="172">
        <f>'Web Graph Info.'!A58:A205</f>
        <v>42203</v>
      </c>
      <c r="B65" s="101">
        <v>1.6</v>
      </c>
      <c r="C65" s="101">
        <v>0.6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2.2999999999999998</v>
      </c>
      <c r="J65" s="101">
        <v>0</v>
      </c>
      <c r="K65" s="101">
        <v>0</v>
      </c>
      <c r="L65" s="101">
        <v>0.3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0.3</v>
      </c>
      <c r="S65" s="101">
        <v>0</v>
      </c>
      <c r="T65" s="130">
        <f t="shared" si="0"/>
        <v>5.0999999999999996</v>
      </c>
      <c r="U65" s="4">
        <v>0.6</v>
      </c>
      <c r="V65" s="51">
        <f t="shared" si="1"/>
        <v>5.6999999999999993</v>
      </c>
    </row>
    <row r="66" spans="1:22" x14ac:dyDescent="0.2">
      <c r="A66" s="172">
        <f>'Web Graph Info.'!A59:A206</f>
        <v>42204</v>
      </c>
      <c r="B66" s="101">
        <v>1.6</v>
      </c>
      <c r="C66" s="101">
        <v>0.6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2.2999999999999998</v>
      </c>
      <c r="J66" s="101">
        <v>0</v>
      </c>
      <c r="K66" s="101">
        <v>0</v>
      </c>
      <c r="L66" s="101">
        <v>0.3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0.3</v>
      </c>
      <c r="S66" s="101">
        <v>0</v>
      </c>
      <c r="T66" s="190">
        <f t="shared" ref="T66:T67" si="16">IF(SUM(B66:S66)=0,NA(),SUM(B66:S66))</f>
        <v>5.0999999999999996</v>
      </c>
      <c r="U66" s="4">
        <v>0.6</v>
      </c>
      <c r="V66" s="51">
        <f t="shared" si="1"/>
        <v>5.6999999999999993</v>
      </c>
    </row>
    <row r="67" spans="1:22" x14ac:dyDescent="0.2">
      <c r="A67" s="172">
        <f>'Web Graph Info.'!A60:A207</f>
        <v>42205</v>
      </c>
      <c r="B67" s="101">
        <v>1.6</v>
      </c>
      <c r="C67" s="101">
        <v>0.6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2.2999999999999998</v>
      </c>
      <c r="J67" s="101">
        <v>0</v>
      </c>
      <c r="K67" s="101">
        <v>0</v>
      </c>
      <c r="L67" s="101">
        <v>0.3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0.3</v>
      </c>
      <c r="S67" s="101">
        <v>0</v>
      </c>
      <c r="T67" s="190">
        <f t="shared" si="16"/>
        <v>5.0999999999999996</v>
      </c>
      <c r="U67" s="4">
        <v>0.6</v>
      </c>
      <c r="V67" s="51">
        <f t="shared" si="1"/>
        <v>5.6999999999999993</v>
      </c>
    </row>
    <row r="68" spans="1:22" x14ac:dyDescent="0.2">
      <c r="A68" s="172">
        <f>'Web Graph Info.'!A61:A208</f>
        <v>42206</v>
      </c>
      <c r="B68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>
        <v>3</v>
      </c>
      <c r="J68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30">
        <f t="shared" si="0"/>
        <v>3</v>
      </c>
      <c r="U68" s="4">
        <v>2</v>
      </c>
      <c r="V68" s="51">
        <f t="shared" si="1"/>
        <v>5</v>
      </c>
    </row>
    <row r="69" spans="1:22" x14ac:dyDescent="0.2">
      <c r="A69" s="172">
        <f>'Web Graph Info.'!A62:A209</f>
        <v>42207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</v>
      </c>
      <c r="J69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30">
        <f t="shared" si="0"/>
        <v>6</v>
      </c>
      <c r="U69" s="4">
        <v>2</v>
      </c>
      <c r="V69" s="51">
        <f t="shared" si="1"/>
        <v>8</v>
      </c>
    </row>
    <row r="70" spans="1:22" x14ac:dyDescent="0.2">
      <c r="A70" s="172">
        <f>'Web Graph Info.'!A63:A210</f>
        <v>42208</v>
      </c>
      <c r="B70" s="101" t="s">
        <v>226</v>
      </c>
      <c r="C70" s="101" t="s">
        <v>226</v>
      </c>
      <c r="D70" s="101" t="s">
        <v>226</v>
      </c>
      <c r="E70" s="101" t="s">
        <v>226</v>
      </c>
      <c r="F70" s="101" t="s">
        <v>226</v>
      </c>
      <c r="G70" s="101" t="s">
        <v>226</v>
      </c>
      <c r="H70" s="101" t="s">
        <v>226</v>
      </c>
      <c r="I70" s="101" t="s">
        <v>226</v>
      </c>
      <c r="J70" s="101" t="s">
        <v>226</v>
      </c>
      <c r="K70" s="101" t="s">
        <v>226</v>
      </c>
      <c r="L70" s="101" t="s">
        <v>226</v>
      </c>
      <c r="M70" s="101" t="s">
        <v>226</v>
      </c>
      <c r="N70" s="101" t="s">
        <v>226</v>
      </c>
      <c r="O70" s="101" t="s">
        <v>226</v>
      </c>
      <c r="P70" s="101" t="s">
        <v>226</v>
      </c>
      <c r="Q70" s="101" t="s">
        <v>226</v>
      </c>
      <c r="R70" s="101" t="s">
        <v>226</v>
      </c>
      <c r="S70" s="101" t="s">
        <v>226</v>
      </c>
      <c r="T70" s="130" t="e">
        <f t="shared" si="0"/>
        <v>#N/A</v>
      </c>
      <c r="U70" s="4" t="s">
        <v>226</v>
      </c>
      <c r="V70" s="51" t="e">
        <f t="shared" si="1"/>
        <v>#N/A</v>
      </c>
    </row>
    <row r="71" spans="1:22" x14ac:dyDescent="0.2">
      <c r="A71" s="172">
        <f>'Web Graph Info.'!A64:A211</f>
        <v>42209</v>
      </c>
      <c r="B71" s="101">
        <v>1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30">
        <f t="shared" si="0"/>
        <v>1</v>
      </c>
      <c r="U71" s="4">
        <v>0</v>
      </c>
      <c r="V71" s="51">
        <f t="shared" si="1"/>
        <v>1</v>
      </c>
    </row>
    <row r="72" spans="1:22" x14ac:dyDescent="0.2">
      <c r="A72" s="172">
        <f>'Web Graph Info.'!A65:A212</f>
        <v>42210</v>
      </c>
      <c r="B72" s="101">
        <v>1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0.6</v>
      </c>
      <c r="J72" s="101">
        <v>0.3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30">
        <f t="shared" si="0"/>
        <v>1.9000000000000001</v>
      </c>
      <c r="U72" s="4">
        <v>3</v>
      </c>
      <c r="V72" s="51">
        <f t="shared" si="1"/>
        <v>4.9000000000000004</v>
      </c>
    </row>
    <row r="73" spans="1:22" x14ac:dyDescent="0.2">
      <c r="A73" s="172">
        <f>'Web Graph Info.'!A66:A213</f>
        <v>42211</v>
      </c>
      <c r="B73" s="101">
        <v>1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0.6</v>
      </c>
      <c r="J73" s="101">
        <v>0.3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7">IF(SUM(B73:S73)=0,NA(),SUM(B73:S73))</f>
        <v>1.9000000000000001</v>
      </c>
      <c r="U73" s="4">
        <v>3</v>
      </c>
      <c r="V73" s="51">
        <f t="shared" si="1"/>
        <v>4.9000000000000004</v>
      </c>
    </row>
    <row r="74" spans="1:22" x14ac:dyDescent="0.2">
      <c r="A74" s="172">
        <f>'Web Graph Info.'!A67:A214</f>
        <v>42212</v>
      </c>
      <c r="B74" s="101">
        <v>1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0.6</v>
      </c>
      <c r="J74" s="101">
        <v>0.3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7"/>
        <v>1.9000000000000001</v>
      </c>
      <c r="U74" s="4">
        <v>3</v>
      </c>
      <c r="V74" s="51">
        <f t="shared" ref="V74:V137" si="18">SUM(T74:U74)</f>
        <v>4.9000000000000004</v>
      </c>
    </row>
    <row r="75" spans="1:22" x14ac:dyDescent="0.2">
      <c r="A75" s="172">
        <f>'Web Graph Info.'!A68:A215</f>
        <v>42213</v>
      </c>
      <c r="B75">
        <v>1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30">
        <f t="shared" ref="T75:T137" si="19">IF(SUM(B75:S75)=0,NA(),SUM(B75:S75))</f>
        <v>1</v>
      </c>
      <c r="U75" s="4">
        <v>3</v>
      </c>
      <c r="V75" s="51">
        <f t="shared" si="18"/>
        <v>4</v>
      </c>
    </row>
    <row r="76" spans="1:22" x14ac:dyDescent="0.2">
      <c r="A76" s="172">
        <f>'Web Graph Info.'!A69:A216</f>
        <v>42214</v>
      </c>
      <c r="B76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51">
        <f t="shared" si="18"/>
        <v>0</v>
      </c>
    </row>
    <row r="77" spans="1:22" x14ac:dyDescent="0.2">
      <c r="A77" s="172">
        <f>'Web Graph Info.'!A70:A217</f>
        <v>42215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30">
        <f t="shared" si="19"/>
        <v>10</v>
      </c>
      <c r="U77" s="4">
        <v>16</v>
      </c>
      <c r="V77" s="51">
        <f>SUM(T77:U77)</f>
        <v>26</v>
      </c>
    </row>
    <row r="78" spans="1:22" x14ac:dyDescent="0.2">
      <c r="A78" s="172">
        <f>'Web Graph Info.'!A71:A218</f>
        <v>42216</v>
      </c>
      <c r="B78" s="101">
        <v>2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30">
        <f t="shared" si="19"/>
        <v>2</v>
      </c>
      <c r="U78" s="4">
        <v>4</v>
      </c>
      <c r="V78" s="51">
        <f>SUM(T78:U78)</f>
        <v>6</v>
      </c>
    </row>
    <row r="79" spans="1:22" x14ac:dyDescent="0.2">
      <c r="A79" s="172">
        <f>'Web Graph Info.'!A72:A219</f>
        <v>42217</v>
      </c>
      <c r="B79" s="101">
        <v>0.3</v>
      </c>
      <c r="C79" s="101">
        <v>0.3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0.3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30">
        <f t="shared" si="19"/>
        <v>0.89999999999999991</v>
      </c>
      <c r="U79" s="4">
        <v>2.6</v>
      </c>
      <c r="V79" s="51">
        <f t="shared" si="18"/>
        <v>3.5</v>
      </c>
    </row>
    <row r="80" spans="1:22" x14ac:dyDescent="0.2">
      <c r="A80" s="172">
        <f>'Web Graph Info.'!A73:A220</f>
        <v>42218</v>
      </c>
      <c r="B80" s="101">
        <v>0.3</v>
      </c>
      <c r="C80" s="101">
        <v>0.3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0.3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" si="20">IF(SUM(B80:S80)=0,NA(),SUM(B80:S80))</f>
        <v>0.89999999999999991</v>
      </c>
      <c r="U80" s="4">
        <v>2.6</v>
      </c>
      <c r="V80" s="51">
        <f t="shared" si="18"/>
        <v>3.5</v>
      </c>
    </row>
    <row r="81" spans="1:22" x14ac:dyDescent="0.2">
      <c r="A81" s="172">
        <f>'Web Graph Info.'!A74:A221</f>
        <v>42219</v>
      </c>
      <c r="B81" s="101">
        <v>0.3</v>
      </c>
      <c r="C81" s="101">
        <v>0.3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0.3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ref="T81" si="21">IF(SUM(B81:S81)=0,NA(),SUM(B81:S81))</f>
        <v>0.89999999999999991</v>
      </c>
      <c r="U81" s="4">
        <v>2.6</v>
      </c>
      <c r="V81" s="51">
        <f t="shared" si="18"/>
        <v>3.5</v>
      </c>
    </row>
    <row r="82" spans="1:22" x14ac:dyDescent="0.2">
      <c r="A82" s="172">
        <f>'Web Graph Info.'!A75:A222</f>
        <v>42220</v>
      </c>
      <c r="B82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51">
        <f t="shared" si="18"/>
        <v>0</v>
      </c>
    </row>
    <row r="83" spans="1:22" x14ac:dyDescent="0.2">
      <c r="A83" s="172">
        <f>'Web Graph Info.'!A76:A223</f>
        <v>42221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30">
        <f t="shared" si="19"/>
        <v>1</v>
      </c>
      <c r="U83" s="4">
        <v>1</v>
      </c>
      <c r="V83" s="51">
        <f t="shared" si="18"/>
        <v>2</v>
      </c>
    </row>
    <row r="84" spans="1:22" x14ac:dyDescent="0.2">
      <c r="A84" s="172">
        <f>'Web Graph Info.'!A77:A224</f>
        <v>42222</v>
      </c>
      <c r="B84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51">
        <f t="shared" si="18"/>
        <v>0</v>
      </c>
    </row>
    <row r="85" spans="1:22" x14ac:dyDescent="0.2">
      <c r="A85" s="172">
        <f>'Web Graph Info.'!A78:A225</f>
        <v>42223</v>
      </c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51">
        <f t="shared" si="18"/>
        <v>0</v>
      </c>
    </row>
    <row r="86" spans="1:22" x14ac:dyDescent="0.2">
      <c r="A86" s="172">
        <f>'Web Graph Info.'!A79:A226</f>
        <v>42224</v>
      </c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51">
        <f t="shared" si="18"/>
        <v>0</v>
      </c>
    </row>
    <row r="87" spans="1:22" x14ac:dyDescent="0.2">
      <c r="A87" s="172">
        <f>'Web Graph Info.'!A80:A227</f>
        <v>42225</v>
      </c>
      <c r="B87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51">
        <f t="shared" si="18"/>
        <v>0</v>
      </c>
    </row>
    <row r="88" spans="1:22" x14ac:dyDescent="0.2">
      <c r="A88" s="172">
        <f>'Web Graph Info.'!A81:A228</f>
        <v>42226</v>
      </c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51">
        <f t="shared" si="18"/>
        <v>0</v>
      </c>
    </row>
    <row r="89" spans="1:22" x14ac:dyDescent="0.2">
      <c r="A89" s="172">
        <f>'Web Graph Info.'!A82:A229</f>
        <v>42227</v>
      </c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51">
        <f>SUM(T89:U89)</f>
        <v>0</v>
      </c>
    </row>
    <row r="90" spans="1:22" x14ac:dyDescent="0.2">
      <c r="A90" s="172">
        <f>'Web Graph Info.'!A83:A230</f>
        <v>42228</v>
      </c>
      <c r="B90">
        <v>1</v>
      </c>
      <c r="C90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30">
        <f t="shared" si="19"/>
        <v>1</v>
      </c>
      <c r="U90" s="4">
        <v>0</v>
      </c>
      <c r="V90" s="51">
        <f>SUM(T90:U90)</f>
        <v>1</v>
      </c>
    </row>
    <row r="91" spans="1:22" x14ac:dyDescent="0.2">
      <c r="A91" s="172">
        <f>'Web Graph Info.'!A84:A231</f>
        <v>42229</v>
      </c>
      <c r="B91">
        <v>2</v>
      </c>
      <c r="C9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30">
        <f t="shared" si="19"/>
        <v>2</v>
      </c>
      <c r="U91" s="4">
        <v>0</v>
      </c>
      <c r="V91" s="51">
        <f>SUM(T91:U91)</f>
        <v>2</v>
      </c>
    </row>
    <row r="92" spans="1:22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33">
        <f t="shared" ref="T92:T93" si="22">IF(SUM(B92:S92)=0,NA(),SUM(B92:S92))</f>
        <v>1</v>
      </c>
      <c r="U92" s="4">
        <v>0</v>
      </c>
      <c r="V92" s="133">
        <f t="shared" ref="V92:V93" si="23">SUM(T92:U92)</f>
        <v>1</v>
      </c>
    </row>
    <row r="93" spans="1:22" x14ac:dyDescent="0.2">
      <c r="A93" s="172">
        <f>'Web Graph Info.'!A86:A233</f>
        <v>42231</v>
      </c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33">
        <f t="shared" si="22"/>
        <v>0.3</v>
      </c>
      <c r="U93" s="4">
        <v>0</v>
      </c>
      <c r="V93" s="133">
        <f t="shared" si="23"/>
        <v>0.3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4">IF(SUM(B94:S94)=0,NA(),SUM(B94:S94))</f>
        <v>0.3</v>
      </c>
      <c r="U94" s="4">
        <v>0</v>
      </c>
      <c r="V94" s="51">
        <f t="shared" si="18"/>
        <v>0.3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4"/>
        <v>0.3</v>
      </c>
      <c r="U95" s="4">
        <v>0</v>
      </c>
      <c r="V95" s="51">
        <f t="shared" si="18"/>
        <v>0.3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 t="shared" si="18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v>0</v>
      </c>
      <c r="U98" s="4">
        <v>0</v>
      </c>
      <c r="V98" s="51">
        <f t="shared" si="18"/>
        <v>0</v>
      </c>
    </row>
    <row r="99" spans="1:22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1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30">
        <f t="shared" si="19"/>
        <v>1</v>
      </c>
      <c r="U99" s="4">
        <v>0</v>
      </c>
      <c r="V99" s="51">
        <f t="shared" si="18"/>
        <v>1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0.3</v>
      </c>
      <c r="J100" s="101">
        <v>0.3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19"/>
        <v>0.6</v>
      </c>
      <c r="U100" s="4">
        <v>0</v>
      </c>
      <c r="V100" s="51">
        <f t="shared" si="18"/>
        <v>0.6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0.3</v>
      </c>
      <c r="J101" s="101">
        <v>0.3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19"/>
        <v>0.6</v>
      </c>
      <c r="U101" s="4">
        <v>0</v>
      </c>
      <c r="V101" s="51">
        <f t="shared" si="18"/>
        <v>0.6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0.3</v>
      </c>
      <c r="J102" s="101">
        <v>0.3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19"/>
        <v>0.6</v>
      </c>
      <c r="U102" s="4">
        <v>0</v>
      </c>
      <c r="V102" s="51">
        <f t="shared" si="18"/>
        <v>0.6</v>
      </c>
    </row>
    <row r="103" spans="1:22" x14ac:dyDescent="0.2">
      <c r="A103" s="172">
        <f>'Web Graph Info.'!A96:A243</f>
        <v>42241</v>
      </c>
      <c r="B103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</row>
    <row r="104" spans="1:22" x14ac:dyDescent="0.2">
      <c r="A104" s="172">
        <f>'Web Graph Info.'!A97:A244</f>
        <v>42242</v>
      </c>
      <c r="B104">
        <v>0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>
        <v>0</v>
      </c>
      <c r="J104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30">
        <v>0</v>
      </c>
      <c r="U104" s="4">
        <v>0</v>
      </c>
      <c r="V104" s="51">
        <f t="shared" ref="V104:V110" si="25">SUM(T104:U104)</f>
        <v>0</v>
      </c>
    </row>
    <row r="105" spans="1:22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1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2</v>
      </c>
      <c r="P105" s="101">
        <v>0</v>
      </c>
      <c r="Q105" s="101">
        <v>0</v>
      </c>
      <c r="R105" s="101">
        <v>0</v>
      </c>
      <c r="S105" s="101">
        <v>0</v>
      </c>
      <c r="T105" s="130">
        <f t="shared" si="19"/>
        <v>3</v>
      </c>
      <c r="U105" s="4">
        <v>0</v>
      </c>
      <c r="V105" s="51">
        <f t="shared" si="25"/>
        <v>3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30">
        <v>0</v>
      </c>
      <c r="U106" s="4">
        <v>0</v>
      </c>
      <c r="V106" s="51">
        <f t="shared" si="25"/>
        <v>0</v>
      </c>
    </row>
    <row r="107" spans="1:22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101">
        <v>0</v>
      </c>
      <c r="V107" s="101">
        <v>0</v>
      </c>
    </row>
    <row r="108" spans="1:22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101">
        <v>0</v>
      </c>
      <c r="V108" s="101">
        <v>0</v>
      </c>
    </row>
    <row r="109" spans="1:22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101">
        <v>0</v>
      </c>
      <c r="V109" s="101">
        <v>0</v>
      </c>
    </row>
    <row r="110" spans="1:22" x14ac:dyDescent="0.2">
      <c r="A110" s="172">
        <f>'Web Graph Info.'!A103:A250</f>
        <v>42248</v>
      </c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64">
        <v>0</v>
      </c>
      <c r="U110" s="4">
        <v>0</v>
      </c>
      <c r="V110" s="51">
        <f t="shared" si="25"/>
        <v>0</v>
      </c>
    </row>
    <row r="111" spans="1:22" x14ac:dyDescent="0.2">
      <c r="A111" s="172">
        <f>'Web Graph Info.'!A104:A251</f>
        <v>42249</v>
      </c>
      <c r="B111">
        <v>1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f t="shared" si="19"/>
        <v>1</v>
      </c>
      <c r="U111" s="4">
        <v>0</v>
      </c>
      <c r="V111" s="51">
        <f t="shared" si="18"/>
        <v>1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64">
        <v>0</v>
      </c>
      <c r="U112" s="4">
        <v>0</v>
      </c>
      <c r="V112" s="51">
        <f t="shared" si="18"/>
        <v>0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215">
        <v>0</v>
      </c>
      <c r="U113" s="4">
        <v>0</v>
      </c>
      <c r="V113" s="215">
        <f t="shared" ref="V113" si="26">SUM(T113:U113)</f>
        <v>0</v>
      </c>
    </row>
    <row r="114" spans="1:22" x14ac:dyDescent="0.2">
      <c r="A114" s="172">
        <f>'Web Graph Info.'!A107:A254</f>
        <v>42252</v>
      </c>
      <c r="B114" s="101">
        <v>0.75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0.25</v>
      </c>
      <c r="P114" s="101">
        <v>0</v>
      </c>
      <c r="Q114" s="101">
        <v>0</v>
      </c>
      <c r="R114" s="101">
        <v>0</v>
      </c>
      <c r="S114" s="101">
        <v>0</v>
      </c>
      <c r="T114" s="164">
        <f t="shared" si="19"/>
        <v>1</v>
      </c>
      <c r="U114" s="4">
        <v>0</v>
      </c>
      <c r="V114" s="51">
        <f t="shared" si="18"/>
        <v>1</v>
      </c>
    </row>
    <row r="115" spans="1:22" x14ac:dyDescent="0.2">
      <c r="A115" s="172">
        <f>'Web Graph Info.'!A108:A255</f>
        <v>42253</v>
      </c>
      <c r="B115" s="101">
        <v>0.75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0.25</v>
      </c>
      <c r="P115" s="101">
        <v>0</v>
      </c>
      <c r="Q115" s="101">
        <v>0</v>
      </c>
      <c r="R115" s="101">
        <v>0</v>
      </c>
      <c r="S115" s="101">
        <v>0</v>
      </c>
      <c r="T115" s="216">
        <f t="shared" ref="T115:T117" si="27">IF(SUM(B115:S115)=0,NA(),SUM(B115:S115))</f>
        <v>1</v>
      </c>
      <c r="U115" s="4">
        <v>0</v>
      </c>
      <c r="V115" s="216">
        <f t="shared" ref="V115:V117" si="28">SUM(T115:U115)</f>
        <v>1</v>
      </c>
    </row>
    <row r="116" spans="1:22" x14ac:dyDescent="0.2">
      <c r="A116" s="172">
        <f>'Web Graph Info.'!A109:A256</f>
        <v>42254</v>
      </c>
      <c r="B116" s="101">
        <v>0.75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0.25</v>
      </c>
      <c r="P116" s="101">
        <v>0</v>
      </c>
      <c r="Q116" s="101">
        <v>0</v>
      </c>
      <c r="R116" s="101">
        <v>0</v>
      </c>
      <c r="S116" s="101">
        <v>0</v>
      </c>
      <c r="T116" s="216">
        <f t="shared" si="27"/>
        <v>1</v>
      </c>
      <c r="U116" s="4">
        <v>0</v>
      </c>
      <c r="V116" s="216">
        <f t="shared" si="28"/>
        <v>1</v>
      </c>
    </row>
    <row r="117" spans="1:22" x14ac:dyDescent="0.2">
      <c r="A117" s="172">
        <f>'Web Graph Info.'!A110:A257</f>
        <v>42255</v>
      </c>
      <c r="B117" s="101">
        <v>0.75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0.25</v>
      </c>
      <c r="P117" s="101">
        <v>0</v>
      </c>
      <c r="Q117" s="101">
        <v>0</v>
      </c>
      <c r="R117" s="101">
        <v>0</v>
      </c>
      <c r="S117" s="101">
        <v>0</v>
      </c>
      <c r="T117" s="216">
        <f t="shared" si="27"/>
        <v>1</v>
      </c>
      <c r="U117" s="4">
        <v>0</v>
      </c>
      <c r="V117" s="216">
        <f t="shared" si="28"/>
        <v>1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64">
        <f t="shared" si="19"/>
        <v>1</v>
      </c>
      <c r="U118" s="4">
        <v>0</v>
      </c>
      <c r="V118" s="51">
        <f t="shared" si="18"/>
        <v>1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 t="e">
        <f t="shared" si="19"/>
        <v>#N/A</v>
      </c>
      <c r="U119" s="4">
        <v>0</v>
      </c>
      <c r="V119" s="51" t="e">
        <f>SUM(T119:U119)</f>
        <v>#N/A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v>0</v>
      </c>
      <c r="U120" s="4">
        <v>0</v>
      </c>
      <c r="V120" s="51">
        <f>SUM(T120:U120)</f>
        <v>0</v>
      </c>
    </row>
    <row r="121" spans="1:22" x14ac:dyDescent="0.2">
      <c r="A121" s="172">
        <f>'Web Graph Info.'!A114:A261</f>
        <v>42259</v>
      </c>
      <c r="B121" s="101">
        <v>0.3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0.3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19"/>
        <v>0.6</v>
      </c>
      <c r="U121" s="4">
        <v>0.3</v>
      </c>
      <c r="V121" s="51">
        <f t="shared" si="18"/>
        <v>0.89999999999999991</v>
      </c>
    </row>
    <row r="122" spans="1:22" x14ac:dyDescent="0.2">
      <c r="A122" s="172">
        <f>'Web Graph Info.'!A115:A262</f>
        <v>42260</v>
      </c>
      <c r="B122" s="101">
        <v>0.3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0.3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29">IF(SUM(B122:S122)=0,NA(),SUM(B122:S122))</f>
        <v>0.6</v>
      </c>
      <c r="U122" s="4">
        <v>0.3</v>
      </c>
      <c r="V122" s="219">
        <f t="shared" ref="V122:V123" si="30">SUM(T122:U122)</f>
        <v>0.89999999999999991</v>
      </c>
    </row>
    <row r="123" spans="1:22" x14ac:dyDescent="0.2">
      <c r="A123" s="172">
        <f>'Web Graph Info.'!A116:A263</f>
        <v>42261</v>
      </c>
      <c r="B123" s="101">
        <v>0.3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0.3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29"/>
        <v>0.6</v>
      </c>
      <c r="U123" s="4">
        <v>0.3</v>
      </c>
      <c r="V123" s="219">
        <f t="shared" si="30"/>
        <v>0.89999999999999991</v>
      </c>
    </row>
    <row r="124" spans="1:22" x14ac:dyDescent="0.2">
      <c r="A124" s="172">
        <f>'Web Graph Info.'!A117:A264</f>
        <v>42262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164">
        <f t="shared" si="19"/>
        <v>4</v>
      </c>
      <c r="U124" s="4">
        <v>0</v>
      </c>
      <c r="V124" s="51">
        <f t="shared" si="18"/>
        <v>4</v>
      </c>
    </row>
    <row r="125" spans="1:22" x14ac:dyDescent="0.2">
      <c r="A125" s="172">
        <f>'Web Graph Info.'!A118:A265</f>
        <v>42263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64">
        <f t="shared" si="19"/>
        <v>4</v>
      </c>
      <c r="U125" s="4">
        <v>0</v>
      </c>
      <c r="V125" s="51">
        <f t="shared" si="18"/>
        <v>4</v>
      </c>
    </row>
    <row r="126" spans="1:22" x14ac:dyDescent="0.2">
      <c r="A126" s="172">
        <f>'Web Graph Info.'!A119:A266</f>
        <v>42264</v>
      </c>
      <c r="B126" s="101">
        <v>6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64">
        <v>6</v>
      </c>
      <c r="U126" s="4">
        <v>0</v>
      </c>
      <c r="V126" s="51">
        <f>SUM(T126:U126)</f>
        <v>6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19"/>
        <v>#N/A</v>
      </c>
      <c r="U127" s="4"/>
      <c r="V127" s="51" t="e">
        <f>SUM(T127:U127)</f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19"/>
        <v>#N/A</v>
      </c>
      <c r="U128" s="4"/>
      <c r="V128" s="51" t="e">
        <f>SUM(T128:U128)</f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19"/>
        <v>#N/A</v>
      </c>
      <c r="U129" s="4"/>
      <c r="V129" s="51" t="e">
        <f t="shared" si="18"/>
        <v>#N/A</v>
      </c>
    </row>
    <row r="130" spans="1:22" x14ac:dyDescent="0.2">
      <c r="A130" s="172">
        <f>'Web Graph Info.'!A123:A270</f>
        <v>42268</v>
      </c>
      <c r="B130"/>
      <c r="I130"/>
      <c r="O130"/>
      <c r="R130"/>
      <c r="T130" s="164" t="e">
        <f t="shared" si="19"/>
        <v>#N/A</v>
      </c>
      <c r="U130" s="4"/>
      <c r="V130" s="51" t="e">
        <f t="shared" si="18"/>
        <v>#N/A</v>
      </c>
    </row>
    <row r="131" spans="1:22" x14ac:dyDescent="0.2">
      <c r="A131" s="172">
        <f>'Web Graph Info.'!A124:A271</f>
        <v>42269</v>
      </c>
      <c r="B131"/>
      <c r="I131"/>
      <c r="O131"/>
      <c r="R131"/>
      <c r="T131" s="164" t="e">
        <f t="shared" si="19"/>
        <v>#N/A</v>
      </c>
      <c r="U131" s="4"/>
      <c r="V131" s="51" t="e">
        <f t="shared" si="18"/>
        <v>#N/A</v>
      </c>
    </row>
    <row r="132" spans="1:22" x14ac:dyDescent="0.2">
      <c r="A132" s="172">
        <f>'Web Graph Info.'!A125:A272</f>
        <v>42270</v>
      </c>
      <c r="B132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64" t="e">
        <f t="shared" si="19"/>
        <v>#N/A</v>
      </c>
      <c r="U132" s="4"/>
      <c r="V132" s="51" t="e">
        <f t="shared" si="18"/>
        <v>#N/A</v>
      </c>
    </row>
    <row r="133" spans="1:22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19"/>
        <v>#N/A</v>
      </c>
      <c r="U133" s="4"/>
      <c r="V133" s="51" t="e">
        <f t="shared" si="18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19"/>
        <v>#N/A</v>
      </c>
      <c r="U134" s="4"/>
      <c r="V134" s="51" t="e">
        <f t="shared" si="18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19"/>
        <v>#N/A</v>
      </c>
      <c r="U135" s="4"/>
      <c r="V135" s="51" t="e">
        <f t="shared" si="18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19"/>
        <v>#N/A</v>
      </c>
      <c r="U136" s="4"/>
      <c r="V136" s="51" t="e">
        <f t="shared" si="18"/>
        <v>#N/A</v>
      </c>
    </row>
    <row r="137" spans="1:22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19"/>
        <v>#N/A</v>
      </c>
      <c r="U137" s="101"/>
      <c r="V137" s="51" t="e">
        <f t="shared" si="18"/>
        <v>#N/A</v>
      </c>
    </row>
    <row r="138" spans="1:22" x14ac:dyDescent="0.2">
      <c r="A138" s="172">
        <f>'Web Graph Info.'!A131:A278</f>
        <v>42276</v>
      </c>
      <c r="B138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164" t="e">
        <f t="shared" ref="T138:T171" si="31">IF(SUM(B138:S138)=0,NA(),SUM(B138:S138))</f>
        <v>#N/A</v>
      </c>
      <c r="U138" s="4"/>
      <c r="V138" s="51" t="e">
        <f t="shared" ref="V138:V172" si="32">SUM(T138:U138)</f>
        <v>#N/A</v>
      </c>
    </row>
    <row r="139" spans="1:22" x14ac:dyDescent="0.2">
      <c r="A139" s="172">
        <f>'Web Graph Info.'!A132:A279</f>
        <v>42277</v>
      </c>
      <c r="B13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31"/>
        <v>#N/A</v>
      </c>
      <c r="U139" s="4"/>
      <c r="V139" s="51" t="e">
        <f t="shared" si="32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31"/>
        <v>#N/A</v>
      </c>
      <c r="U140" s="4"/>
      <c r="V140" s="51" t="e">
        <f t="shared" si="32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31"/>
        <v>#N/A</v>
      </c>
      <c r="U141" s="4"/>
      <c r="V141" s="51" t="e">
        <f t="shared" si="32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31"/>
        <v>#N/A</v>
      </c>
      <c r="U142" s="4"/>
      <c r="V142" s="51" t="e">
        <f t="shared" si="32"/>
        <v>#N/A</v>
      </c>
    </row>
    <row r="143" spans="1:22" x14ac:dyDescent="0.2">
      <c r="A143" s="172">
        <f>'Web Graph Info.'!A136:A283</f>
        <v>42281</v>
      </c>
      <c r="B143"/>
      <c r="D143" s="101"/>
      <c r="E143" s="101"/>
      <c r="F143" s="101"/>
      <c r="G143" s="101"/>
      <c r="H143" s="101"/>
      <c r="I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31"/>
        <v>#N/A</v>
      </c>
      <c r="U143" s="4"/>
      <c r="V143" s="51" t="e">
        <f t="shared" si="32"/>
        <v>#N/A</v>
      </c>
    </row>
    <row r="144" spans="1:22" x14ac:dyDescent="0.2">
      <c r="A144" s="172">
        <f>'Web Graph Info.'!A137:A284</f>
        <v>42282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164" t="e">
        <f t="shared" si="31"/>
        <v>#N/A</v>
      </c>
      <c r="U144" s="4"/>
      <c r="V144" s="51" t="e">
        <f t="shared" si="32"/>
        <v>#N/A</v>
      </c>
    </row>
    <row r="145" spans="1:22" x14ac:dyDescent="0.2">
      <c r="A145" s="172">
        <f>'Web Graph Info.'!A138:A285</f>
        <v>42283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164" t="e">
        <f t="shared" si="31"/>
        <v>#N/A</v>
      </c>
      <c r="U145" s="4"/>
      <c r="V145" s="51" t="e">
        <f t="shared" si="32"/>
        <v>#N/A</v>
      </c>
    </row>
    <row r="146" spans="1:22" x14ac:dyDescent="0.2">
      <c r="A146" s="172">
        <f>'Web Graph Info.'!A139:A286</f>
        <v>42284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164" t="e">
        <f t="shared" si="31"/>
        <v>#N/A</v>
      </c>
      <c r="U146" s="4"/>
      <c r="V146" s="51" t="e">
        <f t="shared" si="32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164" t="e">
        <f t="shared" si="31"/>
        <v>#N/A</v>
      </c>
      <c r="U147" s="4"/>
      <c r="V147" s="51" t="e">
        <f t="shared" si="32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164" t="e">
        <f t="shared" si="31"/>
        <v>#N/A</v>
      </c>
      <c r="U148" s="4"/>
      <c r="V148" s="51" t="e">
        <f t="shared" si="32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164" t="e">
        <f t="shared" si="31"/>
        <v>#N/A</v>
      </c>
      <c r="U149" s="4"/>
      <c r="V149" s="51" t="e">
        <f t="shared" si="32"/>
        <v>#N/A</v>
      </c>
    </row>
    <row r="150" spans="1:22" x14ac:dyDescent="0.2">
      <c r="A150" s="11"/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164" t="e">
        <f t="shared" si="31"/>
        <v>#N/A</v>
      </c>
      <c r="U150" s="4"/>
      <c r="V150" s="51" t="e">
        <f t="shared" si="32"/>
        <v>#N/A</v>
      </c>
    </row>
    <row r="151" spans="1:22" x14ac:dyDescent="0.2">
      <c r="A151" s="11"/>
      <c r="B15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64" t="e">
        <f t="shared" si="31"/>
        <v>#N/A</v>
      </c>
      <c r="U151" s="4"/>
      <c r="V151" s="51" t="e">
        <f t="shared" si="32"/>
        <v>#N/A</v>
      </c>
    </row>
    <row r="152" spans="1:22" x14ac:dyDescent="0.2">
      <c r="A152" s="11"/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164" t="e">
        <f t="shared" si="31"/>
        <v>#N/A</v>
      </c>
      <c r="U152" s="4"/>
      <c r="V152" s="51" t="e">
        <f t="shared" si="32"/>
        <v>#N/A</v>
      </c>
    </row>
    <row r="153" spans="1:22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64" t="e">
        <f t="shared" si="31"/>
        <v>#N/A</v>
      </c>
      <c r="U153" s="4"/>
      <c r="V153" s="156" t="e">
        <f t="shared" si="32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64" t="e">
        <f t="shared" si="31"/>
        <v>#N/A</v>
      </c>
      <c r="U154" s="4"/>
      <c r="V154" s="156" t="e">
        <f t="shared" si="32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64" t="e">
        <f t="shared" si="31"/>
        <v>#N/A</v>
      </c>
      <c r="U155" s="4"/>
      <c r="V155" s="156" t="e">
        <f t="shared" si="32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64" t="e">
        <f t="shared" si="31"/>
        <v>#N/A</v>
      </c>
      <c r="U156" s="4"/>
      <c r="V156" s="156" t="e">
        <f t="shared" si="32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64" t="e">
        <f t="shared" si="31"/>
        <v>#N/A</v>
      </c>
      <c r="U157" s="4"/>
      <c r="V157" s="157" t="e">
        <f t="shared" si="32"/>
        <v>#N/A</v>
      </c>
    </row>
    <row r="158" spans="1:22" s="101" customFormat="1" x14ac:dyDescent="0.2">
      <c r="A158" s="11"/>
      <c r="T158" s="164" t="e">
        <f t="shared" si="31"/>
        <v>#N/A</v>
      </c>
      <c r="U158" s="4"/>
      <c r="V158" s="157" t="e">
        <f t="shared" si="32"/>
        <v>#N/A</v>
      </c>
    </row>
    <row r="159" spans="1:22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64" t="e">
        <f t="shared" si="31"/>
        <v>#N/A</v>
      </c>
      <c r="U159" s="4"/>
      <c r="V159" s="157" t="e">
        <f t="shared" si="32"/>
        <v>#N/A</v>
      </c>
    </row>
    <row r="160" spans="1:22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64" t="e">
        <f t="shared" si="31"/>
        <v>#N/A</v>
      </c>
      <c r="U160" s="4"/>
      <c r="V160" s="157" t="e">
        <f t="shared" si="32"/>
        <v>#N/A</v>
      </c>
    </row>
    <row r="161" spans="1:22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64" t="e">
        <f t="shared" si="31"/>
        <v>#N/A</v>
      </c>
      <c r="U161" s="4"/>
      <c r="V161" s="157" t="e">
        <f t="shared" si="32"/>
        <v>#N/A</v>
      </c>
    </row>
    <row r="162" spans="1:22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64" t="e">
        <f t="shared" si="31"/>
        <v>#N/A</v>
      </c>
      <c r="U162" s="4"/>
      <c r="V162" s="157" t="e">
        <f t="shared" si="32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64" t="e">
        <f t="shared" si="31"/>
        <v>#N/A</v>
      </c>
      <c r="U163" s="4"/>
      <c r="V163" s="157" t="e">
        <f t="shared" si="32"/>
        <v>#N/A</v>
      </c>
    </row>
    <row r="164" spans="1:22" s="101" customFormat="1" x14ac:dyDescent="0.2">
      <c r="A164" s="11"/>
      <c r="O164" s="4"/>
      <c r="P164" s="4"/>
      <c r="Q164" s="4"/>
      <c r="R164" s="4"/>
      <c r="S164" s="4"/>
      <c r="T164" s="164" t="e">
        <f t="shared" si="31"/>
        <v>#N/A</v>
      </c>
      <c r="U164" s="4"/>
      <c r="V164" s="157" t="e">
        <f t="shared" si="32"/>
        <v>#N/A</v>
      </c>
    </row>
    <row r="165" spans="1:22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64" t="e">
        <f t="shared" si="31"/>
        <v>#N/A</v>
      </c>
      <c r="U165" s="4"/>
      <c r="V165" s="157" t="e">
        <f t="shared" si="32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64" t="e">
        <f t="shared" si="31"/>
        <v>#N/A</v>
      </c>
      <c r="U166" s="4"/>
      <c r="V166" s="157" t="e">
        <f t="shared" si="32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64" t="e">
        <f t="shared" si="31"/>
        <v>#N/A</v>
      </c>
      <c r="U167" s="4"/>
      <c r="V167" s="157" t="e">
        <f t="shared" si="32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64" t="e">
        <f t="shared" si="31"/>
        <v>#N/A</v>
      </c>
      <c r="U168" s="4"/>
      <c r="V168" s="157" t="e">
        <f t="shared" si="32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64" t="e">
        <f t="shared" si="31"/>
        <v>#N/A</v>
      </c>
      <c r="U169" s="4"/>
      <c r="V169" s="157" t="e">
        <f t="shared" si="32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64" t="e">
        <f t="shared" si="31"/>
        <v>#N/A</v>
      </c>
      <c r="U170" s="4"/>
      <c r="V170" s="157" t="e">
        <f t="shared" si="32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64" t="e">
        <f t="shared" si="31"/>
        <v>#N/A</v>
      </c>
      <c r="U171" s="4"/>
      <c r="V171" s="157" t="e">
        <f t="shared" si="32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ref="T172" si="33">IF(SUM(B172:S172)=0,NA(),SUM(B172:S172))</f>
        <v>#N/A</v>
      </c>
      <c r="U172" s="4"/>
      <c r="V172" s="157" t="e">
        <f t="shared" si="32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x14ac:dyDescent="0.2">
      <c r="B174" s="224" t="s">
        <v>27</v>
      </c>
      <c r="C174" s="224"/>
      <c r="D174" s="224"/>
      <c r="E174" s="224"/>
      <c r="F174" s="224"/>
      <c r="G174" s="224"/>
      <c r="H174" s="224"/>
      <c r="I174" s="224" t="s">
        <v>28</v>
      </c>
      <c r="J174" s="224"/>
      <c r="K174" s="224"/>
      <c r="L174" s="224"/>
      <c r="M174" s="224"/>
      <c r="N174" s="224"/>
      <c r="O174" s="224" t="s">
        <v>29</v>
      </c>
      <c r="P174" s="224"/>
      <c r="Q174" s="224"/>
      <c r="R174" s="224" t="s">
        <v>30</v>
      </c>
      <c r="S174" s="224"/>
      <c r="T174" s="222" t="s">
        <v>31</v>
      </c>
      <c r="U174" t="s">
        <v>32</v>
      </c>
    </row>
    <row r="175" spans="1:22" x14ac:dyDescent="0.2">
      <c r="B175" t="s">
        <v>34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H175" s="1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50</v>
      </c>
      <c r="N175" s="1" t="s">
        <v>40</v>
      </c>
      <c r="O175" t="s">
        <v>46</v>
      </c>
      <c r="P175" t="s">
        <v>47</v>
      </c>
      <c r="Q175" s="1" t="s">
        <v>40</v>
      </c>
      <c r="R175" t="s">
        <v>51</v>
      </c>
      <c r="S175" s="1" t="s">
        <v>49</v>
      </c>
      <c r="T175" s="223"/>
    </row>
    <row r="176" spans="1:22" x14ac:dyDescent="0.2">
      <c r="A176" t="s">
        <v>52</v>
      </c>
      <c r="B176">
        <f t="shared" ref="B176:V176" si="34">SUM(B9:B132)</f>
        <v>281.40000000000009</v>
      </c>
      <c r="C176">
        <f t="shared" si="34"/>
        <v>16.5</v>
      </c>
      <c r="D176">
        <f t="shared" si="34"/>
        <v>0</v>
      </c>
      <c r="E176">
        <f t="shared" si="34"/>
        <v>0</v>
      </c>
      <c r="F176">
        <f t="shared" si="34"/>
        <v>0</v>
      </c>
      <c r="G176">
        <f t="shared" si="34"/>
        <v>4.8000000000000007</v>
      </c>
      <c r="H176">
        <f t="shared" si="34"/>
        <v>0</v>
      </c>
      <c r="I176">
        <f t="shared" si="34"/>
        <v>37.999999999999986</v>
      </c>
      <c r="J176">
        <f t="shared" si="34"/>
        <v>11.400000000000006</v>
      </c>
      <c r="K176">
        <f t="shared" si="34"/>
        <v>0</v>
      </c>
      <c r="L176">
        <f t="shared" si="34"/>
        <v>11.900000000000002</v>
      </c>
      <c r="M176">
        <f t="shared" si="34"/>
        <v>4.8000000000000007</v>
      </c>
      <c r="N176">
        <f t="shared" si="34"/>
        <v>0</v>
      </c>
      <c r="O176">
        <f t="shared" si="34"/>
        <v>75.299999999999983</v>
      </c>
      <c r="P176">
        <f t="shared" si="34"/>
        <v>0</v>
      </c>
      <c r="Q176">
        <f t="shared" si="34"/>
        <v>0</v>
      </c>
      <c r="R176">
        <f t="shared" si="34"/>
        <v>0.89999999999999991</v>
      </c>
      <c r="S176">
        <f t="shared" si="34"/>
        <v>0</v>
      </c>
      <c r="T176" t="e">
        <f t="shared" si="34"/>
        <v>#N/A</v>
      </c>
      <c r="U176">
        <f t="shared" si="34"/>
        <v>205.9</v>
      </c>
      <c r="V176" t="e">
        <f t="shared" si="34"/>
        <v>#N/A</v>
      </c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</row>
    <row r="179" spans="2:22" x14ac:dyDescent="0.2">
      <c r="B179"/>
      <c r="H179" s="1"/>
      <c r="I179"/>
      <c r="N179" s="1"/>
      <c r="O179"/>
      <c r="Q179" s="1"/>
      <c r="R179"/>
      <c r="S179" s="1"/>
      <c r="T179"/>
    </row>
    <row r="180" spans="2:22" x14ac:dyDescent="0.2">
      <c r="B180"/>
      <c r="H180" s="1"/>
      <c r="I180"/>
      <c r="N180" s="1"/>
      <c r="O180"/>
      <c r="Q180" s="1"/>
      <c r="R180"/>
      <c r="S180" s="1"/>
      <c r="T180"/>
    </row>
    <row r="181" spans="2:22" x14ac:dyDescent="0.2">
      <c r="B181"/>
      <c r="H181" s="1"/>
      <c r="I181"/>
      <c r="N181" s="1"/>
      <c r="O181"/>
      <c r="Q181" s="1"/>
      <c r="R181"/>
      <c r="S181" s="1"/>
      <c r="T181"/>
    </row>
    <row r="182" spans="2:22" x14ac:dyDescent="0.2">
      <c r="B182"/>
      <c r="H182" s="1"/>
      <c r="I182"/>
      <c r="N182" s="1"/>
      <c r="O182"/>
      <c r="Q182" s="1"/>
      <c r="R182"/>
      <c r="S182" s="1"/>
      <c r="T182"/>
    </row>
    <row r="183" spans="2:22" x14ac:dyDescent="0.2">
      <c r="B183"/>
      <c r="H183" s="1"/>
      <c r="I183"/>
      <c r="N183" s="1"/>
      <c r="O183"/>
      <c r="Q183" s="1"/>
      <c r="R183"/>
      <c r="S183" s="1"/>
      <c r="T183"/>
    </row>
    <row r="184" spans="2:22" x14ac:dyDescent="0.2">
      <c r="B184"/>
      <c r="H184" s="1"/>
      <c r="I184"/>
      <c r="N184" s="1"/>
      <c r="O184"/>
      <c r="Q184" s="1"/>
      <c r="R184"/>
      <c r="S184" s="1"/>
      <c r="T184"/>
      <c r="V184" s="223" t="s">
        <v>33</v>
      </c>
    </row>
    <row r="185" spans="2:22" x14ac:dyDescent="0.2">
      <c r="B185"/>
      <c r="H185" s="1"/>
      <c r="I185"/>
      <c r="N185" s="1"/>
      <c r="O185"/>
      <c r="Q185" s="1"/>
      <c r="R185"/>
      <c r="S185" s="1"/>
      <c r="T185"/>
      <c r="V185" s="223"/>
    </row>
    <row r="186" spans="2:22" x14ac:dyDescent="0.2">
      <c r="B186"/>
      <c r="H186" s="1"/>
      <c r="I186"/>
      <c r="N186" s="1"/>
      <c r="O186"/>
      <c r="Q186" s="1"/>
      <c r="R186"/>
      <c r="S186" s="1"/>
      <c r="T186"/>
      <c r="V186" t="e">
        <f>SUM(V11:V183)</f>
        <v>#N/A</v>
      </c>
    </row>
  </sheetData>
  <mergeCells count="17">
    <mergeCell ref="V184:V185"/>
    <mergeCell ref="B174:H174"/>
    <mergeCell ref="I174:N174"/>
    <mergeCell ref="O174:Q174"/>
    <mergeCell ref="R174:S174"/>
    <mergeCell ref="T174:T175"/>
    <mergeCell ref="A5:C5"/>
    <mergeCell ref="T7:T8"/>
    <mergeCell ref="V7:V8"/>
    <mergeCell ref="A1:C1"/>
    <mergeCell ref="A2:C2"/>
    <mergeCell ref="A3:C3"/>
    <mergeCell ref="A4:D4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88"/>
  <sheetViews>
    <sheetView zoomScaleNormal="100" workbookViewId="0">
      <pane ySplit="8" topLeftCell="A86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112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113</v>
      </c>
      <c r="B3" s="226"/>
      <c r="C3" s="226"/>
      <c r="E3" s="55" t="s">
        <v>114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55</v>
      </c>
      <c r="B4" s="226"/>
      <c r="C4" s="226"/>
      <c r="D4" s="226"/>
      <c r="E4" t="s">
        <v>115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116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128" t="e">
        <f>IF(SUM(B9:S9)=0,NA(),SUM(B9:S9))</f>
        <v>#N/A</v>
      </c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V10" s="51" t="e">
        <f t="shared" ref="V10:V72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V11" s="51" t="e">
        <f t="shared" si="1"/>
        <v>#N/A</v>
      </c>
    </row>
    <row r="12" spans="1:22" x14ac:dyDescent="0.2">
      <c r="A12" s="172">
        <f>'Web Graph Info.'!A5:A152</f>
        <v>42150</v>
      </c>
      <c r="B12" t="s">
        <v>241</v>
      </c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164" t="e">
        <f t="shared" si="0"/>
        <v>#N/A</v>
      </c>
      <c r="V12" s="51" t="e">
        <f t="shared" si="1"/>
        <v>#N/A</v>
      </c>
    </row>
    <row r="13" spans="1:22" x14ac:dyDescent="0.2">
      <c r="A13" s="172">
        <f>'Web Graph Info.'!A6:A153</f>
        <v>42151</v>
      </c>
      <c r="B13" t="s">
        <v>241</v>
      </c>
      <c r="H13" s="1"/>
      <c r="I13"/>
      <c r="N13" s="1"/>
      <c r="O13"/>
      <c r="Q13" s="1"/>
      <c r="R13"/>
      <c r="S13" s="1"/>
      <c r="T13" s="164" t="e">
        <f t="shared" si="0"/>
        <v>#N/A</v>
      </c>
      <c r="V13" s="51" t="e">
        <f t="shared" si="1"/>
        <v>#N/A</v>
      </c>
    </row>
    <row r="14" spans="1:22" x14ac:dyDescent="0.2">
      <c r="A14" s="172">
        <f>'Web Graph Info.'!A7:A154</f>
        <v>42152</v>
      </c>
      <c r="B14" t="s">
        <v>241</v>
      </c>
      <c r="H14" s="1"/>
      <c r="I14" s="4"/>
      <c r="J14" s="4"/>
      <c r="K14" s="4"/>
      <c r="N14" s="1"/>
      <c r="O14" s="4"/>
      <c r="P14" s="4"/>
      <c r="Q14" s="1"/>
      <c r="R14" s="4"/>
      <c r="S14" s="1"/>
      <c r="T14" s="164" t="e">
        <f t="shared" si="0"/>
        <v>#N/A</v>
      </c>
      <c r="V14" s="51" t="e">
        <f t="shared" si="1"/>
        <v>#N/A</v>
      </c>
    </row>
    <row r="15" spans="1:22" x14ac:dyDescent="0.2">
      <c r="A15" s="172">
        <f>'Web Graph Info.'!A8:A155</f>
        <v>42153</v>
      </c>
      <c r="B15" t="s">
        <v>241</v>
      </c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164" t="e">
        <f t="shared" si="0"/>
        <v>#N/A</v>
      </c>
      <c r="V15" s="51" t="e">
        <f t="shared" si="1"/>
        <v>#N/A</v>
      </c>
    </row>
    <row r="16" spans="1:22" x14ac:dyDescent="0.2">
      <c r="A16" s="172">
        <f>'Web Graph Info.'!A9:A156</f>
        <v>42154</v>
      </c>
      <c r="B16" s="101" t="s">
        <v>241</v>
      </c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164" t="e">
        <f t="shared" si="0"/>
        <v>#N/A</v>
      </c>
      <c r="V16" s="51" t="e">
        <f t="shared" si="1"/>
        <v>#N/A</v>
      </c>
    </row>
    <row r="17" spans="1:22" x14ac:dyDescent="0.2">
      <c r="A17" s="172">
        <f>'Web Graph Info.'!A10:A157</f>
        <v>42155</v>
      </c>
      <c r="B17" s="101" t="s">
        <v>241</v>
      </c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164" t="e">
        <f t="shared" si="0"/>
        <v>#N/A</v>
      </c>
      <c r="V17" s="51" t="e">
        <f t="shared" si="1"/>
        <v>#N/A</v>
      </c>
    </row>
    <row r="18" spans="1:22" x14ac:dyDescent="0.2">
      <c r="A18" s="172">
        <f>'Web Graph Info.'!A11:A158</f>
        <v>42156</v>
      </c>
      <c r="B18" s="101" t="s">
        <v>241</v>
      </c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164" t="e">
        <f t="shared" si="0"/>
        <v>#N/A</v>
      </c>
      <c r="V18" s="51" t="e">
        <f t="shared" si="1"/>
        <v>#N/A</v>
      </c>
    </row>
    <row r="19" spans="1:22" x14ac:dyDescent="0.2">
      <c r="A19" s="172">
        <f>'Web Graph Info.'!A12:A159</f>
        <v>42157</v>
      </c>
      <c r="B19" t="s">
        <v>241</v>
      </c>
      <c r="I19"/>
      <c r="O19" s="4"/>
      <c r="P19" s="4"/>
      <c r="Q19" s="4"/>
      <c r="R19" s="4"/>
      <c r="S19" s="4"/>
      <c r="T19" s="164" t="e">
        <f t="shared" si="0"/>
        <v>#N/A</v>
      </c>
      <c r="V19" s="51" t="e">
        <f t="shared" si="1"/>
        <v>#N/A</v>
      </c>
    </row>
    <row r="20" spans="1:22" x14ac:dyDescent="0.2">
      <c r="A20" s="172">
        <f>'Web Graph Info.'!A13:A160</f>
        <v>42158</v>
      </c>
      <c r="B20">
        <v>1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164">
        <f t="shared" si="0"/>
        <v>6</v>
      </c>
      <c r="U20" s="4">
        <v>5</v>
      </c>
      <c r="V20" s="51">
        <f t="shared" si="1"/>
        <v>11</v>
      </c>
    </row>
    <row r="21" spans="1:22" x14ac:dyDescent="0.2">
      <c r="A21" s="172">
        <f>'Web Graph Info.'!A14:A161</f>
        <v>42159</v>
      </c>
      <c r="B21" s="22">
        <v>0</v>
      </c>
      <c r="C21" s="22">
        <v>2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/>
      <c r="L21" s="22">
        <v>0</v>
      </c>
      <c r="M21" s="22">
        <v>1</v>
      </c>
      <c r="N21" s="22">
        <v>0</v>
      </c>
      <c r="O21" s="22">
        <v>4</v>
      </c>
      <c r="P21" s="22">
        <v>0</v>
      </c>
      <c r="Q21" s="22">
        <v>0</v>
      </c>
      <c r="R21" s="22">
        <v>0</v>
      </c>
      <c r="S21" s="22">
        <v>0</v>
      </c>
      <c r="T21" s="164">
        <f t="shared" si="0"/>
        <v>7</v>
      </c>
      <c r="U21" s="22">
        <v>0</v>
      </c>
      <c r="V21" s="51">
        <f t="shared" si="1"/>
        <v>7</v>
      </c>
    </row>
    <row r="22" spans="1:22" x14ac:dyDescent="0.2">
      <c r="A22" s="172">
        <f>'Web Graph Info.'!A15:A162</f>
        <v>42160</v>
      </c>
      <c r="B22" s="22">
        <v>36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2</v>
      </c>
      <c r="K22" s="22">
        <v>0</v>
      </c>
      <c r="L22" s="22">
        <v>1</v>
      </c>
      <c r="M22" s="22">
        <v>0</v>
      </c>
      <c r="N22" s="22">
        <v>0</v>
      </c>
      <c r="O22" s="22">
        <v>3</v>
      </c>
      <c r="P22" s="22">
        <v>0</v>
      </c>
      <c r="Q22" s="22">
        <v>0</v>
      </c>
      <c r="R22" s="22">
        <v>0</v>
      </c>
      <c r="S22" s="22">
        <v>0</v>
      </c>
      <c r="T22" s="164">
        <f t="shared" si="0"/>
        <v>42</v>
      </c>
      <c r="U22" s="22">
        <v>22</v>
      </c>
      <c r="V22" s="51">
        <f t="shared" si="1"/>
        <v>64</v>
      </c>
    </row>
    <row r="23" spans="1:22" x14ac:dyDescent="0.2">
      <c r="A23" s="172">
        <f>'Web Graph Info.'!A16:A163</f>
        <v>42161</v>
      </c>
      <c r="B23" s="22">
        <v>34.299999999999997</v>
      </c>
      <c r="C23" s="22">
        <v>1.6</v>
      </c>
      <c r="D23" s="22">
        <v>0</v>
      </c>
      <c r="E23" s="22">
        <v>0</v>
      </c>
      <c r="F23" s="22">
        <v>0</v>
      </c>
      <c r="G23" s="22">
        <v>0</v>
      </c>
      <c r="H23" s="23">
        <v>0</v>
      </c>
      <c r="I23" s="23">
        <v>0</v>
      </c>
      <c r="J23" s="23">
        <v>1</v>
      </c>
      <c r="K23" s="23">
        <v>0</v>
      </c>
      <c r="L23" s="23">
        <v>0.6</v>
      </c>
      <c r="M23" s="23">
        <v>0</v>
      </c>
      <c r="N23" s="23">
        <v>0</v>
      </c>
      <c r="O23" s="23">
        <v>3</v>
      </c>
      <c r="P23" s="23">
        <v>0</v>
      </c>
      <c r="Q23" s="23">
        <v>0</v>
      </c>
      <c r="R23" s="23">
        <v>0</v>
      </c>
      <c r="S23" s="23">
        <v>0</v>
      </c>
      <c r="T23" s="164">
        <f t="shared" si="0"/>
        <v>40.5</v>
      </c>
      <c r="U23" s="23">
        <v>22.3</v>
      </c>
      <c r="V23" s="51">
        <f t="shared" si="1"/>
        <v>62.8</v>
      </c>
    </row>
    <row r="24" spans="1:22" x14ac:dyDescent="0.2">
      <c r="A24" s="172">
        <f>'Web Graph Info.'!A17:A164</f>
        <v>42162</v>
      </c>
      <c r="B24" s="22">
        <v>34.299999999999997</v>
      </c>
      <c r="C24" s="22">
        <v>1.6</v>
      </c>
      <c r="D24" s="22">
        <v>0</v>
      </c>
      <c r="E24" s="22">
        <v>0</v>
      </c>
      <c r="F24" s="22">
        <v>0</v>
      </c>
      <c r="G24" s="22">
        <v>0</v>
      </c>
      <c r="H24" s="23">
        <v>0</v>
      </c>
      <c r="I24" s="23">
        <v>0</v>
      </c>
      <c r="J24" s="23">
        <v>1</v>
      </c>
      <c r="K24" s="23">
        <v>0</v>
      </c>
      <c r="L24" s="23">
        <v>0.6</v>
      </c>
      <c r="M24" s="23">
        <v>0</v>
      </c>
      <c r="N24" s="23">
        <v>0</v>
      </c>
      <c r="O24" s="23">
        <v>3</v>
      </c>
      <c r="P24" s="23">
        <v>0</v>
      </c>
      <c r="Q24" s="23">
        <v>0</v>
      </c>
      <c r="R24" s="23">
        <v>0</v>
      </c>
      <c r="S24" s="23">
        <v>0</v>
      </c>
      <c r="T24" s="174">
        <f t="shared" ref="T24:T25" si="2">IF(SUM(B24:S24)=0,NA(),SUM(B24:S24))</f>
        <v>40.5</v>
      </c>
      <c r="U24" s="23">
        <v>23.3</v>
      </c>
      <c r="V24" s="174">
        <f t="shared" ref="V24:V25" si="3">SUM(T24:U24)</f>
        <v>63.8</v>
      </c>
    </row>
    <row r="25" spans="1:22" x14ac:dyDescent="0.2">
      <c r="A25" s="172">
        <f>'Web Graph Info.'!A18:A165</f>
        <v>42163</v>
      </c>
      <c r="B25" s="22">
        <v>34.299999999999997</v>
      </c>
      <c r="C25" s="22">
        <v>1.6</v>
      </c>
      <c r="D25" s="22">
        <v>0</v>
      </c>
      <c r="E25" s="22">
        <v>0</v>
      </c>
      <c r="F25" s="22">
        <v>0</v>
      </c>
      <c r="G25" s="22">
        <v>0</v>
      </c>
      <c r="H25" s="23">
        <v>0</v>
      </c>
      <c r="I25" s="23">
        <v>0</v>
      </c>
      <c r="J25" s="23">
        <v>1</v>
      </c>
      <c r="K25" s="23">
        <v>0</v>
      </c>
      <c r="L25" s="23">
        <v>0.6</v>
      </c>
      <c r="M25" s="23">
        <v>0</v>
      </c>
      <c r="N25" s="23">
        <v>0</v>
      </c>
      <c r="O25" s="23">
        <v>3</v>
      </c>
      <c r="P25" s="23">
        <v>0</v>
      </c>
      <c r="Q25" s="23">
        <v>0</v>
      </c>
      <c r="R25" s="23">
        <v>0</v>
      </c>
      <c r="S25" s="23">
        <v>0</v>
      </c>
      <c r="T25" s="174">
        <f t="shared" si="2"/>
        <v>40.5</v>
      </c>
      <c r="U25" s="23">
        <v>24.3</v>
      </c>
      <c r="V25" s="174">
        <f t="shared" si="3"/>
        <v>64.8</v>
      </c>
    </row>
    <row r="26" spans="1:22" x14ac:dyDescent="0.2">
      <c r="A26" s="172">
        <f>'Web Graph Info.'!A19:A166</f>
        <v>42164</v>
      </c>
      <c r="B26" s="22">
        <v>22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3">
        <v>0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1</v>
      </c>
      <c r="P26" s="23">
        <v>0</v>
      </c>
      <c r="Q26" s="23">
        <v>0</v>
      </c>
      <c r="R26" s="23">
        <v>0</v>
      </c>
      <c r="S26" s="23">
        <v>0</v>
      </c>
      <c r="T26" s="164">
        <f t="shared" si="0"/>
        <v>25</v>
      </c>
      <c r="U26" s="23">
        <v>35</v>
      </c>
      <c r="V26" s="51">
        <f t="shared" si="1"/>
        <v>60</v>
      </c>
    </row>
    <row r="27" spans="1:22" x14ac:dyDescent="0.2">
      <c r="A27" s="172">
        <f>'Web Graph Info.'!A20:A167</f>
        <v>42165</v>
      </c>
      <c r="B27" s="22">
        <v>38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3">
        <v>1</v>
      </c>
      <c r="P27" s="23">
        <v>0</v>
      </c>
      <c r="Q27" s="23">
        <v>0</v>
      </c>
      <c r="R27" s="23">
        <v>0</v>
      </c>
      <c r="S27" s="23">
        <v>0</v>
      </c>
      <c r="T27" s="164">
        <f t="shared" si="0"/>
        <v>39</v>
      </c>
      <c r="U27" s="23">
        <v>18</v>
      </c>
      <c r="V27" s="51">
        <f t="shared" si="1"/>
        <v>57</v>
      </c>
    </row>
    <row r="28" spans="1:22" x14ac:dyDescent="0.2">
      <c r="A28" s="172">
        <f>'Web Graph Info.'!A21:A168</f>
        <v>42166</v>
      </c>
      <c r="B28" s="22">
        <v>29</v>
      </c>
      <c r="C28" s="22">
        <v>1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2</v>
      </c>
      <c r="M28" s="22">
        <v>1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164">
        <f t="shared" si="0"/>
        <v>33</v>
      </c>
      <c r="U28" s="23">
        <v>8</v>
      </c>
      <c r="V28" s="51">
        <f t="shared" si="1"/>
        <v>41</v>
      </c>
    </row>
    <row r="29" spans="1:22" x14ac:dyDescent="0.2">
      <c r="A29" s="172">
        <f>'Web Graph Info.'!A22:A169</f>
        <v>42167</v>
      </c>
      <c r="B29" s="22">
        <v>47</v>
      </c>
      <c r="C29" s="22">
        <v>2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12</v>
      </c>
      <c r="P29" s="22">
        <v>0</v>
      </c>
      <c r="Q29" s="22">
        <v>0</v>
      </c>
      <c r="R29" s="22">
        <v>0</v>
      </c>
      <c r="S29" s="22">
        <v>0</v>
      </c>
      <c r="T29" s="164">
        <f t="shared" si="0"/>
        <v>61</v>
      </c>
      <c r="U29" s="23">
        <v>11</v>
      </c>
      <c r="V29" s="51">
        <f t="shared" si="1"/>
        <v>72</v>
      </c>
    </row>
    <row r="30" spans="1:22" x14ac:dyDescent="0.2">
      <c r="A30" s="172">
        <f>'Web Graph Info.'!A23:A170</f>
        <v>42168</v>
      </c>
      <c r="B30" s="22">
        <v>47.3</v>
      </c>
      <c r="C30" s="22">
        <v>1.6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1</v>
      </c>
      <c r="M30" s="22">
        <v>0</v>
      </c>
      <c r="N30" s="22">
        <v>0</v>
      </c>
      <c r="O30" s="22">
        <v>2</v>
      </c>
      <c r="P30" s="22">
        <v>0</v>
      </c>
      <c r="Q30" s="22">
        <v>0</v>
      </c>
      <c r="R30" s="22">
        <v>0</v>
      </c>
      <c r="S30" s="22">
        <v>0</v>
      </c>
      <c r="T30" s="164">
        <f t="shared" si="0"/>
        <v>51.9</v>
      </c>
      <c r="U30" s="23">
        <v>6.3</v>
      </c>
      <c r="V30" s="51">
        <f t="shared" si="1"/>
        <v>58.199999999999996</v>
      </c>
    </row>
    <row r="31" spans="1:22" x14ac:dyDescent="0.2">
      <c r="A31" s="172">
        <f>'Web Graph Info.'!A24:A171</f>
        <v>42169</v>
      </c>
      <c r="B31" s="22">
        <v>47.3</v>
      </c>
      <c r="C31" s="22">
        <v>1.6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1</v>
      </c>
      <c r="M31" s="22">
        <v>0</v>
      </c>
      <c r="N31" s="22">
        <v>0</v>
      </c>
      <c r="O31" s="22">
        <v>2</v>
      </c>
      <c r="P31" s="22">
        <v>0</v>
      </c>
      <c r="Q31" s="22">
        <v>0</v>
      </c>
      <c r="R31" s="22">
        <v>0</v>
      </c>
      <c r="S31" s="22">
        <v>0</v>
      </c>
      <c r="T31" s="175">
        <f t="shared" ref="T31:T32" si="4">IF(SUM(B31:S31)=0,NA(),SUM(B31:S31))</f>
        <v>51.9</v>
      </c>
      <c r="U31" s="23">
        <v>7.3</v>
      </c>
      <c r="V31" s="175">
        <f t="shared" ref="V31:V32" si="5">SUM(T31:U31)</f>
        <v>59.199999999999996</v>
      </c>
    </row>
    <row r="32" spans="1:22" x14ac:dyDescent="0.2">
      <c r="A32" s="172">
        <f>'Web Graph Info.'!A25:A172</f>
        <v>42170</v>
      </c>
      <c r="B32" s="22">
        <v>47.3</v>
      </c>
      <c r="C32" s="22">
        <v>1.6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1</v>
      </c>
      <c r="M32" s="22">
        <v>0</v>
      </c>
      <c r="N32" s="22">
        <v>0</v>
      </c>
      <c r="O32" s="22">
        <v>2</v>
      </c>
      <c r="P32" s="22">
        <v>0</v>
      </c>
      <c r="Q32" s="22">
        <v>0</v>
      </c>
      <c r="R32" s="22">
        <v>0</v>
      </c>
      <c r="S32" s="22">
        <v>0</v>
      </c>
      <c r="T32" s="175">
        <f t="shared" si="4"/>
        <v>51.9</v>
      </c>
      <c r="U32" s="23">
        <v>8.3000000000000007</v>
      </c>
      <c r="V32" s="175">
        <f t="shared" si="5"/>
        <v>60.2</v>
      </c>
    </row>
    <row r="33" spans="1:22" x14ac:dyDescent="0.2">
      <c r="A33" s="172">
        <f>'Web Graph Info.'!A26:A173</f>
        <v>42171</v>
      </c>
      <c r="B33" s="22">
        <v>41</v>
      </c>
      <c r="C33" s="22">
        <v>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4</v>
      </c>
      <c r="P33" s="22">
        <v>0</v>
      </c>
      <c r="Q33" s="22">
        <v>0</v>
      </c>
      <c r="R33" s="22">
        <v>0</v>
      </c>
      <c r="S33" s="22">
        <v>0</v>
      </c>
      <c r="T33" s="164">
        <f t="shared" si="0"/>
        <v>46</v>
      </c>
      <c r="U33" s="23">
        <v>0</v>
      </c>
      <c r="V33" s="51">
        <f t="shared" si="1"/>
        <v>46</v>
      </c>
    </row>
    <row r="34" spans="1:22" x14ac:dyDescent="0.2">
      <c r="A34" s="172">
        <f>'Web Graph Info.'!A27:A174</f>
        <v>42172</v>
      </c>
      <c r="B34" s="22">
        <v>13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1</v>
      </c>
      <c r="N34" s="22">
        <v>0</v>
      </c>
      <c r="O34" s="22">
        <v>2</v>
      </c>
      <c r="P34" s="22">
        <v>0</v>
      </c>
      <c r="Q34" s="22">
        <v>0</v>
      </c>
      <c r="R34" s="22">
        <v>0</v>
      </c>
      <c r="S34" s="22">
        <v>0</v>
      </c>
      <c r="T34" s="164">
        <f t="shared" si="0"/>
        <v>16</v>
      </c>
      <c r="U34" s="23">
        <v>2</v>
      </c>
      <c r="V34" s="51">
        <f t="shared" si="1"/>
        <v>18</v>
      </c>
    </row>
    <row r="35" spans="1:22" x14ac:dyDescent="0.2">
      <c r="A35" s="172">
        <f>'Web Graph Info.'!A28:A175</f>
        <v>42173</v>
      </c>
      <c r="B35" s="22">
        <v>21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1</v>
      </c>
      <c r="K35" s="22">
        <v>0</v>
      </c>
      <c r="L35" s="22">
        <v>1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164">
        <f t="shared" si="0"/>
        <v>23</v>
      </c>
      <c r="U35" s="23">
        <v>5</v>
      </c>
      <c r="V35" s="51">
        <f t="shared" si="1"/>
        <v>28</v>
      </c>
    </row>
    <row r="36" spans="1:22" x14ac:dyDescent="0.2">
      <c r="A36" s="172">
        <f>'Web Graph Info.'!A29:A176</f>
        <v>42174</v>
      </c>
      <c r="B36" s="22">
        <v>10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3</v>
      </c>
      <c r="P36" s="22">
        <v>0</v>
      </c>
      <c r="Q36" s="22">
        <v>0</v>
      </c>
      <c r="R36" s="22">
        <v>0</v>
      </c>
      <c r="S36" s="22">
        <v>0</v>
      </c>
      <c r="T36" s="164">
        <f t="shared" si="0"/>
        <v>13</v>
      </c>
      <c r="U36" s="23">
        <v>1</v>
      </c>
      <c r="V36" s="51">
        <f t="shared" si="1"/>
        <v>14</v>
      </c>
    </row>
    <row r="37" spans="1:22" x14ac:dyDescent="0.2">
      <c r="A37" s="172">
        <f>'Web Graph Info.'!A30:A177</f>
        <v>42175</v>
      </c>
      <c r="B37" s="22">
        <v>20.3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0.6</v>
      </c>
      <c r="M37" s="22">
        <v>1</v>
      </c>
      <c r="N37" s="22">
        <v>0</v>
      </c>
      <c r="O37" s="22">
        <v>1.3</v>
      </c>
      <c r="P37" s="22">
        <v>0</v>
      </c>
      <c r="Q37" s="22">
        <v>0</v>
      </c>
      <c r="R37" s="22">
        <v>0</v>
      </c>
      <c r="S37" s="22">
        <v>0</v>
      </c>
      <c r="T37" s="164">
        <f t="shared" si="0"/>
        <v>23.200000000000003</v>
      </c>
      <c r="U37" s="23">
        <v>0.3</v>
      </c>
      <c r="V37" s="51">
        <f t="shared" si="1"/>
        <v>23.500000000000004</v>
      </c>
    </row>
    <row r="38" spans="1:22" x14ac:dyDescent="0.2">
      <c r="A38" s="172">
        <f>'Web Graph Info.'!A31:A178</f>
        <v>42176</v>
      </c>
      <c r="B38" s="22">
        <v>20.3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0.6</v>
      </c>
      <c r="M38" s="22">
        <v>1</v>
      </c>
      <c r="N38" s="22">
        <v>0</v>
      </c>
      <c r="O38" s="22">
        <v>1.3</v>
      </c>
      <c r="P38" s="22">
        <v>0</v>
      </c>
      <c r="Q38" s="22">
        <v>0</v>
      </c>
      <c r="R38" s="22">
        <v>0</v>
      </c>
      <c r="S38" s="22">
        <v>0</v>
      </c>
      <c r="T38" s="177">
        <f t="shared" ref="T38:T39" si="6">IF(SUM(B38:S38)=0,NA(),SUM(B38:S38))</f>
        <v>23.200000000000003</v>
      </c>
      <c r="U38" s="23">
        <v>1.3</v>
      </c>
      <c r="V38" s="177">
        <f t="shared" ref="V38:V39" si="7">SUM(T38:U38)</f>
        <v>24.500000000000004</v>
      </c>
    </row>
    <row r="39" spans="1:22" x14ac:dyDescent="0.2">
      <c r="A39" s="172">
        <f>'Web Graph Info.'!A32:A179</f>
        <v>42177</v>
      </c>
      <c r="B39" s="22">
        <v>20.3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0.6</v>
      </c>
      <c r="M39" s="22">
        <v>1</v>
      </c>
      <c r="N39" s="22">
        <v>0</v>
      </c>
      <c r="O39" s="22">
        <v>1.3</v>
      </c>
      <c r="P39" s="22">
        <v>0</v>
      </c>
      <c r="Q39" s="22">
        <v>0</v>
      </c>
      <c r="R39" s="22">
        <v>0</v>
      </c>
      <c r="S39" s="22">
        <v>0</v>
      </c>
      <c r="T39" s="177">
        <f t="shared" si="6"/>
        <v>23.200000000000003</v>
      </c>
      <c r="U39" s="23">
        <v>2.2999999999999998</v>
      </c>
      <c r="V39" s="177">
        <f t="shared" si="7"/>
        <v>25.500000000000004</v>
      </c>
    </row>
    <row r="40" spans="1:22" x14ac:dyDescent="0.2">
      <c r="A40" s="172">
        <f>'Web Graph Info.'!A33:A180</f>
        <v>42178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164">
        <v>0</v>
      </c>
      <c r="U40" s="23">
        <v>0</v>
      </c>
      <c r="V40" s="51">
        <f t="shared" si="1"/>
        <v>0</v>
      </c>
    </row>
    <row r="41" spans="1:22" x14ac:dyDescent="0.2">
      <c r="A41" s="172">
        <f>'Web Graph Info.'!A34:A181</f>
        <v>42179</v>
      </c>
      <c r="B41" s="22">
        <v>33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2</v>
      </c>
      <c r="K41" s="22">
        <v>0</v>
      </c>
      <c r="L41" s="22">
        <v>2</v>
      </c>
      <c r="M41" s="22">
        <v>0</v>
      </c>
      <c r="N41" s="22">
        <v>0</v>
      </c>
      <c r="O41" s="22">
        <v>6</v>
      </c>
      <c r="P41" s="22">
        <v>0</v>
      </c>
      <c r="Q41" s="22">
        <v>0</v>
      </c>
      <c r="R41" s="22">
        <v>0</v>
      </c>
      <c r="S41" s="22">
        <v>0</v>
      </c>
      <c r="T41" s="164">
        <f t="shared" si="0"/>
        <v>43</v>
      </c>
      <c r="U41" s="23">
        <v>3</v>
      </c>
      <c r="V41" s="51">
        <f t="shared" si="1"/>
        <v>46</v>
      </c>
    </row>
    <row r="42" spans="1:22" x14ac:dyDescent="0.2">
      <c r="A42" s="172">
        <f>'Web Graph Info.'!A35:A182</f>
        <v>42180</v>
      </c>
      <c r="B42" s="22">
        <v>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6</v>
      </c>
      <c r="P42" s="22">
        <v>0</v>
      </c>
      <c r="Q42" s="22">
        <v>0</v>
      </c>
      <c r="R42" s="22">
        <v>0</v>
      </c>
      <c r="S42" s="22">
        <v>0</v>
      </c>
      <c r="T42" s="164">
        <f t="shared" si="0"/>
        <v>13</v>
      </c>
      <c r="U42" s="23">
        <v>1</v>
      </c>
      <c r="V42" s="51">
        <f t="shared" si="1"/>
        <v>14</v>
      </c>
    </row>
    <row r="43" spans="1:22" x14ac:dyDescent="0.2">
      <c r="A43" s="172">
        <f>'Web Graph Info.'!A36:A183</f>
        <v>42181</v>
      </c>
      <c r="B43" s="22">
        <v>11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3</v>
      </c>
      <c r="P43" s="22">
        <v>0</v>
      </c>
      <c r="Q43" s="22">
        <v>0</v>
      </c>
      <c r="R43" s="22">
        <v>0</v>
      </c>
      <c r="S43" s="22">
        <v>0</v>
      </c>
      <c r="T43" s="164">
        <f t="shared" si="0"/>
        <v>14</v>
      </c>
      <c r="U43" s="23">
        <v>3</v>
      </c>
      <c r="V43" s="103">
        <f t="shared" ref="V43:V44" si="8">SUM(T43:U43)</f>
        <v>17</v>
      </c>
    </row>
    <row r="44" spans="1:22" x14ac:dyDescent="0.2">
      <c r="A44" s="172">
        <f>'Web Graph Info.'!A37:A184</f>
        <v>42182</v>
      </c>
      <c r="B44" s="22">
        <v>7.6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0.3</v>
      </c>
      <c r="J44" s="22">
        <v>0.3</v>
      </c>
      <c r="K44" s="22">
        <v>0</v>
      </c>
      <c r="L44" s="22">
        <v>0.6</v>
      </c>
      <c r="M44" s="22">
        <v>0</v>
      </c>
      <c r="N44" s="22">
        <v>0</v>
      </c>
      <c r="O44" s="22">
        <v>0.6</v>
      </c>
      <c r="P44" s="22">
        <v>0</v>
      </c>
      <c r="Q44" s="22">
        <v>0</v>
      </c>
      <c r="R44" s="22">
        <v>0</v>
      </c>
      <c r="S44" s="22">
        <v>0</v>
      </c>
      <c r="T44" s="164">
        <f t="shared" si="0"/>
        <v>9.3999999999999986</v>
      </c>
      <c r="U44" s="23">
        <v>1.6</v>
      </c>
      <c r="V44" s="103">
        <f t="shared" si="8"/>
        <v>10.999999999999998</v>
      </c>
    </row>
    <row r="45" spans="1:22" x14ac:dyDescent="0.2">
      <c r="A45" s="172">
        <f>'Web Graph Info.'!A38:A185</f>
        <v>42183</v>
      </c>
      <c r="B45" s="22">
        <v>7.6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0.3</v>
      </c>
      <c r="J45" s="22">
        <v>0.3</v>
      </c>
      <c r="K45" s="22">
        <v>0</v>
      </c>
      <c r="L45" s="22">
        <v>0.6</v>
      </c>
      <c r="M45" s="22">
        <v>0</v>
      </c>
      <c r="N45" s="22">
        <v>0</v>
      </c>
      <c r="O45" s="22">
        <v>0.6</v>
      </c>
      <c r="P45" s="22">
        <v>0</v>
      </c>
      <c r="Q45" s="22">
        <v>0</v>
      </c>
      <c r="R45" s="22">
        <v>0</v>
      </c>
      <c r="S45" s="22">
        <v>0</v>
      </c>
      <c r="T45" s="179">
        <f t="shared" ref="T45:T46" si="9">IF(SUM(B45:S45)=0,NA(),SUM(B45:S45))</f>
        <v>9.3999999999999986</v>
      </c>
      <c r="U45" s="23">
        <v>2.6</v>
      </c>
      <c r="V45" s="179">
        <f t="shared" ref="V45:V46" si="10">SUM(T45:U45)</f>
        <v>11.999999999999998</v>
      </c>
    </row>
    <row r="46" spans="1:22" x14ac:dyDescent="0.2">
      <c r="A46" s="172">
        <f>'Web Graph Info.'!A39:A186</f>
        <v>42184</v>
      </c>
      <c r="B46" s="22">
        <v>7.6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0.3</v>
      </c>
      <c r="J46" s="22">
        <v>0.3</v>
      </c>
      <c r="K46" s="22">
        <v>0</v>
      </c>
      <c r="L46" s="22">
        <v>0.6</v>
      </c>
      <c r="M46" s="22">
        <v>0</v>
      </c>
      <c r="N46" s="22">
        <v>0</v>
      </c>
      <c r="O46" s="22">
        <v>0.6</v>
      </c>
      <c r="P46" s="22">
        <v>0</v>
      </c>
      <c r="Q46" s="22">
        <v>0</v>
      </c>
      <c r="R46" s="22">
        <v>0</v>
      </c>
      <c r="S46" s="22">
        <v>0</v>
      </c>
      <c r="T46" s="179">
        <f t="shared" si="9"/>
        <v>9.3999999999999986</v>
      </c>
      <c r="U46" s="23">
        <v>3.6</v>
      </c>
      <c r="V46" s="179">
        <f t="shared" si="10"/>
        <v>12.999999999999998</v>
      </c>
    </row>
    <row r="47" spans="1:22" x14ac:dyDescent="0.2">
      <c r="A47" s="172">
        <f>'Web Graph Info.'!A40:A187</f>
        <v>42185</v>
      </c>
      <c r="B47" s="22">
        <v>7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164">
        <f t="shared" si="0"/>
        <v>7</v>
      </c>
      <c r="U47" s="23">
        <v>3</v>
      </c>
      <c r="V47" s="51">
        <f t="shared" si="1"/>
        <v>10</v>
      </c>
    </row>
    <row r="48" spans="1:22" x14ac:dyDescent="0.2">
      <c r="A48" s="172">
        <f>'Web Graph Info.'!A41:A188</f>
        <v>42186</v>
      </c>
      <c r="B48" s="22">
        <v>5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1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164">
        <f t="shared" si="0"/>
        <v>6</v>
      </c>
      <c r="U48" s="23">
        <v>2</v>
      </c>
      <c r="V48" s="51">
        <f t="shared" si="1"/>
        <v>8</v>
      </c>
    </row>
    <row r="49" spans="1:22" x14ac:dyDescent="0.2">
      <c r="A49" s="172">
        <f>'Web Graph Info.'!A42:A189</f>
        <v>42187</v>
      </c>
      <c r="B49" s="22">
        <v>1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1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164">
        <f t="shared" si="0"/>
        <v>2</v>
      </c>
      <c r="U49" s="23">
        <v>1</v>
      </c>
      <c r="V49" s="51">
        <f t="shared" si="1"/>
        <v>3</v>
      </c>
    </row>
    <row r="50" spans="1:22" x14ac:dyDescent="0.2">
      <c r="A50" s="172">
        <f>'Web Graph Info.'!A43:A190</f>
        <v>42188</v>
      </c>
      <c r="B50" s="22">
        <v>2.5</v>
      </c>
      <c r="C50" s="22">
        <v>0.25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0.25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164">
        <f t="shared" si="0"/>
        <v>3</v>
      </c>
      <c r="U50" s="23">
        <v>0.5</v>
      </c>
      <c r="V50" s="105">
        <f t="shared" ref="V50:V51" si="11">SUM(T50:U50)</f>
        <v>3.5</v>
      </c>
    </row>
    <row r="51" spans="1:22" x14ac:dyDescent="0.2">
      <c r="A51" s="172">
        <f>'Web Graph Info.'!A44:A191</f>
        <v>42189</v>
      </c>
      <c r="B51" s="22">
        <v>2.5</v>
      </c>
      <c r="C51" s="22">
        <v>0.25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0.25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182">
        <f t="shared" ref="T51:T53" si="12">IF(SUM(B51:S51)=0,NA(),SUM(B51:S51))</f>
        <v>3</v>
      </c>
      <c r="U51" s="23">
        <v>0.5</v>
      </c>
      <c r="V51" s="105">
        <f t="shared" si="11"/>
        <v>3.5</v>
      </c>
    </row>
    <row r="52" spans="1:22" x14ac:dyDescent="0.2">
      <c r="A52" s="172">
        <f>'Web Graph Info.'!A45:A192</f>
        <v>42190</v>
      </c>
      <c r="B52" s="22">
        <v>2.5</v>
      </c>
      <c r="C52" s="22">
        <v>0.25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0.25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182">
        <f t="shared" si="12"/>
        <v>3</v>
      </c>
      <c r="U52" s="23">
        <v>0.5</v>
      </c>
      <c r="V52" s="51">
        <f t="shared" si="1"/>
        <v>3.5</v>
      </c>
    </row>
    <row r="53" spans="1:22" x14ac:dyDescent="0.2">
      <c r="A53" s="172">
        <f>'Web Graph Info.'!A46:A193</f>
        <v>42191</v>
      </c>
      <c r="B53" s="22">
        <v>2.5</v>
      </c>
      <c r="C53" s="22">
        <v>0.25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0.25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182">
        <f t="shared" si="12"/>
        <v>3</v>
      </c>
      <c r="U53" s="23">
        <v>0.5</v>
      </c>
      <c r="V53" s="51">
        <f t="shared" si="1"/>
        <v>3.5</v>
      </c>
    </row>
    <row r="54" spans="1:22" x14ac:dyDescent="0.2">
      <c r="A54" s="172">
        <f>'Web Graph Info.'!A47:A194</f>
        <v>42192</v>
      </c>
      <c r="B54" s="22">
        <v>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3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164">
        <f t="shared" si="0"/>
        <v>4</v>
      </c>
      <c r="U54" s="23">
        <v>0</v>
      </c>
      <c r="V54" s="51">
        <f t="shared" si="1"/>
        <v>4</v>
      </c>
    </row>
    <row r="55" spans="1:22" x14ac:dyDescent="0.2">
      <c r="A55" s="172">
        <f>'Web Graph Info.'!A48:A195</f>
        <v>42193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164">
        <v>0</v>
      </c>
      <c r="U55" s="23">
        <v>1</v>
      </c>
      <c r="V55" s="51">
        <f t="shared" si="1"/>
        <v>1</v>
      </c>
    </row>
    <row r="56" spans="1:22" x14ac:dyDescent="0.2">
      <c r="A56" s="172">
        <f>'Web Graph Info.'!A49:A196</f>
        <v>42194</v>
      </c>
      <c r="B56" s="22">
        <v>5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</v>
      </c>
      <c r="M56" s="22">
        <v>1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164">
        <f t="shared" si="0"/>
        <v>7</v>
      </c>
      <c r="U56" s="23">
        <v>2</v>
      </c>
      <c r="V56" s="51">
        <f t="shared" si="1"/>
        <v>9</v>
      </c>
    </row>
    <row r="57" spans="1:22" x14ac:dyDescent="0.2">
      <c r="A57" s="172">
        <f>'Web Graph Info.'!A50:A197</f>
        <v>42195</v>
      </c>
      <c r="B57" s="22">
        <v>2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1</v>
      </c>
      <c r="J57" s="22">
        <v>1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164">
        <f t="shared" si="0"/>
        <v>4</v>
      </c>
      <c r="U57" s="23">
        <v>2</v>
      </c>
      <c r="V57" s="51">
        <f t="shared" si="1"/>
        <v>6</v>
      </c>
    </row>
    <row r="58" spans="1:22" x14ac:dyDescent="0.2">
      <c r="A58" s="172">
        <f>'Web Graph Info.'!A51:A198</f>
        <v>42196</v>
      </c>
      <c r="B58" s="22">
        <v>3.3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0.3</v>
      </c>
      <c r="K58" s="22">
        <v>0</v>
      </c>
      <c r="L58" s="22">
        <v>0.3</v>
      </c>
      <c r="M58" s="22">
        <v>0</v>
      </c>
      <c r="N58" s="22">
        <v>0</v>
      </c>
      <c r="O58" s="22">
        <v>0.3</v>
      </c>
      <c r="P58" s="22">
        <v>0</v>
      </c>
      <c r="Q58" s="22">
        <v>0</v>
      </c>
      <c r="R58" s="22">
        <v>0</v>
      </c>
      <c r="S58" s="22">
        <v>0</v>
      </c>
      <c r="T58" s="164">
        <f t="shared" si="0"/>
        <v>5.1999999999999993</v>
      </c>
      <c r="U58" s="23">
        <v>0.6</v>
      </c>
      <c r="V58" s="51">
        <f t="shared" si="1"/>
        <v>5.7999999999999989</v>
      </c>
    </row>
    <row r="59" spans="1:22" x14ac:dyDescent="0.2">
      <c r="A59" s="172">
        <f>'Web Graph Info.'!A52:A199</f>
        <v>42197</v>
      </c>
      <c r="B59" s="22">
        <v>3.3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0.3</v>
      </c>
      <c r="K59" s="22">
        <v>0</v>
      </c>
      <c r="L59" s="22">
        <v>0.3</v>
      </c>
      <c r="M59" s="22">
        <v>0</v>
      </c>
      <c r="N59" s="22">
        <v>0</v>
      </c>
      <c r="O59" s="22">
        <v>0.3</v>
      </c>
      <c r="P59" s="22">
        <v>0</v>
      </c>
      <c r="Q59" s="22">
        <v>0</v>
      </c>
      <c r="R59" s="22">
        <v>0</v>
      </c>
      <c r="S59" s="22">
        <v>0</v>
      </c>
      <c r="T59" s="186">
        <f t="shared" ref="T59:T60" si="13">IF(SUM(B59:S59)=0,NA(),SUM(B59:S59))</f>
        <v>5.1999999999999993</v>
      </c>
      <c r="U59" s="23">
        <v>0.6</v>
      </c>
      <c r="V59" s="186">
        <f t="shared" ref="V59:V60" si="14">SUM(T59:U59)</f>
        <v>5.7999999999999989</v>
      </c>
    </row>
    <row r="60" spans="1:22" x14ac:dyDescent="0.2">
      <c r="A60" s="172">
        <f>'Web Graph Info.'!A53:A200</f>
        <v>42198</v>
      </c>
      <c r="B60" s="22">
        <v>3.3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1</v>
      </c>
      <c r="J60" s="22">
        <v>0.3</v>
      </c>
      <c r="K60" s="22">
        <v>0</v>
      </c>
      <c r="L60" s="22">
        <v>0.3</v>
      </c>
      <c r="M60" s="22">
        <v>0</v>
      </c>
      <c r="N60" s="22">
        <v>0</v>
      </c>
      <c r="O60" s="22">
        <v>0.3</v>
      </c>
      <c r="P60" s="22">
        <v>0</v>
      </c>
      <c r="Q60" s="22">
        <v>0</v>
      </c>
      <c r="R60" s="22">
        <v>0</v>
      </c>
      <c r="S60" s="22">
        <v>0</v>
      </c>
      <c r="T60" s="186">
        <f t="shared" si="13"/>
        <v>5.1999999999999993</v>
      </c>
      <c r="U60" s="23">
        <v>0.6</v>
      </c>
      <c r="V60" s="186">
        <f t="shared" si="14"/>
        <v>5.7999999999999989</v>
      </c>
    </row>
    <row r="61" spans="1:22" x14ac:dyDescent="0.2">
      <c r="A61" s="172">
        <f>'Web Graph Info.'!A54:A201</f>
        <v>42199</v>
      </c>
      <c r="B61" s="22">
        <v>5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2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164">
        <f t="shared" si="0"/>
        <v>7</v>
      </c>
      <c r="U61" s="23">
        <v>5</v>
      </c>
      <c r="V61" s="51">
        <f t="shared" si="1"/>
        <v>12</v>
      </c>
    </row>
    <row r="62" spans="1:22" x14ac:dyDescent="0.2">
      <c r="A62" s="172">
        <f>'Web Graph Info.'!A55:A202</f>
        <v>42200</v>
      </c>
      <c r="B62" s="22">
        <v>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2</v>
      </c>
      <c r="J62" s="22">
        <v>0</v>
      </c>
      <c r="K62" s="22">
        <v>0</v>
      </c>
      <c r="L62" s="22">
        <v>1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1</v>
      </c>
      <c r="S62" s="22">
        <v>0</v>
      </c>
      <c r="T62" s="164">
        <f t="shared" si="0"/>
        <v>7</v>
      </c>
      <c r="U62" s="23">
        <v>1</v>
      </c>
      <c r="V62" s="51">
        <f t="shared" si="1"/>
        <v>8</v>
      </c>
    </row>
    <row r="63" spans="1:22" x14ac:dyDescent="0.2">
      <c r="A63" s="172">
        <f>'Web Graph Info.'!A56:A203</f>
        <v>42201</v>
      </c>
      <c r="B63" s="22">
        <v>1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164">
        <f>IF(SUM(B63:S63)=0,NA(),SUM(B63:S63))</f>
        <v>1</v>
      </c>
      <c r="U63" s="23">
        <v>1</v>
      </c>
      <c r="V63" s="51">
        <f t="shared" si="1"/>
        <v>2</v>
      </c>
    </row>
    <row r="64" spans="1:22" x14ac:dyDescent="0.2">
      <c r="A64" s="172">
        <f>'Web Graph Info.'!A57:A204</f>
        <v>42202</v>
      </c>
      <c r="B64" s="22">
        <v>1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2</v>
      </c>
      <c r="J64" s="22">
        <v>2</v>
      </c>
      <c r="K64" s="22">
        <v>0</v>
      </c>
      <c r="L64" s="22">
        <v>2</v>
      </c>
      <c r="M64" s="22">
        <v>1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164">
        <f t="shared" si="0"/>
        <v>8</v>
      </c>
      <c r="U64" s="23">
        <v>1</v>
      </c>
      <c r="V64" s="51">
        <f t="shared" si="1"/>
        <v>9</v>
      </c>
    </row>
    <row r="65" spans="1:22" x14ac:dyDescent="0.2">
      <c r="A65" s="172">
        <f>'Web Graph Info.'!A58:A205</f>
        <v>42203</v>
      </c>
      <c r="B65" s="22">
        <v>8.6</v>
      </c>
      <c r="C65" s="22">
        <v>1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6.3</v>
      </c>
      <c r="J65" s="22">
        <v>0</v>
      </c>
      <c r="K65" s="22">
        <v>0</v>
      </c>
      <c r="L65" s="22">
        <v>0</v>
      </c>
      <c r="M65" s="22">
        <v>0.3</v>
      </c>
      <c r="N65" s="22">
        <v>0</v>
      </c>
      <c r="O65" s="22">
        <v>1</v>
      </c>
      <c r="P65" s="22">
        <v>0</v>
      </c>
      <c r="Q65" s="22">
        <v>0</v>
      </c>
      <c r="R65" s="22">
        <v>0.6</v>
      </c>
      <c r="S65" s="22">
        <v>0</v>
      </c>
      <c r="T65" s="164">
        <f t="shared" si="0"/>
        <v>17.8</v>
      </c>
      <c r="U65" s="23">
        <v>14</v>
      </c>
      <c r="V65" s="51">
        <f t="shared" si="1"/>
        <v>31.8</v>
      </c>
    </row>
    <row r="66" spans="1:22" x14ac:dyDescent="0.2">
      <c r="A66" s="172">
        <f>'Web Graph Info.'!A59:A206</f>
        <v>42204</v>
      </c>
      <c r="B66" s="22">
        <v>8.6</v>
      </c>
      <c r="C66" s="22">
        <v>1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6.3</v>
      </c>
      <c r="J66" s="22">
        <v>0</v>
      </c>
      <c r="K66" s="22">
        <v>0</v>
      </c>
      <c r="L66" s="22">
        <v>0</v>
      </c>
      <c r="M66" s="22">
        <v>0.3</v>
      </c>
      <c r="N66" s="22">
        <v>0</v>
      </c>
      <c r="O66" s="22">
        <v>1</v>
      </c>
      <c r="P66" s="22">
        <v>0</v>
      </c>
      <c r="Q66" s="22">
        <v>0</v>
      </c>
      <c r="R66" s="22">
        <v>0.6</v>
      </c>
      <c r="S66" s="22">
        <v>0</v>
      </c>
      <c r="T66" s="190">
        <f t="shared" ref="T66:T67" si="15">IF(SUM(B66:S66)=0,NA(),SUM(B66:S66))</f>
        <v>17.8</v>
      </c>
      <c r="U66" s="23">
        <v>14</v>
      </c>
      <c r="V66" s="51">
        <f t="shared" si="1"/>
        <v>31.8</v>
      </c>
    </row>
    <row r="67" spans="1:22" x14ac:dyDescent="0.2">
      <c r="A67" s="172">
        <f>'Web Graph Info.'!A60:A207</f>
        <v>42205</v>
      </c>
      <c r="B67" s="22">
        <v>8.6</v>
      </c>
      <c r="C67" s="22">
        <v>1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6.3</v>
      </c>
      <c r="J67" s="22">
        <v>0</v>
      </c>
      <c r="K67" s="22">
        <v>0</v>
      </c>
      <c r="L67" s="22">
        <v>0</v>
      </c>
      <c r="M67" s="22">
        <v>0.3</v>
      </c>
      <c r="N67" s="22">
        <v>0</v>
      </c>
      <c r="O67" s="22">
        <v>1</v>
      </c>
      <c r="P67" s="22">
        <v>0</v>
      </c>
      <c r="Q67" s="22">
        <v>0</v>
      </c>
      <c r="R67" s="22">
        <v>0.6</v>
      </c>
      <c r="S67" s="22">
        <v>0</v>
      </c>
      <c r="T67" s="190">
        <f t="shared" si="15"/>
        <v>17.8</v>
      </c>
      <c r="U67" s="23">
        <v>14</v>
      </c>
      <c r="V67" s="51">
        <f t="shared" si="1"/>
        <v>31.8</v>
      </c>
    </row>
    <row r="68" spans="1:22" x14ac:dyDescent="0.2">
      <c r="A68" s="172">
        <f>'Web Graph Info.'!A61:A208</f>
        <v>42206</v>
      </c>
      <c r="B68" s="22">
        <v>9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2</v>
      </c>
      <c r="J68" s="22">
        <v>0</v>
      </c>
      <c r="K68" s="22">
        <v>0</v>
      </c>
      <c r="L68" s="22">
        <v>1</v>
      </c>
      <c r="M68" s="22">
        <v>2</v>
      </c>
      <c r="N68" s="22">
        <v>0</v>
      </c>
      <c r="O68" s="22">
        <v>1</v>
      </c>
      <c r="P68" s="22">
        <v>0</v>
      </c>
      <c r="Q68" s="22">
        <v>0</v>
      </c>
      <c r="R68" s="22">
        <v>1</v>
      </c>
      <c r="S68" s="22">
        <v>0</v>
      </c>
      <c r="T68" s="164">
        <f t="shared" si="0"/>
        <v>16</v>
      </c>
      <c r="U68" s="23">
        <v>7</v>
      </c>
      <c r="V68" s="51">
        <f t="shared" si="1"/>
        <v>23</v>
      </c>
    </row>
    <row r="69" spans="1:22" x14ac:dyDescent="0.2">
      <c r="A69" s="172">
        <f>'Web Graph Info.'!A62:A209</f>
        <v>42207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1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164">
        <f t="shared" si="0"/>
        <v>1</v>
      </c>
      <c r="U69" s="23">
        <v>2</v>
      </c>
      <c r="V69" s="51">
        <f t="shared" si="1"/>
        <v>3</v>
      </c>
    </row>
    <row r="70" spans="1:22" x14ac:dyDescent="0.2">
      <c r="A70" s="172">
        <f>'Web Graph Info.'!A63:A210</f>
        <v>42208</v>
      </c>
      <c r="B70" s="101" t="s">
        <v>226</v>
      </c>
      <c r="C70" s="101" t="s">
        <v>226</v>
      </c>
      <c r="D70" s="101" t="s">
        <v>226</v>
      </c>
      <c r="E70" s="101" t="s">
        <v>226</v>
      </c>
      <c r="F70" s="101" t="s">
        <v>226</v>
      </c>
      <c r="G70" s="101" t="s">
        <v>226</v>
      </c>
      <c r="H70" s="101" t="s">
        <v>226</v>
      </c>
      <c r="I70" s="101" t="s">
        <v>226</v>
      </c>
      <c r="J70" s="101" t="s">
        <v>226</v>
      </c>
      <c r="K70" s="101" t="s">
        <v>226</v>
      </c>
      <c r="L70" s="101" t="s">
        <v>226</v>
      </c>
      <c r="M70" s="101" t="s">
        <v>226</v>
      </c>
      <c r="N70" s="101" t="s">
        <v>226</v>
      </c>
      <c r="O70" s="101" t="s">
        <v>226</v>
      </c>
      <c r="P70" s="101" t="s">
        <v>226</v>
      </c>
      <c r="Q70" s="101" t="s">
        <v>226</v>
      </c>
      <c r="R70" s="101" t="s">
        <v>226</v>
      </c>
      <c r="S70" s="101" t="s">
        <v>226</v>
      </c>
      <c r="T70" s="164" t="e">
        <f t="shared" si="0"/>
        <v>#N/A</v>
      </c>
      <c r="U70" s="4" t="s">
        <v>226</v>
      </c>
      <c r="V70" s="51" t="e">
        <f t="shared" si="1"/>
        <v>#N/A</v>
      </c>
    </row>
    <row r="71" spans="1:22" x14ac:dyDescent="0.2">
      <c r="A71" s="172">
        <f>'Web Graph Info.'!A64:A211</f>
        <v>42209</v>
      </c>
      <c r="B71" s="101">
        <v>5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1</v>
      </c>
      <c r="K71" s="101">
        <v>0</v>
      </c>
      <c r="L71" s="101">
        <v>0</v>
      </c>
      <c r="M71" s="101">
        <v>0</v>
      </c>
      <c r="N71" s="101">
        <v>0</v>
      </c>
      <c r="O71" s="101">
        <v>1</v>
      </c>
      <c r="P71" s="101">
        <v>0</v>
      </c>
      <c r="Q71" s="101">
        <v>0</v>
      </c>
      <c r="R71" s="101">
        <v>0</v>
      </c>
      <c r="S71" s="101">
        <v>0</v>
      </c>
      <c r="T71" s="164">
        <f t="shared" si="0"/>
        <v>7</v>
      </c>
      <c r="U71" s="4">
        <v>3</v>
      </c>
      <c r="V71" s="51">
        <f t="shared" si="1"/>
        <v>10</v>
      </c>
    </row>
    <row r="72" spans="1:22" x14ac:dyDescent="0.2">
      <c r="A72" s="172">
        <f>'Web Graph Info.'!A65:A212</f>
        <v>42210</v>
      </c>
      <c r="B72" s="101">
        <v>8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0.3</v>
      </c>
      <c r="J72" s="101">
        <v>1.3</v>
      </c>
      <c r="K72" s="101">
        <v>0</v>
      </c>
      <c r="L72" s="101">
        <v>0</v>
      </c>
      <c r="M72" s="101">
        <v>0</v>
      </c>
      <c r="N72" s="101">
        <v>0</v>
      </c>
      <c r="O72" s="101">
        <v>0.3</v>
      </c>
      <c r="P72" s="101">
        <v>0</v>
      </c>
      <c r="Q72" s="101">
        <v>0</v>
      </c>
      <c r="R72" s="101">
        <v>0</v>
      </c>
      <c r="S72" s="101">
        <v>0</v>
      </c>
      <c r="T72" s="164">
        <f t="shared" si="0"/>
        <v>9.9000000000000021</v>
      </c>
      <c r="U72" s="4">
        <v>1.3</v>
      </c>
      <c r="V72" s="51">
        <f t="shared" si="1"/>
        <v>11.200000000000003</v>
      </c>
    </row>
    <row r="73" spans="1:22" x14ac:dyDescent="0.2">
      <c r="A73" s="172">
        <f>'Web Graph Info.'!A66:A213</f>
        <v>42211</v>
      </c>
      <c r="B73" s="101">
        <v>8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0.3</v>
      </c>
      <c r="J73" s="101">
        <v>1.3</v>
      </c>
      <c r="K73" s="101">
        <v>0</v>
      </c>
      <c r="L73" s="101">
        <v>0</v>
      </c>
      <c r="M73" s="101">
        <v>0</v>
      </c>
      <c r="N73" s="101">
        <v>0</v>
      </c>
      <c r="O73" s="101">
        <v>0.3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6">IF(SUM(B73:S73)=0,NA(),SUM(B73:S73))</f>
        <v>9.9000000000000021</v>
      </c>
      <c r="U73" s="4">
        <v>1.3</v>
      </c>
      <c r="V73" s="51">
        <f t="shared" ref="V73:V136" si="17">SUM(T73:U73)</f>
        <v>11.200000000000003</v>
      </c>
    </row>
    <row r="74" spans="1:22" x14ac:dyDescent="0.2">
      <c r="A74" s="172">
        <f>'Web Graph Info.'!A67:A214</f>
        <v>42212</v>
      </c>
      <c r="B74" s="101">
        <v>8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0.3</v>
      </c>
      <c r="J74" s="101">
        <v>1.3</v>
      </c>
      <c r="K74" s="101">
        <v>0</v>
      </c>
      <c r="L74" s="101">
        <v>0</v>
      </c>
      <c r="M74" s="101">
        <v>0</v>
      </c>
      <c r="N74" s="101">
        <v>0</v>
      </c>
      <c r="O74" s="101">
        <v>0.3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6"/>
        <v>9.9000000000000021</v>
      </c>
      <c r="U74" s="4">
        <v>1.3</v>
      </c>
      <c r="V74" s="51">
        <f t="shared" si="17"/>
        <v>11.200000000000003</v>
      </c>
    </row>
    <row r="75" spans="1:22" x14ac:dyDescent="0.2">
      <c r="A75" s="172">
        <f>'Web Graph Info.'!A68:A215</f>
        <v>42213</v>
      </c>
      <c r="B75">
        <v>2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64">
        <f t="shared" ref="T75:T137" si="18">IF(SUM(B75:S75)=0,NA(),SUM(B75:S75))</f>
        <v>2</v>
      </c>
      <c r="U75" s="4">
        <v>1</v>
      </c>
      <c r="V75" s="51">
        <f t="shared" si="17"/>
        <v>3</v>
      </c>
    </row>
    <row r="76" spans="1:22" x14ac:dyDescent="0.2">
      <c r="A76" s="172">
        <f>'Web Graph Info.'!A69:A216</f>
        <v>42214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64">
        <f t="shared" si="18"/>
        <v>1</v>
      </c>
      <c r="U76" s="4">
        <v>0</v>
      </c>
      <c r="V76" s="51">
        <f t="shared" si="17"/>
        <v>1</v>
      </c>
    </row>
    <row r="77" spans="1:22" x14ac:dyDescent="0.2">
      <c r="A77" s="172">
        <f>'Web Graph Info.'!A70:A217</f>
        <v>42215</v>
      </c>
      <c r="B77">
        <v>51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7</v>
      </c>
      <c r="J77">
        <v>0</v>
      </c>
      <c r="K77">
        <v>0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64">
        <f t="shared" si="18"/>
        <v>65</v>
      </c>
      <c r="U77" s="4">
        <v>26</v>
      </c>
      <c r="V77" s="51">
        <f t="shared" si="17"/>
        <v>91</v>
      </c>
    </row>
    <row r="78" spans="1:22" x14ac:dyDescent="0.2">
      <c r="A78" s="172">
        <f>'Web Graph Info.'!A71:A218</f>
        <v>42216</v>
      </c>
      <c r="B78" s="101">
        <v>7</v>
      </c>
      <c r="C78" s="101">
        <v>1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3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64">
        <f t="shared" si="18"/>
        <v>11</v>
      </c>
      <c r="U78" s="4">
        <v>6</v>
      </c>
      <c r="V78" s="51">
        <f t="shared" si="17"/>
        <v>17</v>
      </c>
    </row>
    <row r="79" spans="1:22" x14ac:dyDescent="0.2">
      <c r="A79" s="172">
        <f>'Web Graph Info.'!A72:A219</f>
        <v>42217</v>
      </c>
      <c r="B79" s="101">
        <v>6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1.6</v>
      </c>
      <c r="J79" s="101">
        <v>0.3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64">
        <f t="shared" si="18"/>
        <v>7.8999999999999995</v>
      </c>
      <c r="U79" s="4">
        <v>2.2999999999999998</v>
      </c>
      <c r="V79" s="51">
        <f t="shared" si="17"/>
        <v>10.199999999999999</v>
      </c>
    </row>
    <row r="80" spans="1:22" x14ac:dyDescent="0.2">
      <c r="A80" s="172">
        <f>'Web Graph Info.'!A73:A220</f>
        <v>42218</v>
      </c>
      <c r="B80" s="101">
        <v>6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1.6</v>
      </c>
      <c r="J80" s="101">
        <v>0.3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19">IF(SUM(B80:S80)=0,NA(),SUM(B80:S80))</f>
        <v>7.8999999999999995</v>
      </c>
      <c r="U80" s="4">
        <v>2.2999999999999998</v>
      </c>
      <c r="V80" s="51">
        <f t="shared" si="17"/>
        <v>10.199999999999999</v>
      </c>
    </row>
    <row r="81" spans="1:22" x14ac:dyDescent="0.2">
      <c r="A81" s="172">
        <f>'Web Graph Info.'!A74:A221</f>
        <v>42219</v>
      </c>
      <c r="B81" s="101">
        <v>6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1.6</v>
      </c>
      <c r="J81" s="101">
        <v>0.3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19"/>
        <v>7.8999999999999995</v>
      </c>
      <c r="U81" s="4">
        <v>2.2999999999999998</v>
      </c>
      <c r="V81" s="51">
        <f t="shared" si="17"/>
        <v>10.199999999999999</v>
      </c>
    </row>
    <row r="82" spans="1:22" x14ac:dyDescent="0.2">
      <c r="A82" s="172">
        <f>'Web Graph Info.'!A75:A222</f>
        <v>42220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>
        <v>0</v>
      </c>
      <c r="T82" s="164">
        <f t="shared" si="18"/>
        <v>8</v>
      </c>
      <c r="U82" s="4">
        <v>2</v>
      </c>
      <c r="V82" s="51">
        <f t="shared" si="17"/>
        <v>10</v>
      </c>
    </row>
    <row r="83" spans="1:22" x14ac:dyDescent="0.2">
      <c r="A83" s="172">
        <f>'Web Graph Info.'!A76:A223</f>
        <v>42221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64">
        <f t="shared" si="18"/>
        <v>12</v>
      </c>
      <c r="U83" s="4">
        <v>3</v>
      </c>
      <c r="V83" s="51">
        <f t="shared" si="17"/>
        <v>15</v>
      </c>
    </row>
    <row r="84" spans="1:22" x14ac:dyDescent="0.2">
      <c r="A84" s="172">
        <f>'Web Graph Info.'!A77:A224</f>
        <v>42222</v>
      </c>
      <c r="B84">
        <v>4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64">
        <f t="shared" si="18"/>
        <v>4</v>
      </c>
      <c r="U84" s="4">
        <v>0</v>
      </c>
      <c r="V84" s="51">
        <f t="shared" si="17"/>
        <v>4</v>
      </c>
    </row>
    <row r="85" spans="1:22" x14ac:dyDescent="0.2">
      <c r="A85" s="172">
        <f>'Web Graph Info.'!A78:A225</f>
        <v>42223</v>
      </c>
      <c r="B85" s="101">
        <v>3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2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64">
        <f t="shared" si="18"/>
        <v>5</v>
      </c>
      <c r="U85" s="4">
        <v>0</v>
      </c>
      <c r="V85" s="51">
        <f t="shared" si="17"/>
        <v>5</v>
      </c>
    </row>
    <row r="86" spans="1:22" x14ac:dyDescent="0.2">
      <c r="A86" s="172">
        <f>'Web Graph Info.'!A79:A226</f>
        <v>42224</v>
      </c>
      <c r="B86" s="101">
        <v>2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1.3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64">
        <f t="shared" si="18"/>
        <v>3.3</v>
      </c>
      <c r="U86" s="4">
        <v>0.3</v>
      </c>
      <c r="V86" s="51">
        <f t="shared" si="17"/>
        <v>3.5999999999999996</v>
      </c>
    </row>
    <row r="87" spans="1:22" x14ac:dyDescent="0.2">
      <c r="A87" s="172">
        <f>'Web Graph Info.'!A80:A227</f>
        <v>42225</v>
      </c>
      <c r="B87" s="101">
        <v>2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1.3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20">IF(SUM(B87:S87)=0,NA(),SUM(B87:S87))</f>
        <v>3.3</v>
      </c>
      <c r="U87" s="4">
        <v>0.3</v>
      </c>
      <c r="V87" s="51">
        <f t="shared" si="17"/>
        <v>3.5999999999999996</v>
      </c>
    </row>
    <row r="88" spans="1:22" x14ac:dyDescent="0.2">
      <c r="A88" s="172">
        <f>'Web Graph Info.'!A81:A228</f>
        <v>42226</v>
      </c>
      <c r="B88" s="101">
        <v>2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1.3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20"/>
        <v>3.3</v>
      </c>
      <c r="U88" s="4">
        <v>0.3</v>
      </c>
      <c r="V88" s="51">
        <f t="shared" si="17"/>
        <v>3.5999999999999996</v>
      </c>
    </row>
    <row r="89" spans="1:22" x14ac:dyDescent="0.2">
      <c r="A89" s="172">
        <f>'Web Graph Info.'!A82:A229</f>
        <v>42227</v>
      </c>
      <c r="B89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4</v>
      </c>
      <c r="J89">
        <v>1</v>
      </c>
      <c r="K89">
        <v>0</v>
      </c>
      <c r="L89">
        <v>0</v>
      </c>
      <c r="M89">
        <v>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64">
        <f t="shared" si="18"/>
        <v>13</v>
      </c>
      <c r="U89" s="4">
        <v>0</v>
      </c>
      <c r="V89" s="51">
        <f t="shared" si="17"/>
        <v>13</v>
      </c>
    </row>
    <row r="90" spans="1:22" x14ac:dyDescent="0.2">
      <c r="A90" s="172">
        <f>'Web Graph Info.'!A83:A230</f>
        <v>42228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64">
        <f t="shared" si="18"/>
        <v>7</v>
      </c>
      <c r="U90" s="4">
        <v>0</v>
      </c>
      <c r="V90" s="51">
        <f t="shared" si="17"/>
        <v>7</v>
      </c>
    </row>
    <row r="91" spans="1:22" x14ac:dyDescent="0.2">
      <c r="A91" s="172">
        <f>'Web Graph Info.'!A84:A231</f>
        <v>42229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64">
        <f t="shared" si="18"/>
        <v>9</v>
      </c>
      <c r="U91" s="4">
        <v>4</v>
      </c>
      <c r="V91" s="51">
        <f t="shared" si="17"/>
        <v>13</v>
      </c>
    </row>
    <row r="92" spans="1:22" x14ac:dyDescent="0.2">
      <c r="A92" s="172">
        <f>'Web Graph Info.'!A85:A232</f>
        <v>42230</v>
      </c>
      <c r="B92" s="101">
        <v>4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64">
        <f t="shared" si="18"/>
        <v>5</v>
      </c>
      <c r="U92" s="4">
        <v>5</v>
      </c>
      <c r="V92" s="133">
        <f t="shared" ref="V92:V93" si="21">SUM(T92:U92)</f>
        <v>10</v>
      </c>
    </row>
    <row r="93" spans="1:22" x14ac:dyDescent="0.2">
      <c r="A93" s="172">
        <f>'Web Graph Info.'!A86:A233</f>
        <v>42231</v>
      </c>
      <c r="B93" s="101">
        <v>3.3</v>
      </c>
      <c r="C93" s="101">
        <v>0.3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2.6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64">
        <f t="shared" si="18"/>
        <v>6.1999999999999993</v>
      </c>
      <c r="U93" s="4">
        <v>2.6</v>
      </c>
      <c r="V93" s="133">
        <f t="shared" si="21"/>
        <v>8.7999999999999989</v>
      </c>
    </row>
    <row r="94" spans="1:22" x14ac:dyDescent="0.2">
      <c r="A94" s="172">
        <f>'Web Graph Info.'!A87:A234</f>
        <v>42232</v>
      </c>
      <c r="B94" s="101">
        <v>3.3</v>
      </c>
      <c r="C94" s="101">
        <v>0.3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2.6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2">IF(SUM(B94:S94)=0,NA(),SUM(B94:S94))</f>
        <v>6.1999999999999993</v>
      </c>
      <c r="U94" s="4">
        <v>2.6</v>
      </c>
      <c r="V94" s="51">
        <f t="shared" si="17"/>
        <v>8.7999999999999989</v>
      </c>
    </row>
    <row r="95" spans="1:22" x14ac:dyDescent="0.2">
      <c r="A95" s="172">
        <f>'Web Graph Info.'!A88:A235</f>
        <v>42233</v>
      </c>
      <c r="B95" s="101">
        <v>3.3</v>
      </c>
      <c r="C95" s="101">
        <v>0.3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2.6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2"/>
        <v>6.1999999999999993</v>
      </c>
      <c r="U95" s="4">
        <v>2.6</v>
      </c>
      <c r="V95" s="51">
        <f t="shared" si="17"/>
        <v>8.7999999999999989</v>
      </c>
    </row>
    <row r="96" spans="1:22" x14ac:dyDescent="0.2">
      <c r="A96" s="172">
        <f>'Web Graph Info.'!A89:A236</f>
        <v>42234</v>
      </c>
      <c r="B96">
        <v>2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 s="164">
        <f t="shared" si="18"/>
        <v>6</v>
      </c>
      <c r="U96" s="4">
        <v>2</v>
      </c>
      <c r="V96" s="51">
        <f t="shared" si="17"/>
        <v>8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7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164">
        <f t="shared" si="18"/>
        <v>11</v>
      </c>
      <c r="U98" s="4">
        <v>1</v>
      </c>
      <c r="V98" s="51">
        <f t="shared" si="17"/>
        <v>12</v>
      </c>
    </row>
    <row r="99" spans="1:22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1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64">
        <f t="shared" si="18"/>
        <v>2</v>
      </c>
      <c r="U99" s="4">
        <v>0</v>
      </c>
      <c r="V99" s="51">
        <f t="shared" si="17"/>
        <v>2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0.3</v>
      </c>
      <c r="J100" s="101">
        <v>0.6</v>
      </c>
      <c r="K100" s="101">
        <v>0</v>
      </c>
      <c r="L100" s="101">
        <v>0</v>
      </c>
      <c r="M100" s="101">
        <v>0</v>
      </c>
      <c r="N100" s="101">
        <v>0</v>
      </c>
      <c r="O100" s="101">
        <v>0.6</v>
      </c>
      <c r="P100" s="101">
        <v>0</v>
      </c>
      <c r="Q100" s="101">
        <v>0</v>
      </c>
      <c r="R100" s="101">
        <v>0</v>
      </c>
      <c r="S100" s="101">
        <v>0</v>
      </c>
      <c r="T100" s="164">
        <f t="shared" si="18"/>
        <v>1.5</v>
      </c>
      <c r="U100" s="4">
        <v>0</v>
      </c>
      <c r="V100" s="51">
        <f t="shared" si="17"/>
        <v>1.5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0.3</v>
      </c>
      <c r="J101" s="101">
        <v>0.6</v>
      </c>
      <c r="K101" s="101">
        <v>0</v>
      </c>
      <c r="L101" s="101">
        <v>0</v>
      </c>
      <c r="M101" s="101">
        <v>0</v>
      </c>
      <c r="N101" s="101">
        <v>0</v>
      </c>
      <c r="O101" s="101">
        <v>0.6</v>
      </c>
      <c r="P101" s="101">
        <v>0</v>
      </c>
      <c r="Q101" s="101">
        <v>0</v>
      </c>
      <c r="R101" s="101">
        <v>0</v>
      </c>
      <c r="S101" s="101">
        <v>0</v>
      </c>
      <c r="T101" s="164">
        <f t="shared" si="18"/>
        <v>1.5</v>
      </c>
      <c r="U101" s="4">
        <v>0</v>
      </c>
      <c r="V101" s="51">
        <f t="shared" si="17"/>
        <v>1.5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0.3</v>
      </c>
      <c r="J102" s="101">
        <v>0.6</v>
      </c>
      <c r="K102" s="101">
        <v>0</v>
      </c>
      <c r="L102" s="101">
        <v>0</v>
      </c>
      <c r="M102" s="101">
        <v>0</v>
      </c>
      <c r="N102" s="101">
        <v>0</v>
      </c>
      <c r="O102" s="101">
        <v>0.6</v>
      </c>
      <c r="P102" s="101">
        <v>0</v>
      </c>
      <c r="Q102" s="101">
        <v>0</v>
      </c>
      <c r="R102" s="101">
        <v>0</v>
      </c>
      <c r="S102" s="101">
        <v>0</v>
      </c>
      <c r="T102" s="164">
        <f t="shared" si="18"/>
        <v>1.5</v>
      </c>
      <c r="U102" s="4">
        <v>0</v>
      </c>
      <c r="V102" s="51">
        <f t="shared" si="17"/>
        <v>1.5</v>
      </c>
    </row>
    <row r="103" spans="1:22" x14ac:dyDescent="0.2">
      <c r="A103" s="172">
        <f>'Web Graph Info.'!A96:A243</f>
        <v>42241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3</v>
      </c>
      <c r="P103">
        <v>0</v>
      </c>
      <c r="Q103">
        <v>0</v>
      </c>
      <c r="R103">
        <v>0</v>
      </c>
      <c r="S103">
        <v>0</v>
      </c>
      <c r="T103" s="164">
        <f t="shared" si="18"/>
        <v>5</v>
      </c>
      <c r="U103" s="4">
        <v>2</v>
      </c>
      <c r="V103" s="51">
        <f t="shared" si="17"/>
        <v>7</v>
      </c>
    </row>
    <row r="104" spans="1:22" x14ac:dyDescent="0.2">
      <c r="A104" s="172">
        <f>'Web Graph Info.'!A97:A244</f>
        <v>42242</v>
      </c>
      <c r="B104">
        <v>1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>
        <v>2</v>
      </c>
      <c r="J104">
        <v>0</v>
      </c>
      <c r="K104" s="101">
        <v>0</v>
      </c>
      <c r="L104" s="101">
        <v>0</v>
      </c>
      <c r="M104" s="101">
        <v>2</v>
      </c>
      <c r="N104" s="101">
        <v>0</v>
      </c>
      <c r="O104" s="101">
        <v>5</v>
      </c>
      <c r="P104" s="101">
        <v>0</v>
      </c>
      <c r="Q104" s="101">
        <v>0</v>
      </c>
      <c r="R104" s="101">
        <v>0</v>
      </c>
      <c r="S104" s="101">
        <v>0</v>
      </c>
      <c r="T104" s="164">
        <f t="shared" si="18"/>
        <v>10</v>
      </c>
      <c r="U104" s="4">
        <v>0</v>
      </c>
      <c r="V104" s="51">
        <f t="shared" si="17"/>
        <v>10</v>
      </c>
    </row>
    <row r="105" spans="1:22" x14ac:dyDescent="0.2">
      <c r="A105" s="172">
        <f>'Web Graph Info.'!A98:A245</f>
        <v>42243</v>
      </c>
      <c r="B105" s="3">
        <v>2</v>
      </c>
      <c r="C105" s="3">
        <v>1</v>
      </c>
      <c r="D105" s="3">
        <v>0</v>
      </c>
      <c r="E105" s="3">
        <v>1</v>
      </c>
      <c r="F105" s="3">
        <v>0</v>
      </c>
      <c r="G105" s="3">
        <v>0</v>
      </c>
      <c r="H105" s="3">
        <v>0</v>
      </c>
      <c r="I105" s="8">
        <v>0</v>
      </c>
      <c r="J105" s="8">
        <v>0</v>
      </c>
      <c r="K105" s="8">
        <v>0</v>
      </c>
      <c r="L105" s="8">
        <v>0</v>
      </c>
      <c r="M105" s="8">
        <v>1</v>
      </c>
      <c r="N105" s="8">
        <v>0</v>
      </c>
      <c r="O105" s="8">
        <v>4</v>
      </c>
      <c r="P105" s="8">
        <v>0</v>
      </c>
      <c r="Q105" s="8">
        <v>0</v>
      </c>
      <c r="R105" s="8">
        <v>0</v>
      </c>
      <c r="S105" s="8">
        <v>0</v>
      </c>
      <c r="T105" s="164">
        <f t="shared" si="18"/>
        <v>9</v>
      </c>
      <c r="U105" s="4">
        <v>0</v>
      </c>
      <c r="V105" s="51">
        <f t="shared" si="17"/>
        <v>9</v>
      </c>
    </row>
    <row r="106" spans="1:22" x14ac:dyDescent="0.2">
      <c r="A106" s="172">
        <f>'Web Graph Info.'!A99:A246</f>
        <v>42244</v>
      </c>
      <c r="B106" s="3">
        <v>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3</v>
      </c>
      <c r="P106" s="8">
        <v>0</v>
      </c>
      <c r="Q106" s="8">
        <v>0</v>
      </c>
      <c r="R106" s="8">
        <v>0</v>
      </c>
      <c r="S106" s="8">
        <v>0</v>
      </c>
      <c r="T106" s="164">
        <f t="shared" si="18"/>
        <v>4</v>
      </c>
      <c r="U106" s="4">
        <v>0</v>
      </c>
      <c r="V106" s="51">
        <f t="shared" si="17"/>
        <v>4</v>
      </c>
    </row>
    <row r="107" spans="1:22" x14ac:dyDescent="0.2">
      <c r="A107" s="172">
        <f>'Web Graph Info.'!A100:A247</f>
        <v>42245</v>
      </c>
      <c r="B107" s="3">
        <v>0.3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8">
        <v>0.6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0.6</v>
      </c>
      <c r="P107" s="8">
        <v>0</v>
      </c>
      <c r="Q107" s="8">
        <v>0</v>
      </c>
      <c r="R107" s="8">
        <v>0</v>
      </c>
      <c r="S107" s="8">
        <v>0</v>
      </c>
      <c r="T107" s="164">
        <f t="shared" si="18"/>
        <v>1.5</v>
      </c>
      <c r="U107" s="4">
        <v>0</v>
      </c>
      <c r="V107" s="51">
        <f t="shared" si="17"/>
        <v>1.5</v>
      </c>
    </row>
    <row r="108" spans="1:22" x14ac:dyDescent="0.2">
      <c r="A108" s="172">
        <f>'Web Graph Info.'!A101:A248</f>
        <v>42246</v>
      </c>
      <c r="B108" s="4">
        <v>0.3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8">
        <v>0.6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0.6</v>
      </c>
      <c r="P108" s="8">
        <v>0</v>
      </c>
      <c r="Q108" s="8">
        <v>0</v>
      </c>
      <c r="R108" s="8">
        <v>0</v>
      </c>
      <c r="S108" s="8">
        <v>0</v>
      </c>
      <c r="T108" s="164">
        <f t="shared" si="18"/>
        <v>1.5</v>
      </c>
      <c r="U108" s="4">
        <v>0</v>
      </c>
      <c r="V108" s="51">
        <f t="shared" si="17"/>
        <v>1.5</v>
      </c>
    </row>
    <row r="109" spans="1:22" x14ac:dyDescent="0.2">
      <c r="A109" s="172">
        <f>'Web Graph Info.'!A102:A249</f>
        <v>42247</v>
      </c>
      <c r="B109" s="4">
        <v>0.3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8">
        <v>0.6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0.6</v>
      </c>
      <c r="P109" s="8">
        <v>0</v>
      </c>
      <c r="Q109" s="8">
        <v>0</v>
      </c>
      <c r="R109" s="8">
        <v>0</v>
      </c>
      <c r="S109" s="8">
        <v>0</v>
      </c>
      <c r="T109" s="164">
        <f t="shared" si="18"/>
        <v>1.5</v>
      </c>
      <c r="U109" s="4">
        <v>0</v>
      </c>
      <c r="V109" s="51">
        <f t="shared" si="17"/>
        <v>1.5</v>
      </c>
    </row>
    <row r="110" spans="1:22" x14ac:dyDescent="0.2">
      <c r="A110" s="172">
        <f>'Web Graph Info.'!A103:A250</f>
        <v>42248</v>
      </c>
      <c r="B110" s="4">
        <v>2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1</v>
      </c>
      <c r="J110" s="8">
        <v>1</v>
      </c>
      <c r="K110" s="8">
        <v>0</v>
      </c>
      <c r="L110" s="8">
        <v>0</v>
      </c>
      <c r="M110" s="8">
        <v>0</v>
      </c>
      <c r="N110" s="8">
        <v>0</v>
      </c>
      <c r="O110" s="8">
        <v>1</v>
      </c>
      <c r="P110" s="8">
        <v>0</v>
      </c>
      <c r="Q110" s="8">
        <v>0</v>
      </c>
      <c r="R110" s="8">
        <v>0</v>
      </c>
      <c r="S110" s="8">
        <v>0</v>
      </c>
      <c r="T110" s="164">
        <f t="shared" si="18"/>
        <v>5</v>
      </c>
      <c r="U110" s="4">
        <v>0</v>
      </c>
      <c r="V110" s="51">
        <f t="shared" si="17"/>
        <v>5</v>
      </c>
    </row>
    <row r="111" spans="1:22" x14ac:dyDescent="0.2">
      <c r="A111" s="172">
        <f>'Web Graph Info.'!A104:A251</f>
        <v>42249</v>
      </c>
      <c r="B111" s="4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1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1</v>
      </c>
      <c r="P111" s="8">
        <v>0</v>
      </c>
      <c r="Q111" s="8">
        <v>0</v>
      </c>
      <c r="R111" s="8">
        <v>0</v>
      </c>
      <c r="S111" s="8">
        <v>0</v>
      </c>
      <c r="T111" s="164">
        <f t="shared" si="18"/>
        <v>2</v>
      </c>
      <c r="U111" s="4">
        <v>0</v>
      </c>
      <c r="V111" s="51">
        <f t="shared" si="17"/>
        <v>2</v>
      </c>
    </row>
    <row r="112" spans="1:22" x14ac:dyDescent="0.2">
      <c r="A112" s="172">
        <f>'Web Graph Info.'!A105:A252</f>
        <v>42250</v>
      </c>
      <c r="B112" s="4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164">
        <v>0</v>
      </c>
      <c r="U112" s="4">
        <v>0</v>
      </c>
      <c r="V112" s="51">
        <f t="shared" si="17"/>
        <v>0</v>
      </c>
    </row>
    <row r="113" spans="1:22" x14ac:dyDescent="0.2">
      <c r="A113" s="172">
        <f>'Web Graph Info.'!A106:A253</f>
        <v>42251</v>
      </c>
      <c r="B113" s="4">
        <v>1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1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64">
        <f t="shared" si="18"/>
        <v>2</v>
      </c>
      <c r="U113" s="4">
        <v>0</v>
      </c>
      <c r="V113" s="51">
        <f t="shared" si="17"/>
        <v>2</v>
      </c>
    </row>
    <row r="114" spans="1:22" x14ac:dyDescent="0.2">
      <c r="A114" s="172">
        <f>'Web Graph Info.'!A107:A254</f>
        <v>42252</v>
      </c>
      <c r="B114" s="4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4">
        <f>18/4</f>
        <v>4.5</v>
      </c>
      <c r="J114" s="8">
        <v>0.75</v>
      </c>
      <c r="K114" s="8">
        <v>0</v>
      </c>
      <c r="L114" s="8">
        <v>0</v>
      </c>
      <c r="M114" s="8">
        <v>1</v>
      </c>
      <c r="N114" s="8">
        <v>0</v>
      </c>
      <c r="O114" s="4">
        <f>9/4</f>
        <v>2.25</v>
      </c>
      <c r="P114" s="129">
        <v>0</v>
      </c>
      <c r="Q114" s="8">
        <v>0</v>
      </c>
      <c r="R114" s="8">
        <v>0</v>
      </c>
      <c r="S114" s="8">
        <v>0</v>
      </c>
      <c r="T114" s="164">
        <f t="shared" si="18"/>
        <v>8.5</v>
      </c>
      <c r="U114" s="4">
        <v>1</v>
      </c>
      <c r="V114" s="51">
        <f t="shared" si="17"/>
        <v>9.5</v>
      </c>
    </row>
    <row r="115" spans="1:22" x14ac:dyDescent="0.2">
      <c r="A115" s="172">
        <f>'Web Graph Info.'!A108:A255</f>
        <v>42253</v>
      </c>
      <c r="B115" s="4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4">
        <f t="shared" ref="I115:I117" si="23">18/4</f>
        <v>4.5</v>
      </c>
      <c r="J115" s="8">
        <v>0.75</v>
      </c>
      <c r="K115" s="8">
        <v>0</v>
      </c>
      <c r="L115" s="8">
        <v>0</v>
      </c>
      <c r="M115" s="8">
        <v>1</v>
      </c>
      <c r="N115" s="8">
        <v>0</v>
      </c>
      <c r="O115" s="4">
        <f t="shared" ref="O115:O117" si="24">9/4</f>
        <v>2.25</v>
      </c>
      <c r="P115" s="129">
        <v>0</v>
      </c>
      <c r="Q115" s="8">
        <v>0</v>
      </c>
      <c r="R115" s="8">
        <v>0</v>
      </c>
      <c r="S115" s="8">
        <v>0</v>
      </c>
      <c r="T115" s="216">
        <f t="shared" ref="T115:T117" si="25">IF(SUM(B115:S115)=0,NA(),SUM(B115:S115))</f>
        <v>8.5</v>
      </c>
      <c r="U115" s="4">
        <v>1</v>
      </c>
      <c r="V115" s="216">
        <f t="shared" ref="V115:V117" si="26">SUM(T115:U115)</f>
        <v>9.5</v>
      </c>
    </row>
    <row r="116" spans="1:22" x14ac:dyDescent="0.2">
      <c r="A116" s="172">
        <f>'Web Graph Info.'!A109:A256</f>
        <v>42254</v>
      </c>
      <c r="B116" s="4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4">
        <f t="shared" si="23"/>
        <v>4.5</v>
      </c>
      <c r="J116" s="8">
        <v>0.75</v>
      </c>
      <c r="K116" s="8">
        <v>0</v>
      </c>
      <c r="L116" s="8">
        <v>0</v>
      </c>
      <c r="M116" s="8">
        <v>1</v>
      </c>
      <c r="N116" s="8">
        <v>0</v>
      </c>
      <c r="O116" s="4">
        <f t="shared" si="24"/>
        <v>2.25</v>
      </c>
      <c r="P116" s="129">
        <v>0</v>
      </c>
      <c r="Q116" s="8">
        <v>0</v>
      </c>
      <c r="R116" s="8">
        <v>0</v>
      </c>
      <c r="S116" s="8">
        <v>0</v>
      </c>
      <c r="T116" s="216">
        <f t="shared" si="25"/>
        <v>8.5</v>
      </c>
      <c r="U116" s="4">
        <v>1</v>
      </c>
      <c r="V116" s="216">
        <f t="shared" si="26"/>
        <v>9.5</v>
      </c>
    </row>
    <row r="117" spans="1:22" x14ac:dyDescent="0.2">
      <c r="A117" s="172">
        <f>'Web Graph Info.'!A110:A257</f>
        <v>42255</v>
      </c>
      <c r="B117" s="4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4">
        <f t="shared" si="23"/>
        <v>4.5</v>
      </c>
      <c r="J117" s="8">
        <v>0.75</v>
      </c>
      <c r="K117" s="8">
        <v>0</v>
      </c>
      <c r="L117" s="8">
        <v>0</v>
      </c>
      <c r="M117" s="8">
        <v>1</v>
      </c>
      <c r="N117" s="8">
        <v>0</v>
      </c>
      <c r="O117" s="4">
        <f t="shared" si="24"/>
        <v>2.25</v>
      </c>
      <c r="P117" s="129">
        <v>0</v>
      </c>
      <c r="Q117" s="8">
        <v>0</v>
      </c>
      <c r="R117" s="8">
        <v>0</v>
      </c>
      <c r="S117" s="8">
        <v>0</v>
      </c>
      <c r="T117" s="216">
        <f t="shared" si="25"/>
        <v>8.5</v>
      </c>
      <c r="U117" s="4">
        <v>1</v>
      </c>
      <c r="V117" s="216">
        <f t="shared" si="26"/>
        <v>9.5</v>
      </c>
    </row>
    <row r="118" spans="1:22" x14ac:dyDescent="0.2">
      <c r="A118" s="172">
        <f>'Web Graph Info.'!A111:A258</f>
        <v>42256</v>
      </c>
      <c r="B118" s="4">
        <v>1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8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8</v>
      </c>
      <c r="P118" s="129">
        <v>0</v>
      </c>
      <c r="Q118" s="8">
        <v>0</v>
      </c>
      <c r="R118" s="8">
        <v>0</v>
      </c>
      <c r="S118" s="8">
        <v>0</v>
      </c>
      <c r="T118" s="164">
        <f t="shared" si="18"/>
        <v>17</v>
      </c>
      <c r="U118" s="4">
        <v>0</v>
      </c>
      <c r="V118" s="51">
        <f t="shared" si="17"/>
        <v>17</v>
      </c>
    </row>
    <row r="119" spans="1:22" x14ac:dyDescent="0.2">
      <c r="A119" s="172">
        <f>'Web Graph Info.'!A112:A259</f>
        <v>42257</v>
      </c>
      <c r="B119" s="4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3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1</v>
      </c>
      <c r="P119" s="129">
        <v>0</v>
      </c>
      <c r="Q119" s="8">
        <v>0</v>
      </c>
      <c r="R119" s="8">
        <v>0</v>
      </c>
      <c r="S119" s="8">
        <v>0</v>
      </c>
      <c r="T119" s="164">
        <f t="shared" si="18"/>
        <v>4</v>
      </c>
      <c r="U119" s="4">
        <v>1</v>
      </c>
      <c r="V119" s="51">
        <f t="shared" si="17"/>
        <v>5</v>
      </c>
    </row>
    <row r="120" spans="1:22" x14ac:dyDescent="0.2">
      <c r="A120" s="172">
        <f>'Web Graph Info.'!A113:A260</f>
        <v>42258</v>
      </c>
      <c r="B120" s="4">
        <v>7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7</v>
      </c>
      <c r="J120" s="8">
        <v>0</v>
      </c>
      <c r="K120" s="8">
        <v>0</v>
      </c>
      <c r="L120" s="8">
        <v>1</v>
      </c>
      <c r="M120" s="8">
        <v>0</v>
      </c>
      <c r="N120" s="8">
        <v>0</v>
      </c>
      <c r="O120" s="8">
        <v>4</v>
      </c>
      <c r="P120" s="129">
        <v>0</v>
      </c>
      <c r="Q120" s="8">
        <v>0</v>
      </c>
      <c r="R120" s="8">
        <v>0</v>
      </c>
      <c r="S120" s="8">
        <v>0</v>
      </c>
      <c r="T120" s="164">
        <f t="shared" si="18"/>
        <v>19</v>
      </c>
      <c r="U120" s="4">
        <v>1</v>
      </c>
      <c r="V120" s="51">
        <f t="shared" si="17"/>
        <v>20</v>
      </c>
    </row>
    <row r="121" spans="1:22" x14ac:dyDescent="0.2">
      <c r="A121" s="172">
        <f>'Web Graph Info.'!A114:A261</f>
        <v>42259</v>
      </c>
      <c r="B121" s="4">
        <v>8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2.6</v>
      </c>
      <c r="J121" s="8">
        <v>0.3</v>
      </c>
      <c r="K121" s="8">
        <v>0</v>
      </c>
      <c r="L121" s="8">
        <v>0</v>
      </c>
      <c r="M121" s="8">
        <v>0</v>
      </c>
      <c r="N121" s="8">
        <v>0</v>
      </c>
      <c r="O121" s="8">
        <v>6</v>
      </c>
      <c r="P121" s="129">
        <v>0</v>
      </c>
      <c r="Q121" s="8">
        <v>0</v>
      </c>
      <c r="R121" s="8">
        <v>0</v>
      </c>
      <c r="S121" s="8">
        <v>0</v>
      </c>
      <c r="T121" s="164">
        <f t="shared" si="18"/>
        <v>16.899999999999999</v>
      </c>
      <c r="U121" s="4">
        <v>1.3</v>
      </c>
      <c r="V121" s="51">
        <f t="shared" si="17"/>
        <v>18.2</v>
      </c>
    </row>
    <row r="122" spans="1:22" x14ac:dyDescent="0.2">
      <c r="A122" s="172">
        <f>'Web Graph Info.'!A115:A262</f>
        <v>42260</v>
      </c>
      <c r="B122" s="4">
        <v>8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2.6</v>
      </c>
      <c r="J122" s="8">
        <v>0.3</v>
      </c>
      <c r="K122" s="8">
        <v>0</v>
      </c>
      <c r="L122" s="8">
        <v>0</v>
      </c>
      <c r="M122" s="8">
        <v>0</v>
      </c>
      <c r="N122" s="8">
        <v>0</v>
      </c>
      <c r="O122" s="8">
        <v>6</v>
      </c>
      <c r="P122" s="129">
        <v>0</v>
      </c>
      <c r="Q122" s="8">
        <v>0</v>
      </c>
      <c r="R122" s="8">
        <v>0</v>
      </c>
      <c r="S122" s="8">
        <v>0</v>
      </c>
      <c r="T122" s="219">
        <f t="shared" ref="T122:T123" si="27">IF(SUM(B122:S122)=0,NA(),SUM(B122:S122))</f>
        <v>16.899999999999999</v>
      </c>
      <c r="U122" s="4">
        <v>1.3</v>
      </c>
      <c r="V122" s="219">
        <f t="shared" ref="V122:V123" si="28">SUM(T122:U122)</f>
        <v>18.2</v>
      </c>
    </row>
    <row r="123" spans="1:22" x14ac:dyDescent="0.2">
      <c r="A123" s="172">
        <f>'Web Graph Info.'!A116:A263</f>
        <v>42261</v>
      </c>
      <c r="B123" s="4">
        <v>8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2.6</v>
      </c>
      <c r="J123" s="8">
        <v>0.3</v>
      </c>
      <c r="K123" s="8">
        <v>0</v>
      </c>
      <c r="L123" s="8">
        <v>0</v>
      </c>
      <c r="M123" s="8">
        <v>0</v>
      </c>
      <c r="N123" s="8">
        <v>0</v>
      </c>
      <c r="O123" s="8">
        <v>6</v>
      </c>
      <c r="P123" s="129">
        <v>0</v>
      </c>
      <c r="Q123" s="8">
        <v>0</v>
      </c>
      <c r="R123" s="8">
        <v>0</v>
      </c>
      <c r="S123" s="8">
        <v>0</v>
      </c>
      <c r="T123" s="219">
        <f t="shared" si="27"/>
        <v>16.899999999999999</v>
      </c>
      <c r="U123" s="4">
        <v>1.3</v>
      </c>
      <c r="V123" s="219">
        <f t="shared" si="28"/>
        <v>18.2</v>
      </c>
    </row>
    <row r="124" spans="1:22" x14ac:dyDescent="0.2">
      <c r="A124" s="172">
        <f>'Web Graph Info.'!A117:A264</f>
        <v>42262</v>
      </c>
      <c r="B124" s="4">
        <v>4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1</v>
      </c>
      <c r="J124" s="8">
        <v>1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129">
        <v>0</v>
      </c>
      <c r="Q124" s="8">
        <v>0</v>
      </c>
      <c r="R124" s="8">
        <v>0</v>
      </c>
      <c r="S124" s="8">
        <v>0</v>
      </c>
      <c r="T124" s="164">
        <f t="shared" si="18"/>
        <v>6</v>
      </c>
      <c r="U124" s="4">
        <v>0</v>
      </c>
      <c r="V124" s="51">
        <f t="shared" si="17"/>
        <v>6</v>
      </c>
    </row>
    <row r="125" spans="1:22" x14ac:dyDescent="0.2">
      <c r="A125" s="172">
        <f>'Web Graph Info.'!A118:A265</f>
        <v>42263</v>
      </c>
      <c r="B125" s="4">
        <v>7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4</v>
      </c>
      <c r="J125" s="8">
        <v>1</v>
      </c>
      <c r="K125" s="8">
        <v>0</v>
      </c>
      <c r="L125" s="8">
        <v>1</v>
      </c>
      <c r="M125" s="8">
        <v>0</v>
      </c>
      <c r="N125" s="8">
        <v>0</v>
      </c>
      <c r="O125" s="8">
        <v>0</v>
      </c>
      <c r="P125" s="129">
        <v>0</v>
      </c>
      <c r="Q125" s="8">
        <v>0</v>
      </c>
      <c r="R125" s="8">
        <v>0</v>
      </c>
      <c r="S125" s="8">
        <v>0</v>
      </c>
      <c r="T125" s="164">
        <f t="shared" si="18"/>
        <v>13</v>
      </c>
      <c r="U125" s="4">
        <v>2</v>
      </c>
      <c r="V125" s="51">
        <f t="shared" si="17"/>
        <v>15</v>
      </c>
    </row>
    <row r="126" spans="1:22" x14ac:dyDescent="0.2">
      <c r="A126" s="172">
        <f>'Web Graph Info.'!A119:A266</f>
        <v>42264</v>
      </c>
      <c r="B126" s="4">
        <v>43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2</v>
      </c>
      <c r="J126" s="8">
        <v>0</v>
      </c>
      <c r="K126" s="8">
        <v>0</v>
      </c>
      <c r="L126" s="8">
        <v>0</v>
      </c>
      <c r="M126" s="8">
        <v>4</v>
      </c>
      <c r="N126" s="8">
        <v>0</v>
      </c>
      <c r="O126" s="8">
        <v>3</v>
      </c>
      <c r="P126" s="129">
        <v>0</v>
      </c>
      <c r="Q126" s="8">
        <v>0</v>
      </c>
      <c r="R126" s="8">
        <v>0</v>
      </c>
      <c r="S126" s="8">
        <v>0</v>
      </c>
      <c r="T126" s="164">
        <f t="shared" si="18"/>
        <v>52</v>
      </c>
      <c r="U126" s="4">
        <v>4</v>
      </c>
      <c r="V126" s="51">
        <f t="shared" si="17"/>
        <v>56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64" t="e">
        <f t="shared" si="18"/>
        <v>#N/A</v>
      </c>
      <c r="U127" s="4"/>
      <c r="V127" s="51" t="e">
        <f t="shared" si="17"/>
        <v>#N/A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64" t="e">
        <f t="shared" si="18"/>
        <v>#N/A</v>
      </c>
      <c r="U128" s="4"/>
      <c r="V128" s="51" t="e">
        <f t="shared" si="17"/>
        <v>#N/A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64" t="e">
        <f t="shared" si="18"/>
        <v>#N/A</v>
      </c>
      <c r="U129" s="4"/>
      <c r="V129" s="51" t="e">
        <f t="shared" si="17"/>
        <v>#N/A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64" t="e">
        <f t="shared" si="18"/>
        <v>#N/A</v>
      </c>
      <c r="U130" s="4"/>
      <c r="V130" s="51" t="e">
        <f t="shared" si="17"/>
        <v>#N/A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64" t="e">
        <f t="shared" si="18"/>
        <v>#N/A</v>
      </c>
      <c r="U131" s="4"/>
      <c r="V131" s="51" t="e">
        <f t="shared" si="17"/>
        <v>#N/A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64" t="e">
        <f t="shared" si="18"/>
        <v>#N/A</v>
      </c>
      <c r="U132" s="4"/>
      <c r="V132" s="51" t="e">
        <f t="shared" si="17"/>
        <v>#N/A</v>
      </c>
    </row>
    <row r="133" spans="1:22" x14ac:dyDescent="0.2">
      <c r="A133" s="172">
        <f>'Web Graph Info.'!A126:A273</f>
        <v>42271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64" t="e">
        <f t="shared" si="18"/>
        <v>#N/A</v>
      </c>
      <c r="U133" s="4"/>
      <c r="V133" s="51" t="e">
        <f t="shared" si="17"/>
        <v>#N/A</v>
      </c>
    </row>
    <row r="134" spans="1:22" x14ac:dyDescent="0.2">
      <c r="A134" s="172">
        <f>'Web Graph Info.'!A127:A274</f>
        <v>42272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64" t="e">
        <f t="shared" si="18"/>
        <v>#N/A</v>
      </c>
      <c r="U134" s="4"/>
      <c r="V134" s="51" t="e">
        <f t="shared" si="17"/>
        <v>#N/A</v>
      </c>
    </row>
    <row r="135" spans="1:22" x14ac:dyDescent="0.2">
      <c r="A135" s="172">
        <f>'Web Graph Info.'!A128:A275</f>
        <v>42273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64" t="e">
        <f t="shared" si="18"/>
        <v>#N/A</v>
      </c>
      <c r="U135" s="4"/>
      <c r="V135" s="51" t="e">
        <f t="shared" si="17"/>
        <v>#N/A</v>
      </c>
    </row>
    <row r="136" spans="1:22" x14ac:dyDescent="0.2">
      <c r="A136" s="172">
        <f>'Web Graph Info.'!A129:A276</f>
        <v>42274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64" t="e">
        <f t="shared" si="18"/>
        <v>#N/A</v>
      </c>
      <c r="U136" s="4"/>
      <c r="V136" s="51" t="e">
        <f t="shared" si="17"/>
        <v>#N/A</v>
      </c>
    </row>
    <row r="137" spans="1:22" x14ac:dyDescent="0.2">
      <c r="A137" s="172">
        <f>'Web Graph Info.'!A130:A277</f>
        <v>42275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64" t="e">
        <f t="shared" si="18"/>
        <v>#N/A</v>
      </c>
      <c r="U137" s="4"/>
      <c r="V137" s="51" t="e">
        <f t="shared" ref="V137:V172" si="29">SUM(T137:U137)</f>
        <v>#N/A</v>
      </c>
    </row>
    <row r="138" spans="1:22" x14ac:dyDescent="0.2">
      <c r="A138" s="172">
        <f>'Web Graph Info.'!A131:A278</f>
        <v>42276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64" t="e">
        <f t="shared" ref="T138:T170" si="30">IF(SUM(B138:S138)=0,NA(),SUM(B138:S138))</f>
        <v>#N/A</v>
      </c>
      <c r="U138" s="4"/>
      <c r="V138" s="51" t="e">
        <f t="shared" si="29"/>
        <v>#N/A</v>
      </c>
    </row>
    <row r="139" spans="1:22" x14ac:dyDescent="0.2">
      <c r="A139" s="172">
        <f>'Web Graph Info.'!A132:A279</f>
        <v>42277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64" t="e">
        <f t="shared" si="30"/>
        <v>#N/A</v>
      </c>
      <c r="U139" s="4"/>
      <c r="V139" s="51" t="e">
        <f t="shared" si="29"/>
        <v>#N/A</v>
      </c>
    </row>
    <row r="140" spans="1:22" x14ac:dyDescent="0.2">
      <c r="A140" s="172">
        <f>'Web Graph Info.'!A133:A280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64" t="e">
        <f t="shared" si="30"/>
        <v>#N/A</v>
      </c>
      <c r="U140" s="4"/>
      <c r="V140" s="51" t="e">
        <f t="shared" si="29"/>
        <v>#N/A</v>
      </c>
    </row>
    <row r="141" spans="1:22" x14ac:dyDescent="0.2">
      <c r="A141" s="172">
        <f>'Web Graph Info.'!A134:A281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64" t="e">
        <f t="shared" si="30"/>
        <v>#N/A</v>
      </c>
      <c r="U141" s="4"/>
      <c r="V141" s="51" t="e">
        <f t="shared" si="29"/>
        <v>#N/A</v>
      </c>
    </row>
    <row r="142" spans="1:22" x14ac:dyDescent="0.2">
      <c r="A142" s="172">
        <f>'Web Graph Info.'!A135:A282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64" t="e">
        <f t="shared" si="30"/>
        <v>#N/A</v>
      </c>
      <c r="U142" s="4"/>
      <c r="V142" s="51" t="e">
        <f t="shared" si="29"/>
        <v>#N/A</v>
      </c>
    </row>
    <row r="143" spans="1:22" x14ac:dyDescent="0.2">
      <c r="A143" s="172">
        <f>'Web Graph Info.'!A136:A283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64" t="e">
        <f t="shared" si="30"/>
        <v>#N/A</v>
      </c>
      <c r="U143" s="4"/>
      <c r="V143" s="51" t="e">
        <f t="shared" si="29"/>
        <v>#N/A</v>
      </c>
    </row>
    <row r="144" spans="1:22" x14ac:dyDescent="0.2">
      <c r="A144" s="172">
        <f>'Web Graph Info.'!A137:A284</f>
        <v>42282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64" t="e">
        <f t="shared" si="30"/>
        <v>#N/A</v>
      </c>
      <c r="U144" s="4"/>
      <c r="V144" s="51" t="e">
        <f t="shared" si="29"/>
        <v>#N/A</v>
      </c>
    </row>
    <row r="145" spans="1:22" x14ac:dyDescent="0.2">
      <c r="A145" s="172">
        <f>'Web Graph Info.'!A138:A285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64" t="e">
        <f t="shared" si="30"/>
        <v>#N/A</v>
      </c>
      <c r="U145" s="4"/>
      <c r="V145" s="51" t="e">
        <f t="shared" si="29"/>
        <v>#N/A</v>
      </c>
    </row>
    <row r="146" spans="1:22" x14ac:dyDescent="0.2">
      <c r="A146" s="172">
        <f>'Web Graph Info.'!A139:A286</f>
        <v>42284</v>
      </c>
      <c r="B146" s="4"/>
      <c r="C146" s="4"/>
      <c r="D146" s="4"/>
      <c r="E146" s="4"/>
      <c r="F146" s="4"/>
      <c r="G146" s="4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12"/>
      <c r="T146" s="164" t="e">
        <f t="shared" si="30"/>
        <v>#N/A</v>
      </c>
      <c r="U146" s="4"/>
      <c r="V146" s="51" t="e">
        <f t="shared" si="29"/>
        <v>#N/A</v>
      </c>
    </row>
    <row r="147" spans="1:22" x14ac:dyDescent="0.2">
      <c r="A147" s="172">
        <f>'Web Graph Info.'!A140:A287</f>
        <v>42285</v>
      </c>
      <c r="B147" s="4"/>
      <c r="C147" s="4"/>
      <c r="D147" s="4"/>
      <c r="E147" s="4"/>
      <c r="F147" s="4"/>
      <c r="G147" s="4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12"/>
      <c r="T147" s="164" t="e">
        <f t="shared" si="30"/>
        <v>#N/A</v>
      </c>
      <c r="U147" s="4"/>
      <c r="V147" s="51" t="e">
        <f t="shared" si="29"/>
        <v>#N/A</v>
      </c>
    </row>
    <row r="148" spans="1:22" x14ac:dyDescent="0.2">
      <c r="A148" s="172">
        <f>'Web Graph Info.'!A141:A288</f>
        <v>42286</v>
      </c>
      <c r="B148" s="4"/>
      <c r="C148" s="4"/>
      <c r="D148" s="4"/>
      <c r="E148" s="4"/>
      <c r="F148" s="4"/>
      <c r="G148" s="4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12"/>
      <c r="T148" s="164" t="e">
        <f t="shared" si="30"/>
        <v>#N/A</v>
      </c>
      <c r="U148" s="4"/>
      <c r="V148" s="51" t="e">
        <f t="shared" si="29"/>
        <v>#N/A</v>
      </c>
    </row>
    <row r="149" spans="1:22" x14ac:dyDescent="0.2">
      <c r="A149" s="172">
        <f>'Web Graph Info.'!A142:A289</f>
        <v>42287</v>
      </c>
      <c r="B149" s="4"/>
      <c r="C149" s="4"/>
      <c r="D149" s="4"/>
      <c r="E149" s="4"/>
      <c r="F149" s="4"/>
      <c r="G149" s="4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12"/>
      <c r="T149" s="164" t="e">
        <f t="shared" si="30"/>
        <v>#N/A</v>
      </c>
      <c r="U149" s="4"/>
      <c r="V149" s="51" t="e">
        <f t="shared" si="29"/>
        <v>#N/A</v>
      </c>
    </row>
    <row r="150" spans="1:22" x14ac:dyDescent="0.2">
      <c r="A150" s="11"/>
      <c r="B150" s="4"/>
      <c r="C150" s="4"/>
      <c r="D150" s="4"/>
      <c r="E150" s="4"/>
      <c r="F150" s="4"/>
      <c r="G150" s="4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12"/>
      <c r="T150" s="164" t="e">
        <f t="shared" si="30"/>
        <v>#N/A</v>
      </c>
      <c r="U150" s="4"/>
      <c r="V150" s="51" t="e">
        <f t="shared" si="29"/>
        <v>#N/A</v>
      </c>
    </row>
    <row r="151" spans="1:22" x14ac:dyDescent="0.2">
      <c r="A151" s="11"/>
      <c r="B151" s="4"/>
      <c r="C151" s="4"/>
      <c r="D151" s="4"/>
      <c r="E151" s="4"/>
      <c r="F151" s="4"/>
      <c r="G151" s="4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12"/>
      <c r="T151" s="164" t="e">
        <f t="shared" si="30"/>
        <v>#N/A</v>
      </c>
      <c r="U151" s="4"/>
      <c r="V151" s="51" t="e">
        <f t="shared" si="29"/>
        <v>#N/A</v>
      </c>
    </row>
    <row r="152" spans="1:22" s="101" customFormat="1" x14ac:dyDescent="0.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64" t="e">
        <f t="shared" si="30"/>
        <v>#N/A</v>
      </c>
      <c r="U152" s="4"/>
      <c r="V152" s="155" t="e">
        <f t="shared" si="29"/>
        <v>#N/A</v>
      </c>
    </row>
    <row r="153" spans="1:22" s="101" customFormat="1" x14ac:dyDescent="0.2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64" t="e">
        <f t="shared" si="30"/>
        <v>#N/A</v>
      </c>
      <c r="U153" s="4"/>
      <c r="V153" s="155" t="e">
        <f t="shared" si="29"/>
        <v>#N/A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64" t="e">
        <f t="shared" si="30"/>
        <v>#N/A</v>
      </c>
      <c r="U154" s="4"/>
      <c r="V154" s="155" t="e">
        <f t="shared" si="29"/>
        <v>#N/A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64" t="e">
        <f t="shared" si="30"/>
        <v>#N/A</v>
      </c>
      <c r="U155" s="4"/>
      <c r="V155" s="155" t="e">
        <f t="shared" si="29"/>
        <v>#N/A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64" t="e">
        <f t="shared" si="30"/>
        <v>#N/A</v>
      </c>
      <c r="U156" s="4"/>
      <c r="V156" s="156" t="e">
        <f t="shared" si="29"/>
        <v>#N/A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64" t="e">
        <f t="shared" si="30"/>
        <v>#N/A</v>
      </c>
      <c r="U157" s="4"/>
      <c r="V157" s="157" t="e">
        <f t="shared" si="29"/>
        <v>#N/A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64" t="e">
        <f t="shared" si="30"/>
        <v>#N/A</v>
      </c>
      <c r="U158" s="4"/>
      <c r="V158" s="157" t="e">
        <f t="shared" si="29"/>
        <v>#N/A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64" t="e">
        <f t="shared" si="30"/>
        <v>#N/A</v>
      </c>
      <c r="U159" s="4"/>
      <c r="V159" s="157" t="e">
        <f t="shared" si="29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64" t="e">
        <f t="shared" si="30"/>
        <v>#N/A</v>
      </c>
      <c r="U160" s="4"/>
      <c r="V160" s="157" t="e">
        <f t="shared" si="29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64" t="e">
        <f t="shared" si="30"/>
        <v>#N/A</v>
      </c>
      <c r="U161" s="4"/>
      <c r="V161" s="157" t="e">
        <f t="shared" si="29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64" t="e">
        <f t="shared" si="30"/>
        <v>#N/A</v>
      </c>
      <c r="U162" s="4"/>
      <c r="V162" s="157" t="e">
        <f t="shared" si="29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64" t="e">
        <f t="shared" si="30"/>
        <v>#N/A</v>
      </c>
      <c r="U163" s="4"/>
      <c r="V163" s="157" t="e">
        <f t="shared" si="29"/>
        <v>#N/A</v>
      </c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64" t="e">
        <f t="shared" si="30"/>
        <v>#N/A</v>
      </c>
      <c r="U164" s="4"/>
      <c r="V164" s="157" t="e">
        <f t="shared" si="29"/>
        <v>#N/A</v>
      </c>
    </row>
    <row r="165" spans="1:22" s="101" customFormat="1" x14ac:dyDescent="0.2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64" t="e">
        <f t="shared" si="30"/>
        <v>#N/A</v>
      </c>
      <c r="U165" s="4"/>
      <c r="V165" s="157" t="e">
        <f t="shared" si="29"/>
        <v>#N/A</v>
      </c>
    </row>
    <row r="166" spans="1:22" s="101" customFormat="1" x14ac:dyDescent="0.2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64" t="e">
        <f t="shared" si="30"/>
        <v>#N/A</v>
      </c>
      <c r="U166" s="4"/>
      <c r="V166" s="157" t="e">
        <f t="shared" si="29"/>
        <v>#N/A</v>
      </c>
    </row>
    <row r="167" spans="1:22" s="101" customFormat="1" x14ac:dyDescent="0.2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64" t="e">
        <f t="shared" si="30"/>
        <v>#N/A</v>
      </c>
      <c r="U167" s="4"/>
      <c r="V167" s="157" t="e">
        <f t="shared" si="29"/>
        <v>#N/A</v>
      </c>
    </row>
    <row r="168" spans="1:22" s="101" customFormat="1" x14ac:dyDescent="0.2">
      <c r="A168" s="1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64" t="e">
        <f t="shared" si="30"/>
        <v>#N/A</v>
      </c>
      <c r="U168" s="4"/>
      <c r="V168" s="157" t="e">
        <f t="shared" si="29"/>
        <v>#N/A</v>
      </c>
    </row>
    <row r="169" spans="1:22" s="101" customFormat="1" x14ac:dyDescent="0.2">
      <c r="A169" s="1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64" t="e">
        <f t="shared" si="30"/>
        <v>#N/A</v>
      </c>
      <c r="U169" s="4"/>
      <c r="V169" s="157" t="e">
        <f t="shared" si="29"/>
        <v>#N/A</v>
      </c>
    </row>
    <row r="170" spans="1:22" s="101" customFormat="1" x14ac:dyDescent="0.2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64" t="e">
        <f t="shared" si="30"/>
        <v>#N/A</v>
      </c>
      <c r="U170" s="4"/>
      <c r="V170" s="157" t="e">
        <f t="shared" si="29"/>
        <v>#N/A</v>
      </c>
    </row>
    <row r="171" spans="1:22" s="101" customFormat="1" x14ac:dyDescent="0.2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ref="T171" si="31">IF(SUM(B171:S171)=0,NA(),SUM(B171:S171))</f>
        <v>#N/A</v>
      </c>
      <c r="U171" s="4"/>
      <c r="V171" s="157" t="e">
        <f t="shared" si="29"/>
        <v>#N/A</v>
      </c>
    </row>
    <row r="172" spans="1:22" s="101" customFormat="1" x14ac:dyDescent="0.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ref="T172" si="32">IF(SUM(B172:S172)=0,NA(),SUM(B172:S172))</f>
        <v>#N/A</v>
      </c>
      <c r="U172" s="4"/>
      <c r="V172" s="157" t="e">
        <f t="shared" si="29"/>
        <v>#N/A</v>
      </c>
    </row>
    <row r="173" spans="1:22" s="101" customFormat="1" x14ac:dyDescent="0.2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x14ac:dyDescent="0.2">
      <c r="B176" s="224" t="s">
        <v>27</v>
      </c>
      <c r="C176" s="224"/>
      <c r="D176" s="224"/>
      <c r="E176" s="224"/>
      <c r="F176" s="224"/>
      <c r="G176" s="224"/>
      <c r="H176" s="224"/>
      <c r="I176" s="224" t="s">
        <v>28</v>
      </c>
      <c r="J176" s="224"/>
      <c r="K176" s="224"/>
      <c r="L176" s="224"/>
      <c r="M176" s="224"/>
      <c r="N176" s="224"/>
      <c r="O176" s="224" t="s">
        <v>29</v>
      </c>
      <c r="P176" s="224"/>
      <c r="Q176" s="224"/>
      <c r="R176" s="224" t="s">
        <v>30</v>
      </c>
      <c r="S176" s="224"/>
      <c r="T176" s="222" t="s">
        <v>31</v>
      </c>
      <c r="U176" t="s">
        <v>32</v>
      </c>
    </row>
    <row r="177" spans="1:22" x14ac:dyDescent="0.2">
      <c r="B177" t="s">
        <v>34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H177" s="1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50</v>
      </c>
      <c r="N177" s="1" t="s">
        <v>40</v>
      </c>
      <c r="O177" t="s">
        <v>46</v>
      </c>
      <c r="P177" t="s">
        <v>47</v>
      </c>
      <c r="Q177" s="1" t="s">
        <v>40</v>
      </c>
      <c r="R177" t="s">
        <v>51</v>
      </c>
      <c r="S177" s="1" t="s">
        <v>49</v>
      </c>
      <c r="T177" s="223"/>
    </row>
    <row r="178" spans="1:22" x14ac:dyDescent="0.2">
      <c r="A178" t="s">
        <v>52</v>
      </c>
      <c r="B178">
        <f t="shared" ref="B178:V178" si="33">SUM(B9:B131)</f>
        <v>980.99999999999966</v>
      </c>
      <c r="C178">
        <f t="shared" si="33"/>
        <v>30.5</v>
      </c>
      <c r="D178">
        <f t="shared" si="33"/>
        <v>0</v>
      </c>
      <c r="E178">
        <f t="shared" si="33"/>
        <v>2</v>
      </c>
      <c r="F178">
        <f t="shared" si="33"/>
        <v>0</v>
      </c>
      <c r="G178">
        <f t="shared" si="33"/>
        <v>0</v>
      </c>
      <c r="H178">
        <f t="shared" si="33"/>
        <v>0</v>
      </c>
      <c r="I178">
        <f t="shared" si="33"/>
        <v>146.6999999999999</v>
      </c>
      <c r="J178">
        <f t="shared" si="33"/>
        <v>39.300000000000004</v>
      </c>
      <c r="K178">
        <f t="shared" si="33"/>
        <v>0</v>
      </c>
      <c r="L178">
        <f t="shared" si="33"/>
        <v>24.3</v>
      </c>
      <c r="M178">
        <f t="shared" si="33"/>
        <v>30.900000000000002</v>
      </c>
      <c r="N178">
        <f t="shared" si="33"/>
        <v>0</v>
      </c>
      <c r="O178">
        <f t="shared" si="33"/>
        <v>139.09999999999991</v>
      </c>
      <c r="P178">
        <f t="shared" si="33"/>
        <v>0</v>
      </c>
      <c r="Q178">
        <f t="shared" si="33"/>
        <v>0</v>
      </c>
      <c r="R178">
        <f t="shared" si="33"/>
        <v>4.8000000000000007</v>
      </c>
      <c r="S178">
        <f t="shared" si="33"/>
        <v>0</v>
      </c>
      <c r="T178" t="e">
        <f t="shared" si="33"/>
        <v>#N/A</v>
      </c>
      <c r="U178">
        <f t="shared" si="33"/>
        <v>381.70000000000022</v>
      </c>
      <c r="V178" t="e">
        <f t="shared" si="33"/>
        <v>#N/A</v>
      </c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 t="s">
        <v>33</v>
      </c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t="e">
        <f>SUM(V11:V185)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6:V187"/>
    <mergeCell ref="T7:T8"/>
    <mergeCell ref="V7:V8"/>
    <mergeCell ref="B176:H176"/>
    <mergeCell ref="I176:N176"/>
    <mergeCell ref="O176:Q176"/>
    <mergeCell ref="R176:S176"/>
    <mergeCell ref="T176:T177"/>
  </mergeCells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86"/>
  <sheetViews>
    <sheetView zoomScaleNormal="100" workbookViewId="0">
      <pane ySplit="8" topLeftCell="A89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117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118</v>
      </c>
      <c r="B3" s="226"/>
      <c r="C3" s="226"/>
      <c r="E3" s="231" t="s">
        <v>250</v>
      </c>
      <c r="F3" s="224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H4" s="1"/>
      <c r="I4"/>
      <c r="N4" s="1"/>
      <c r="O4"/>
      <c r="Q4" s="1"/>
      <c r="R4"/>
      <c r="S4" s="1"/>
      <c r="T4"/>
    </row>
    <row r="5" spans="1:22" x14ac:dyDescent="0.2">
      <c r="A5" s="226" t="s">
        <v>119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87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J9" s="4"/>
      <c r="K9" s="4"/>
      <c r="L9" s="4"/>
      <c r="M9" s="4"/>
      <c r="N9" s="4"/>
      <c r="P9" s="4"/>
      <c r="Q9" s="4"/>
      <c r="S9" s="4"/>
      <c r="T9" s="3" t="e">
        <f>IF(SUM(B9:S9)=0,NA(),SUM(B9:S9))</f>
        <v>#N/A</v>
      </c>
      <c r="V9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3" t="e">
        <f t="shared" ref="T10:T72" si="0">IF(SUM(B10:S10)=0,NA(),SUM(B10:S10))</f>
        <v>#N/A</v>
      </c>
      <c r="V10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3" t="e">
        <f t="shared" si="0"/>
        <v>#N/A</v>
      </c>
      <c r="V11" t="e">
        <f t="shared" si="1"/>
        <v>#N/A</v>
      </c>
    </row>
    <row r="12" spans="1:22" x14ac:dyDescent="0.2">
      <c r="A12" s="172">
        <f>'Web Graph Info.'!A5:A152</f>
        <v>42150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2</v>
      </c>
      <c r="K12" s="4">
        <v>0</v>
      </c>
      <c r="L12" s="4">
        <v>0</v>
      </c>
      <c r="M12" s="4">
        <v>0</v>
      </c>
      <c r="N12" s="1">
        <v>0</v>
      </c>
      <c r="O12" s="4">
        <v>4</v>
      </c>
      <c r="P12" s="4">
        <v>0</v>
      </c>
      <c r="Q12" s="1">
        <v>0</v>
      </c>
      <c r="R12" s="4">
        <v>0</v>
      </c>
      <c r="S12" s="1">
        <v>0</v>
      </c>
      <c r="T12" s="3">
        <f t="shared" si="0"/>
        <v>8</v>
      </c>
      <c r="U12" s="4">
        <v>0</v>
      </c>
      <c r="V12">
        <f t="shared" si="1"/>
        <v>8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1</v>
      </c>
      <c r="P13" s="4">
        <v>0</v>
      </c>
      <c r="Q13" s="1">
        <v>0</v>
      </c>
      <c r="R13" s="4">
        <v>0</v>
      </c>
      <c r="S13" s="1">
        <v>0</v>
      </c>
      <c r="T13" s="3">
        <f t="shared" si="0"/>
        <v>1</v>
      </c>
      <c r="U13" s="4">
        <v>0</v>
      </c>
      <c r="V13">
        <f t="shared" si="1"/>
        <v>1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3">
        <f t="shared" si="0"/>
        <v>1</v>
      </c>
      <c r="U14" s="4">
        <v>1</v>
      </c>
      <c r="V14">
        <f t="shared" si="1"/>
        <v>2</v>
      </c>
    </row>
    <row r="15" spans="1:22" x14ac:dyDescent="0.2">
      <c r="A15" s="172">
        <f>'Web Graph Info.'!A8:A155</f>
        <v>42153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2</v>
      </c>
      <c r="P15" s="4">
        <v>0</v>
      </c>
      <c r="Q15" s="1">
        <v>0</v>
      </c>
      <c r="R15" s="4">
        <v>0</v>
      </c>
      <c r="S15" s="1">
        <v>0</v>
      </c>
      <c r="T15" s="3">
        <f t="shared" si="0"/>
        <v>3</v>
      </c>
      <c r="U15" s="4">
        <v>1</v>
      </c>
      <c r="V15">
        <f t="shared" si="1"/>
        <v>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1</v>
      </c>
      <c r="P16" s="4">
        <v>0</v>
      </c>
      <c r="Q16" s="1">
        <v>0</v>
      </c>
      <c r="R16" s="4">
        <v>0</v>
      </c>
      <c r="S16" s="1">
        <v>0</v>
      </c>
      <c r="T16" s="3">
        <f t="shared" si="0"/>
        <v>1</v>
      </c>
      <c r="U16" s="4">
        <v>0.3</v>
      </c>
      <c r="V16">
        <f t="shared" si="1"/>
        <v>1.3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1</v>
      </c>
      <c r="P17" s="4">
        <v>0</v>
      </c>
      <c r="Q17" s="1">
        <v>0</v>
      </c>
      <c r="R17" s="4">
        <v>0</v>
      </c>
      <c r="S17" s="1">
        <v>0</v>
      </c>
      <c r="T17" s="3">
        <f t="shared" ref="T17:T18" si="2">IF(SUM(B17:S17)=0,NA(),SUM(B17:S17))</f>
        <v>1</v>
      </c>
      <c r="U17" s="4">
        <v>1.3</v>
      </c>
      <c r="V17" s="101">
        <f t="shared" ref="V17:V18" si="3">SUM(T17:U17)</f>
        <v>2.2999999999999998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1</v>
      </c>
      <c r="P18" s="4">
        <v>0</v>
      </c>
      <c r="Q18" s="1">
        <v>0</v>
      </c>
      <c r="R18" s="4">
        <v>0</v>
      </c>
      <c r="S18" s="1">
        <v>0</v>
      </c>
      <c r="T18" s="3">
        <f t="shared" si="2"/>
        <v>1</v>
      </c>
      <c r="U18" s="4">
        <v>2.2999999999999998</v>
      </c>
      <c r="V18" s="101">
        <f t="shared" si="3"/>
        <v>3.3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4">
        <v>2</v>
      </c>
      <c r="N19" s="1">
        <v>0</v>
      </c>
      <c r="O19" s="4">
        <v>0</v>
      </c>
      <c r="P19" s="4">
        <v>0</v>
      </c>
      <c r="Q19" s="1">
        <v>0</v>
      </c>
      <c r="R19" s="4">
        <v>0</v>
      </c>
      <c r="S19" s="1">
        <v>0</v>
      </c>
      <c r="T19" s="3">
        <f t="shared" si="0"/>
        <v>2</v>
      </c>
      <c r="U19" s="4">
        <v>3</v>
      </c>
      <c r="V19">
        <f t="shared" si="1"/>
        <v>5</v>
      </c>
    </row>
    <row r="20" spans="1:22" x14ac:dyDescent="0.2">
      <c r="A20" s="172">
        <f>'Web Graph Info.'!A13:A160</f>
        <v>42158</v>
      </c>
      <c r="B20">
        <v>3</v>
      </c>
      <c r="C20">
        <v>5</v>
      </c>
      <c r="D20">
        <v>0</v>
      </c>
      <c r="E20">
        <v>0</v>
      </c>
      <c r="F20">
        <v>0</v>
      </c>
      <c r="G20">
        <v>0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0</v>
      </c>
      <c r="N20" s="4">
        <v>0</v>
      </c>
      <c r="O20" s="4">
        <v>6</v>
      </c>
      <c r="P20" s="4">
        <v>0</v>
      </c>
      <c r="Q20" s="12">
        <v>0</v>
      </c>
      <c r="R20" s="4">
        <v>0</v>
      </c>
      <c r="S20" s="12">
        <v>0</v>
      </c>
      <c r="T20" s="3">
        <f t="shared" si="0"/>
        <v>16</v>
      </c>
      <c r="U20" s="4">
        <v>17</v>
      </c>
      <c r="V20">
        <f t="shared" si="1"/>
        <v>33</v>
      </c>
    </row>
    <row r="21" spans="1:22" x14ac:dyDescent="0.2">
      <c r="A21" s="172">
        <f>'Web Graph Info.'!A14:A161</f>
        <v>42159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 s="4">
        <v>0</v>
      </c>
      <c r="I21" s="4">
        <v>1</v>
      </c>
      <c r="J21" s="4">
        <v>0</v>
      </c>
      <c r="K21" s="4">
        <v>0</v>
      </c>
      <c r="L21" s="4">
        <v>1</v>
      </c>
      <c r="M21" s="4">
        <v>1</v>
      </c>
      <c r="N21" s="4">
        <v>0</v>
      </c>
      <c r="O21" s="4">
        <v>3</v>
      </c>
      <c r="P21" s="4">
        <v>0</v>
      </c>
      <c r="Q21" s="12">
        <v>0</v>
      </c>
      <c r="R21" s="4">
        <v>0</v>
      </c>
      <c r="S21" s="12">
        <v>0</v>
      </c>
      <c r="T21" s="3">
        <f t="shared" si="0"/>
        <v>9</v>
      </c>
      <c r="U21" s="4">
        <v>0</v>
      </c>
      <c r="V21">
        <f t="shared" si="1"/>
        <v>9</v>
      </c>
    </row>
    <row r="22" spans="1:22" x14ac:dyDescent="0.2">
      <c r="A22" s="172">
        <f>'Web Graph Info.'!A15:A162</f>
        <v>42160</v>
      </c>
      <c r="B22">
        <v>16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4">
        <v>2</v>
      </c>
      <c r="K22" s="4">
        <v>0</v>
      </c>
      <c r="L22" s="4">
        <v>1</v>
      </c>
      <c r="M22" s="4">
        <v>0</v>
      </c>
      <c r="N22" s="4">
        <v>0</v>
      </c>
      <c r="O22" s="4">
        <v>1</v>
      </c>
      <c r="P22" s="4">
        <v>0</v>
      </c>
      <c r="Q22" s="12">
        <v>0</v>
      </c>
      <c r="R22" s="4">
        <v>0</v>
      </c>
      <c r="S22" s="12">
        <v>0</v>
      </c>
      <c r="T22" s="3">
        <f t="shared" si="0"/>
        <v>20</v>
      </c>
      <c r="U22" s="4">
        <v>11</v>
      </c>
      <c r="V22">
        <f t="shared" si="1"/>
        <v>31</v>
      </c>
    </row>
    <row r="23" spans="1:22" x14ac:dyDescent="0.2">
      <c r="A23" s="172">
        <f>'Web Graph Info.'!A16:A163</f>
        <v>42161</v>
      </c>
      <c r="B23">
        <v>33.6</v>
      </c>
      <c r="C23">
        <v>0.6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4">
        <v>0</v>
      </c>
      <c r="K23" s="4">
        <v>0</v>
      </c>
      <c r="L23" s="4">
        <v>0.6</v>
      </c>
      <c r="M23" s="4">
        <v>1</v>
      </c>
      <c r="N23" s="4">
        <v>1.6</v>
      </c>
      <c r="O23" s="4">
        <v>0</v>
      </c>
      <c r="P23" s="4">
        <v>0</v>
      </c>
      <c r="Q23" s="12">
        <v>0</v>
      </c>
      <c r="R23" s="4">
        <v>0</v>
      </c>
      <c r="S23" s="12">
        <v>0</v>
      </c>
      <c r="T23" s="3">
        <f t="shared" si="0"/>
        <v>37.400000000000006</v>
      </c>
      <c r="U23" s="4">
        <v>12</v>
      </c>
      <c r="V23">
        <f t="shared" si="1"/>
        <v>49.400000000000006</v>
      </c>
    </row>
    <row r="24" spans="1:22" x14ac:dyDescent="0.2">
      <c r="A24" s="172">
        <f>'Web Graph Info.'!A17:A164</f>
        <v>42162</v>
      </c>
      <c r="B24" s="101">
        <v>33.6</v>
      </c>
      <c r="C24" s="101">
        <v>0.6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4">
        <v>0</v>
      </c>
      <c r="K24" s="4">
        <v>0</v>
      </c>
      <c r="L24" s="4">
        <v>0.6</v>
      </c>
      <c r="M24" s="4">
        <v>1</v>
      </c>
      <c r="N24" s="4">
        <v>1.6</v>
      </c>
      <c r="O24" s="4">
        <v>0</v>
      </c>
      <c r="P24" s="4">
        <v>0</v>
      </c>
      <c r="Q24" s="12">
        <v>0</v>
      </c>
      <c r="R24" s="4">
        <v>0</v>
      </c>
      <c r="S24" s="12">
        <v>0</v>
      </c>
      <c r="T24" s="3">
        <f t="shared" ref="T24:T25" si="4">IF(SUM(B24:S24)=0,NA(),SUM(B24:S24))</f>
        <v>37.400000000000006</v>
      </c>
      <c r="U24" s="4">
        <v>13</v>
      </c>
      <c r="V24" s="101">
        <f t="shared" ref="V24:V25" si="5">SUM(T24:U24)</f>
        <v>50.400000000000006</v>
      </c>
    </row>
    <row r="25" spans="1:22" x14ac:dyDescent="0.2">
      <c r="A25" s="172">
        <f>'Web Graph Info.'!A18:A165</f>
        <v>42163</v>
      </c>
      <c r="B25" s="101">
        <v>33.6</v>
      </c>
      <c r="C25" s="101">
        <v>0.6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4">
        <v>0</v>
      </c>
      <c r="K25" s="4">
        <v>0</v>
      </c>
      <c r="L25" s="4">
        <v>0.6</v>
      </c>
      <c r="M25" s="4">
        <v>1</v>
      </c>
      <c r="N25" s="4">
        <v>1.6</v>
      </c>
      <c r="O25" s="4">
        <v>0</v>
      </c>
      <c r="P25" s="4">
        <v>0</v>
      </c>
      <c r="Q25" s="12">
        <v>0</v>
      </c>
      <c r="R25" s="4">
        <v>0</v>
      </c>
      <c r="S25" s="12">
        <v>0</v>
      </c>
      <c r="T25" s="3">
        <f t="shared" si="4"/>
        <v>37.400000000000006</v>
      </c>
      <c r="U25" s="4">
        <v>14</v>
      </c>
      <c r="V25" s="101">
        <f t="shared" si="5"/>
        <v>51.400000000000006</v>
      </c>
    </row>
    <row r="26" spans="1:22" x14ac:dyDescent="0.2">
      <c r="A26" s="172">
        <f>'Web Graph Info.'!A19:A166</f>
        <v>42164</v>
      </c>
      <c r="B26">
        <v>35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0</v>
      </c>
      <c r="K26" s="4">
        <v>0</v>
      </c>
      <c r="L26" s="4">
        <v>3</v>
      </c>
      <c r="M26" s="4">
        <v>0</v>
      </c>
      <c r="N26" s="4">
        <v>0</v>
      </c>
      <c r="O26" s="4">
        <v>0</v>
      </c>
      <c r="P26" s="4">
        <v>0</v>
      </c>
      <c r="Q26" s="12">
        <v>0</v>
      </c>
      <c r="R26" s="4">
        <v>0</v>
      </c>
      <c r="S26" s="12">
        <v>0</v>
      </c>
      <c r="T26" s="3">
        <f t="shared" si="0"/>
        <v>39</v>
      </c>
      <c r="U26" s="4">
        <v>0</v>
      </c>
      <c r="V26">
        <f t="shared" si="1"/>
        <v>39</v>
      </c>
    </row>
    <row r="27" spans="1:22" x14ac:dyDescent="0.2">
      <c r="A27" s="172">
        <f>'Web Graph Info.'!A20:A167</f>
        <v>42165</v>
      </c>
      <c r="B27">
        <v>38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4">
        <v>1</v>
      </c>
      <c r="P27" s="4">
        <v>0</v>
      </c>
      <c r="Q27" s="12">
        <v>0</v>
      </c>
      <c r="R27" s="4">
        <v>0</v>
      </c>
      <c r="S27" s="12">
        <v>0</v>
      </c>
      <c r="T27" s="3">
        <f t="shared" si="0"/>
        <v>39</v>
      </c>
      <c r="U27" s="4">
        <v>18</v>
      </c>
      <c r="V27">
        <f>SUM(T27:U27)</f>
        <v>57</v>
      </c>
    </row>
    <row r="28" spans="1:22" x14ac:dyDescent="0.2">
      <c r="A28" s="172">
        <f>'Web Graph Info.'!A21:A168</f>
        <v>42166</v>
      </c>
      <c r="B28" t="s">
        <v>226</v>
      </c>
      <c r="C28" s="101" t="s">
        <v>226</v>
      </c>
      <c r="D28" s="101" t="s">
        <v>226</v>
      </c>
      <c r="E28" s="101" t="s">
        <v>226</v>
      </c>
      <c r="F28" s="101" t="s">
        <v>226</v>
      </c>
      <c r="G28" s="101" t="s">
        <v>226</v>
      </c>
      <c r="H28" s="101" t="s">
        <v>226</v>
      </c>
      <c r="I28" s="101" t="s">
        <v>226</v>
      </c>
      <c r="J28" s="101" t="s">
        <v>226</v>
      </c>
      <c r="K28" s="101" t="s">
        <v>226</v>
      </c>
      <c r="L28" s="101" t="s">
        <v>226</v>
      </c>
      <c r="M28" s="101" t="s">
        <v>226</v>
      </c>
      <c r="N28" s="101" t="s">
        <v>226</v>
      </c>
      <c r="O28" s="101" t="s">
        <v>226</v>
      </c>
      <c r="P28" s="101" t="s">
        <v>226</v>
      </c>
      <c r="Q28" s="101" t="s">
        <v>226</v>
      </c>
      <c r="R28" s="101" t="s">
        <v>226</v>
      </c>
      <c r="S28" s="101" t="s">
        <v>226</v>
      </c>
      <c r="T28" s="3" t="e">
        <f t="shared" si="0"/>
        <v>#N/A</v>
      </c>
      <c r="U28" s="4" t="s">
        <v>226</v>
      </c>
      <c r="V28" t="e">
        <f>SUM(T28:U28)</f>
        <v>#N/A</v>
      </c>
    </row>
    <row r="29" spans="1:22" x14ac:dyDescent="0.2">
      <c r="A29" s="172">
        <f>'Web Graph Info.'!A22:A169</f>
        <v>42167</v>
      </c>
      <c r="B29">
        <v>140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L29">
        <v>0</v>
      </c>
      <c r="M29">
        <v>0</v>
      </c>
      <c r="N29">
        <v>0</v>
      </c>
      <c r="O29">
        <v>15</v>
      </c>
      <c r="P29">
        <v>0</v>
      </c>
      <c r="Q29" s="4">
        <v>0</v>
      </c>
      <c r="R29" s="4">
        <v>0</v>
      </c>
      <c r="S29" s="4">
        <v>0</v>
      </c>
      <c r="T29" s="3">
        <f t="shared" si="0"/>
        <v>159</v>
      </c>
      <c r="U29" s="4">
        <v>32</v>
      </c>
      <c r="V29">
        <f>SUM(T29:U29)</f>
        <v>191</v>
      </c>
    </row>
    <row r="30" spans="1:22" x14ac:dyDescent="0.2">
      <c r="A30" s="172">
        <f>'Web Graph Info.'!A23:A170</f>
        <v>42168</v>
      </c>
      <c r="B30" s="3">
        <v>56</v>
      </c>
      <c r="C30">
        <v>1.3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>
        <v>1</v>
      </c>
      <c r="M30">
        <v>2</v>
      </c>
      <c r="N30">
        <v>0</v>
      </c>
      <c r="O30">
        <v>7</v>
      </c>
      <c r="P30">
        <v>0</v>
      </c>
      <c r="Q30" s="4">
        <v>0</v>
      </c>
      <c r="R30" s="4">
        <v>0</v>
      </c>
      <c r="S30" s="4">
        <v>0</v>
      </c>
      <c r="T30" s="3">
        <f t="shared" si="0"/>
        <v>67.3</v>
      </c>
      <c r="U30" s="4">
        <v>29</v>
      </c>
      <c r="V30">
        <f>SUM(T30:U30)</f>
        <v>96.3</v>
      </c>
    </row>
    <row r="31" spans="1:22" x14ac:dyDescent="0.2">
      <c r="A31" s="172">
        <f>'Web Graph Info.'!A24:A171</f>
        <v>42169</v>
      </c>
      <c r="B31" s="3">
        <v>56</v>
      </c>
      <c r="C31" s="101">
        <v>1.3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2</v>
      </c>
      <c r="N31" s="101">
        <v>0</v>
      </c>
      <c r="O31" s="101">
        <v>7</v>
      </c>
      <c r="P31" s="101">
        <v>0</v>
      </c>
      <c r="Q31" s="4">
        <v>0</v>
      </c>
      <c r="R31" s="4">
        <v>0</v>
      </c>
      <c r="S31" s="4">
        <v>0</v>
      </c>
      <c r="T31" s="3">
        <f t="shared" ref="T31:T32" si="6">IF(SUM(B31:S31)=0,NA(),SUM(B31:S31))</f>
        <v>67.3</v>
      </c>
      <c r="U31" s="4">
        <v>30</v>
      </c>
      <c r="V31" s="101">
        <f t="shared" ref="V31:V32" si="7">SUM(T31:U31)</f>
        <v>97.3</v>
      </c>
    </row>
    <row r="32" spans="1:22" x14ac:dyDescent="0.2">
      <c r="A32" s="172">
        <f>'Web Graph Info.'!A25:A172</f>
        <v>42170</v>
      </c>
      <c r="B32" s="3">
        <v>56</v>
      </c>
      <c r="C32" s="101">
        <v>1.3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1</v>
      </c>
      <c r="M32" s="101">
        <v>2</v>
      </c>
      <c r="N32" s="101">
        <v>0</v>
      </c>
      <c r="O32" s="101">
        <v>7</v>
      </c>
      <c r="P32" s="101">
        <v>0</v>
      </c>
      <c r="Q32" s="4">
        <v>0</v>
      </c>
      <c r="R32" s="4">
        <v>0</v>
      </c>
      <c r="S32" s="4">
        <v>0</v>
      </c>
      <c r="T32" s="3">
        <f t="shared" si="6"/>
        <v>67.3</v>
      </c>
      <c r="U32" s="4">
        <v>31</v>
      </c>
      <c r="V32" s="101">
        <f t="shared" si="7"/>
        <v>98.3</v>
      </c>
    </row>
    <row r="33" spans="1:22" x14ac:dyDescent="0.2">
      <c r="A33" s="172">
        <f>'Web Graph Info.'!A26:A173</f>
        <v>42171</v>
      </c>
      <c r="B33" s="4">
        <v>28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 s="101">
        <v>0</v>
      </c>
      <c r="R33" s="101">
        <v>0</v>
      </c>
      <c r="S33" s="101">
        <v>0</v>
      </c>
      <c r="T33" s="3">
        <f t="shared" si="0"/>
        <v>32</v>
      </c>
      <c r="U33" s="4">
        <v>11</v>
      </c>
      <c r="V33">
        <f t="shared" si="1"/>
        <v>43</v>
      </c>
    </row>
    <row r="34" spans="1:22" x14ac:dyDescent="0.2">
      <c r="A34" s="172">
        <f>'Web Graph Info.'!A27:A174</f>
        <v>42172</v>
      </c>
      <c r="B34" s="4">
        <v>10</v>
      </c>
      <c r="C34">
        <v>1</v>
      </c>
      <c r="D34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>
        <v>1</v>
      </c>
      <c r="P34">
        <v>0</v>
      </c>
      <c r="Q34">
        <v>0</v>
      </c>
      <c r="R34">
        <v>0</v>
      </c>
      <c r="S34">
        <v>0</v>
      </c>
      <c r="T34" s="3">
        <f t="shared" si="0"/>
        <v>12</v>
      </c>
      <c r="U34" s="4">
        <v>2</v>
      </c>
      <c r="V34">
        <f t="shared" si="1"/>
        <v>14</v>
      </c>
    </row>
    <row r="35" spans="1:22" x14ac:dyDescent="0.2">
      <c r="A35" s="172">
        <f>'Web Graph Info.'!A28:A175</f>
        <v>42173</v>
      </c>
      <c r="B35" s="4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 s="3">
        <f t="shared" si="0"/>
        <v>40</v>
      </c>
      <c r="U35" s="4">
        <v>1</v>
      </c>
      <c r="V35">
        <f>SUM(T35:U35)</f>
        <v>41</v>
      </c>
    </row>
    <row r="36" spans="1:22" x14ac:dyDescent="0.2">
      <c r="A36" s="172">
        <f>'Web Graph Info.'!A29:A176</f>
        <v>42174</v>
      </c>
      <c r="B36" s="4">
        <v>18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3">
        <f t="shared" si="0"/>
        <v>18</v>
      </c>
      <c r="U36" s="4">
        <v>1</v>
      </c>
      <c r="V36">
        <f>SUM(T36:U36)</f>
        <v>19</v>
      </c>
    </row>
    <row r="37" spans="1:22" x14ac:dyDescent="0.2">
      <c r="A37" s="172">
        <f>'Web Graph Info.'!A30:A177</f>
        <v>42175</v>
      </c>
      <c r="B37" s="4">
        <v>33.6</v>
      </c>
      <c r="C37" s="89">
        <v>0.3</v>
      </c>
      <c r="D37" s="89">
        <v>0</v>
      </c>
      <c r="E37" s="89">
        <v>0</v>
      </c>
      <c r="F37" s="89">
        <v>0</v>
      </c>
      <c r="G37" s="89">
        <v>0.3</v>
      </c>
      <c r="H37" s="89">
        <v>0</v>
      </c>
      <c r="I37" s="89">
        <v>0</v>
      </c>
      <c r="J37" s="89">
        <v>0.6</v>
      </c>
      <c r="K37" s="89">
        <v>0</v>
      </c>
      <c r="L37" s="89">
        <v>1</v>
      </c>
      <c r="M37" s="89">
        <v>0.3</v>
      </c>
      <c r="N37" s="89">
        <v>0</v>
      </c>
      <c r="O37" s="89">
        <v>2</v>
      </c>
      <c r="P37" s="89">
        <v>0</v>
      </c>
      <c r="Q37" s="89">
        <v>0</v>
      </c>
      <c r="R37" s="89">
        <v>0</v>
      </c>
      <c r="S37" s="89">
        <v>0</v>
      </c>
      <c r="T37" s="3">
        <f t="shared" si="0"/>
        <v>38.099999999999994</v>
      </c>
      <c r="U37" s="4">
        <v>3</v>
      </c>
      <c r="V37">
        <f t="shared" si="1"/>
        <v>41.099999999999994</v>
      </c>
    </row>
    <row r="38" spans="1:22" x14ac:dyDescent="0.2">
      <c r="A38" s="172">
        <f>'Web Graph Info.'!A31:A178</f>
        <v>42176</v>
      </c>
      <c r="B38" s="4">
        <v>33.6</v>
      </c>
      <c r="C38" s="101">
        <v>0.3</v>
      </c>
      <c r="D38" s="101">
        <v>0</v>
      </c>
      <c r="E38" s="101">
        <v>0</v>
      </c>
      <c r="F38" s="101">
        <v>0</v>
      </c>
      <c r="G38" s="101">
        <v>0.3</v>
      </c>
      <c r="H38" s="101">
        <v>0</v>
      </c>
      <c r="I38" s="101">
        <v>0</v>
      </c>
      <c r="J38" s="101">
        <v>0.6</v>
      </c>
      <c r="K38" s="101">
        <v>0</v>
      </c>
      <c r="L38" s="101">
        <v>1</v>
      </c>
      <c r="M38" s="101">
        <v>0.3</v>
      </c>
      <c r="N38" s="101">
        <v>0</v>
      </c>
      <c r="O38" s="101">
        <v>2</v>
      </c>
      <c r="P38" s="101">
        <v>0</v>
      </c>
      <c r="Q38" s="101">
        <v>0</v>
      </c>
      <c r="R38" s="101">
        <v>0</v>
      </c>
      <c r="S38" s="101">
        <v>0</v>
      </c>
      <c r="T38" s="3">
        <f t="shared" ref="T38:T39" si="8">IF(SUM(B38:S38)=0,NA(),SUM(B38:S38))</f>
        <v>38.099999999999994</v>
      </c>
      <c r="U38" s="4">
        <v>4</v>
      </c>
      <c r="V38" s="101">
        <f t="shared" ref="V38:V39" si="9">SUM(T38:U38)</f>
        <v>42.099999999999994</v>
      </c>
    </row>
    <row r="39" spans="1:22" x14ac:dyDescent="0.2">
      <c r="A39" s="172">
        <f>'Web Graph Info.'!A32:A179</f>
        <v>42177</v>
      </c>
      <c r="B39" s="4">
        <v>33.6</v>
      </c>
      <c r="C39" s="101">
        <v>0.3</v>
      </c>
      <c r="D39" s="101">
        <v>0</v>
      </c>
      <c r="E39" s="101">
        <v>0</v>
      </c>
      <c r="F39" s="101">
        <v>0</v>
      </c>
      <c r="G39" s="101">
        <v>0.3</v>
      </c>
      <c r="H39" s="101">
        <v>0</v>
      </c>
      <c r="I39" s="101">
        <v>0</v>
      </c>
      <c r="J39" s="101">
        <v>0.6</v>
      </c>
      <c r="K39" s="101">
        <v>0</v>
      </c>
      <c r="L39" s="101">
        <v>1</v>
      </c>
      <c r="M39" s="101">
        <v>0.3</v>
      </c>
      <c r="N39" s="101">
        <v>0</v>
      </c>
      <c r="O39" s="101">
        <v>2</v>
      </c>
      <c r="P39" s="101">
        <v>0</v>
      </c>
      <c r="Q39" s="101">
        <v>0</v>
      </c>
      <c r="R39" s="101">
        <v>0</v>
      </c>
      <c r="S39" s="101">
        <v>0</v>
      </c>
      <c r="T39" s="3">
        <f t="shared" si="8"/>
        <v>38.099999999999994</v>
      </c>
      <c r="U39" s="4">
        <v>5</v>
      </c>
      <c r="V39" s="101">
        <f t="shared" si="9"/>
        <v>43.099999999999994</v>
      </c>
    </row>
    <row r="40" spans="1:22" x14ac:dyDescent="0.2">
      <c r="A40" s="172">
        <f>'Web Graph Info.'!A33:A180</f>
        <v>42178</v>
      </c>
      <c r="B40" s="4">
        <v>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2</v>
      </c>
      <c r="K40">
        <v>0</v>
      </c>
      <c r="L40">
        <v>2</v>
      </c>
      <c r="M40">
        <v>2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 s="3">
        <f t="shared" si="0"/>
        <v>43</v>
      </c>
      <c r="U40" s="4">
        <v>5</v>
      </c>
      <c r="V40">
        <f t="shared" si="1"/>
        <v>48</v>
      </c>
    </row>
    <row r="41" spans="1:22" x14ac:dyDescent="0.2">
      <c r="A41" s="172">
        <f>'Web Graph Info.'!A34:A181</f>
        <v>42179</v>
      </c>
      <c r="B41" s="4">
        <v>56</v>
      </c>
      <c r="C41">
        <v>0</v>
      </c>
      <c r="D41" s="101">
        <v>0</v>
      </c>
      <c r="E41" s="101">
        <v>0</v>
      </c>
      <c r="F41" s="101">
        <v>0</v>
      </c>
      <c r="G41">
        <v>1</v>
      </c>
      <c r="H41">
        <v>0</v>
      </c>
      <c r="I41">
        <v>2</v>
      </c>
      <c r="J41">
        <v>2</v>
      </c>
      <c r="K41">
        <v>0</v>
      </c>
      <c r="L41">
        <v>1</v>
      </c>
      <c r="M41">
        <v>0</v>
      </c>
      <c r="N41">
        <v>0</v>
      </c>
      <c r="O41">
        <v>23</v>
      </c>
      <c r="P41">
        <v>0</v>
      </c>
      <c r="Q41">
        <v>0</v>
      </c>
      <c r="R41">
        <v>0</v>
      </c>
      <c r="S41">
        <v>0</v>
      </c>
      <c r="T41" s="3">
        <f t="shared" si="0"/>
        <v>85</v>
      </c>
      <c r="U41" s="4">
        <v>19</v>
      </c>
      <c r="V41">
        <f t="shared" si="1"/>
        <v>104</v>
      </c>
    </row>
    <row r="42" spans="1:22" x14ac:dyDescent="0.2">
      <c r="A42" s="172">
        <f>'Web Graph Info.'!A35:A182</f>
        <v>42180</v>
      </c>
      <c r="B42" s="4">
        <v>10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1</v>
      </c>
      <c r="J42">
        <v>2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 s="101">
        <v>0</v>
      </c>
      <c r="R42" s="101">
        <v>0</v>
      </c>
      <c r="S42" s="101">
        <v>0</v>
      </c>
      <c r="T42" s="3">
        <f t="shared" si="0"/>
        <v>16</v>
      </c>
      <c r="U42" s="4">
        <v>1</v>
      </c>
      <c r="V42">
        <f>SUM(T42:U42)</f>
        <v>17</v>
      </c>
    </row>
    <row r="43" spans="1:22" x14ac:dyDescent="0.2">
      <c r="A43" s="172">
        <f>'Web Graph Info.'!A36:A183</f>
        <v>42181</v>
      </c>
      <c r="B43" s="4">
        <v>23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/>
      <c r="J43" s="101">
        <v>0</v>
      </c>
      <c r="K43" s="101">
        <v>0</v>
      </c>
      <c r="L43" s="101">
        <v>3</v>
      </c>
      <c r="M43" s="101">
        <v>0</v>
      </c>
      <c r="N43" s="101">
        <v>0</v>
      </c>
      <c r="O43" s="101">
        <v>5</v>
      </c>
      <c r="P43" s="101">
        <v>0</v>
      </c>
      <c r="Q43" s="101">
        <v>0</v>
      </c>
      <c r="R43" s="101">
        <v>0</v>
      </c>
      <c r="S43" s="101">
        <v>0</v>
      </c>
      <c r="T43" s="3">
        <f t="shared" si="0"/>
        <v>31</v>
      </c>
      <c r="U43" s="4">
        <v>5</v>
      </c>
      <c r="V43" s="101">
        <f t="shared" ref="V43:V44" si="10">SUM(T43:U43)</f>
        <v>36</v>
      </c>
    </row>
    <row r="44" spans="1:22" x14ac:dyDescent="0.2">
      <c r="A44" s="172">
        <f>'Web Graph Info.'!A37:A184</f>
        <v>42182</v>
      </c>
      <c r="B44" s="4">
        <v>12.6</v>
      </c>
      <c r="C44" s="101">
        <v>0.6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2</v>
      </c>
      <c r="J44" s="101">
        <v>1</v>
      </c>
      <c r="K44" s="101">
        <v>0</v>
      </c>
      <c r="L44" s="101">
        <v>0</v>
      </c>
      <c r="M44" s="101">
        <v>0</v>
      </c>
      <c r="N44" s="101">
        <v>0</v>
      </c>
      <c r="O44" s="101">
        <v>3</v>
      </c>
      <c r="P44" s="101">
        <v>0</v>
      </c>
      <c r="Q44" s="101">
        <v>0</v>
      </c>
      <c r="R44" s="101">
        <v>0</v>
      </c>
      <c r="S44" s="101">
        <v>0</v>
      </c>
      <c r="T44" s="3">
        <f t="shared" si="0"/>
        <v>19.2</v>
      </c>
      <c r="U44" s="4">
        <v>5.3</v>
      </c>
      <c r="V44" s="101">
        <f t="shared" si="10"/>
        <v>24.5</v>
      </c>
    </row>
    <row r="45" spans="1:22" x14ac:dyDescent="0.2">
      <c r="A45" s="172">
        <f>'Web Graph Info.'!A38:A185</f>
        <v>42183</v>
      </c>
      <c r="B45" s="4">
        <v>12.6</v>
      </c>
      <c r="C45" s="101">
        <v>0.6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</v>
      </c>
      <c r="J45" s="101">
        <v>1</v>
      </c>
      <c r="K45" s="101">
        <v>0</v>
      </c>
      <c r="L45" s="101">
        <v>0</v>
      </c>
      <c r="M45" s="101">
        <v>0</v>
      </c>
      <c r="N45" s="101">
        <v>0</v>
      </c>
      <c r="O45" s="101">
        <v>3</v>
      </c>
      <c r="P45" s="101">
        <v>0</v>
      </c>
      <c r="Q45" s="101">
        <v>0</v>
      </c>
      <c r="R45" s="101">
        <v>0</v>
      </c>
      <c r="S45" s="101">
        <v>0</v>
      </c>
      <c r="T45" s="3">
        <f t="shared" ref="T45:T46" si="11">IF(SUM(B45:S45)=0,NA(),SUM(B45:S45))</f>
        <v>19.2</v>
      </c>
      <c r="U45" s="4">
        <v>6.3</v>
      </c>
      <c r="V45" s="101">
        <f t="shared" ref="V45:V46" si="12">SUM(T45:U45)</f>
        <v>25.5</v>
      </c>
    </row>
    <row r="46" spans="1:22" x14ac:dyDescent="0.2">
      <c r="A46" s="172">
        <f>'Web Graph Info.'!A39:A186</f>
        <v>42184</v>
      </c>
      <c r="B46" s="4">
        <v>12.6</v>
      </c>
      <c r="C46" s="101">
        <v>0.6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</v>
      </c>
      <c r="J46" s="101">
        <v>1</v>
      </c>
      <c r="K46" s="101">
        <v>0</v>
      </c>
      <c r="L46" s="101">
        <v>0</v>
      </c>
      <c r="M46" s="101">
        <v>0</v>
      </c>
      <c r="N46" s="101">
        <v>0</v>
      </c>
      <c r="O46" s="101">
        <v>3</v>
      </c>
      <c r="P46" s="101">
        <v>0</v>
      </c>
      <c r="Q46" s="101">
        <v>0</v>
      </c>
      <c r="R46" s="101">
        <v>0</v>
      </c>
      <c r="S46" s="101">
        <v>0</v>
      </c>
      <c r="T46" s="3">
        <f t="shared" si="11"/>
        <v>19.2</v>
      </c>
      <c r="U46" s="4">
        <v>7.3</v>
      </c>
      <c r="V46" s="101">
        <f t="shared" si="12"/>
        <v>26.5</v>
      </c>
    </row>
    <row r="47" spans="1:22" x14ac:dyDescent="0.2">
      <c r="A47" s="172">
        <f>'Web Graph Info.'!A40:A187</f>
        <v>42185</v>
      </c>
      <c r="B47" s="4">
        <v>16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2</v>
      </c>
      <c r="K47" s="4">
        <v>0</v>
      </c>
      <c r="L47" s="4">
        <v>0</v>
      </c>
      <c r="M47" s="4">
        <v>3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2">
        <v>0</v>
      </c>
      <c r="T47" s="3">
        <f t="shared" si="0"/>
        <v>21</v>
      </c>
      <c r="U47" s="4">
        <v>7</v>
      </c>
      <c r="V47">
        <f t="shared" si="1"/>
        <v>28</v>
      </c>
    </row>
    <row r="48" spans="1:22" x14ac:dyDescent="0.2">
      <c r="A48" s="172">
        <f>'Web Graph Info.'!A41:A188</f>
        <v>42186</v>
      </c>
      <c r="B48" s="4">
        <v>7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12">
        <v>0</v>
      </c>
      <c r="T48" s="3">
        <f t="shared" si="0"/>
        <v>9</v>
      </c>
      <c r="U48" s="4">
        <v>1</v>
      </c>
      <c r="V48">
        <f t="shared" si="1"/>
        <v>10</v>
      </c>
    </row>
    <row r="49" spans="1:22" x14ac:dyDescent="0.2">
      <c r="A49" s="172">
        <f>'Web Graph Info.'!A42:A189</f>
        <v>42187</v>
      </c>
      <c r="B49" s="4">
        <v>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2">
        <v>0</v>
      </c>
      <c r="T49" s="3">
        <f t="shared" si="0"/>
        <v>3</v>
      </c>
      <c r="U49" s="4">
        <v>1</v>
      </c>
      <c r="V49">
        <f t="shared" si="1"/>
        <v>4</v>
      </c>
    </row>
    <row r="50" spans="1:22" x14ac:dyDescent="0.2">
      <c r="A50" s="172">
        <f>'Web Graph Info.'!A43:A190</f>
        <v>42188</v>
      </c>
      <c r="B50" s="4">
        <v>4</v>
      </c>
      <c r="C50" s="4">
        <v>0.5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1.75</v>
      </c>
      <c r="J50" s="4">
        <v>0.5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3">
        <f t="shared" si="0"/>
        <v>6.75</v>
      </c>
      <c r="U50" s="4">
        <v>1.75</v>
      </c>
      <c r="V50" s="101">
        <f t="shared" ref="V50:V51" si="13">SUM(T50:U50)</f>
        <v>8.5</v>
      </c>
    </row>
    <row r="51" spans="1:22" x14ac:dyDescent="0.2">
      <c r="A51" s="172">
        <f>'Web Graph Info.'!A44:A191</f>
        <v>42189</v>
      </c>
      <c r="B51" s="4">
        <v>4</v>
      </c>
      <c r="C51" s="4">
        <v>0.5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1.75</v>
      </c>
      <c r="J51" s="4">
        <v>0.5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3">
        <f t="shared" ref="T51:T53" si="14">IF(SUM(B51:S51)=0,NA(),SUM(B51:S51))</f>
        <v>6.75</v>
      </c>
      <c r="U51" s="4">
        <v>2.75</v>
      </c>
      <c r="V51" s="101">
        <f t="shared" si="13"/>
        <v>9.5</v>
      </c>
    </row>
    <row r="52" spans="1:22" x14ac:dyDescent="0.2">
      <c r="A52" s="172">
        <f>'Web Graph Info.'!A45:A192</f>
        <v>42190</v>
      </c>
      <c r="B52" s="4">
        <v>4</v>
      </c>
      <c r="C52" s="4">
        <v>0.5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1.75</v>
      </c>
      <c r="J52" s="4">
        <v>0.5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3">
        <f t="shared" si="14"/>
        <v>6.75</v>
      </c>
      <c r="U52" s="4">
        <v>3.75</v>
      </c>
      <c r="V52">
        <f t="shared" si="1"/>
        <v>10.5</v>
      </c>
    </row>
    <row r="53" spans="1:22" x14ac:dyDescent="0.2">
      <c r="A53" s="172">
        <f>'Web Graph Info.'!A46:A193</f>
        <v>42191</v>
      </c>
      <c r="B53" s="4">
        <v>4</v>
      </c>
      <c r="C53" s="4">
        <v>0.5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1.75</v>
      </c>
      <c r="J53" s="4">
        <v>0.5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3">
        <f t="shared" si="14"/>
        <v>6.75</v>
      </c>
      <c r="U53" s="4">
        <v>4.75</v>
      </c>
      <c r="V53">
        <f t="shared" si="1"/>
        <v>11.5</v>
      </c>
    </row>
    <row r="54" spans="1:22" x14ac:dyDescent="0.2">
      <c r="A54" s="172">
        <f>'Web Graph Info.'!A47:A194</f>
        <v>42192</v>
      </c>
      <c r="B54" s="4">
        <v>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3">
        <f t="shared" si="0"/>
        <v>4</v>
      </c>
      <c r="U54" s="4">
        <v>3</v>
      </c>
      <c r="V54">
        <f t="shared" si="1"/>
        <v>7</v>
      </c>
    </row>
    <row r="55" spans="1:22" x14ac:dyDescent="0.2">
      <c r="A55" s="172">
        <f>'Web Graph Info.'!A48:A195</f>
        <v>42193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3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4">
        <v>0</v>
      </c>
      <c r="T55" s="3">
        <f t="shared" si="0"/>
        <v>5</v>
      </c>
      <c r="U55" s="4">
        <v>5</v>
      </c>
      <c r="V55">
        <f t="shared" si="1"/>
        <v>10</v>
      </c>
    </row>
    <row r="56" spans="1:22" x14ac:dyDescent="0.2">
      <c r="A56" s="172">
        <f>'Web Graph Info.'!A49:A196</f>
        <v>42194</v>
      </c>
      <c r="B56" s="4">
        <v>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3">
        <f t="shared" si="0"/>
        <v>4</v>
      </c>
      <c r="U56" s="4">
        <v>3</v>
      </c>
      <c r="V56">
        <f t="shared" si="1"/>
        <v>7</v>
      </c>
    </row>
    <row r="57" spans="1:22" x14ac:dyDescent="0.2">
      <c r="A57" s="172">
        <f>'Web Graph Info.'!A50:A197</f>
        <v>42195</v>
      </c>
      <c r="B57" s="4">
        <v>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3">
        <f t="shared" si="0"/>
        <v>5</v>
      </c>
      <c r="U57" s="4">
        <v>4</v>
      </c>
      <c r="V57" s="101">
        <f t="shared" ref="V57:V58" si="15">SUM(T57:U57)</f>
        <v>9</v>
      </c>
    </row>
    <row r="58" spans="1:22" x14ac:dyDescent="0.2">
      <c r="A58" s="172">
        <f>'Web Graph Info.'!A51:A198</f>
        <v>42196</v>
      </c>
      <c r="B58" s="4">
        <v>2.2999999999999998</v>
      </c>
      <c r="C58" s="4">
        <v>0.3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0.3</v>
      </c>
      <c r="J58" s="4">
        <v>0.6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3">
        <f t="shared" si="0"/>
        <v>4.5</v>
      </c>
      <c r="U58" s="4">
        <v>4.3</v>
      </c>
      <c r="V58" s="101">
        <f t="shared" si="15"/>
        <v>8.8000000000000007</v>
      </c>
    </row>
    <row r="59" spans="1:22" x14ac:dyDescent="0.2">
      <c r="A59" s="172">
        <f>'Web Graph Info.'!A52:A199</f>
        <v>42197</v>
      </c>
      <c r="B59" s="4">
        <v>2.2999999999999998</v>
      </c>
      <c r="C59" s="4">
        <v>0.3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0.3</v>
      </c>
      <c r="J59" s="4">
        <v>0.6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3">
        <f t="shared" ref="T59:T60" si="16">IF(SUM(B59:S59)=0,NA(),SUM(B59:S59))</f>
        <v>4.5</v>
      </c>
      <c r="U59" s="4">
        <v>4.3</v>
      </c>
      <c r="V59" s="101">
        <f t="shared" ref="V59:V60" si="17">SUM(T59:U59)</f>
        <v>8.8000000000000007</v>
      </c>
    </row>
    <row r="60" spans="1:22" x14ac:dyDescent="0.2">
      <c r="A60" s="172">
        <f>'Web Graph Info.'!A53:A200</f>
        <v>42198</v>
      </c>
      <c r="B60" s="4">
        <v>2.2999999999999998</v>
      </c>
      <c r="C60" s="4">
        <v>0.3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0.3</v>
      </c>
      <c r="J60" s="4">
        <v>0.6</v>
      </c>
      <c r="K60" s="4">
        <v>0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3">
        <f t="shared" si="16"/>
        <v>4.5</v>
      </c>
      <c r="U60" s="4">
        <v>4.3</v>
      </c>
      <c r="V60" s="101">
        <f t="shared" si="17"/>
        <v>8.8000000000000007</v>
      </c>
    </row>
    <row r="61" spans="1:22" x14ac:dyDescent="0.2">
      <c r="A61" s="172">
        <f>'Web Graph Info.'!A54:A201</f>
        <v>42199</v>
      </c>
      <c r="B61" s="4">
        <v>8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3">
        <f t="shared" si="0"/>
        <v>10</v>
      </c>
      <c r="U61" s="4">
        <v>7</v>
      </c>
      <c r="V61">
        <f t="shared" si="1"/>
        <v>17</v>
      </c>
    </row>
    <row r="62" spans="1:22" x14ac:dyDescent="0.2">
      <c r="A62" s="172">
        <f>'Web Graph Info.'!A55:A202</f>
        <v>42200</v>
      </c>
      <c r="B62" s="4">
        <v>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3">
        <f t="shared" si="0"/>
        <v>4</v>
      </c>
      <c r="U62" s="4">
        <v>2</v>
      </c>
      <c r="V62">
        <f t="shared" si="1"/>
        <v>6</v>
      </c>
    </row>
    <row r="63" spans="1:22" x14ac:dyDescent="0.2">
      <c r="A63" s="172">
        <f>'Web Graph Info.'!A56:A203</f>
        <v>42201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3">
        <f t="shared" si="0"/>
        <v>2</v>
      </c>
      <c r="U63" s="4">
        <v>1</v>
      </c>
      <c r="V63">
        <f t="shared" si="1"/>
        <v>3</v>
      </c>
    </row>
    <row r="64" spans="1:22" x14ac:dyDescent="0.2">
      <c r="A64" s="172">
        <f>'Web Graph Info.'!A57:A204</f>
        <v>42202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3">
        <f t="shared" si="0"/>
        <v>1</v>
      </c>
      <c r="U64" s="4">
        <v>4</v>
      </c>
      <c r="V64">
        <f t="shared" si="1"/>
        <v>5</v>
      </c>
    </row>
    <row r="65" spans="1:22" x14ac:dyDescent="0.2">
      <c r="A65" s="172">
        <f>'Web Graph Info.'!A58:A205</f>
        <v>42203</v>
      </c>
      <c r="B65" s="4">
        <v>30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2.2999999999999998</v>
      </c>
      <c r="J65" s="4">
        <v>2</v>
      </c>
      <c r="K65" s="4">
        <v>0</v>
      </c>
      <c r="L65" s="4">
        <v>0</v>
      </c>
      <c r="M65" s="4">
        <v>0.3</v>
      </c>
      <c r="N65" s="4">
        <v>0</v>
      </c>
      <c r="O65" s="4">
        <v>1</v>
      </c>
      <c r="P65" s="4">
        <v>0</v>
      </c>
      <c r="Q65" s="4">
        <v>0</v>
      </c>
      <c r="R65" s="4">
        <v>1</v>
      </c>
      <c r="S65" s="4">
        <v>0</v>
      </c>
      <c r="T65" s="3">
        <f t="shared" si="0"/>
        <v>36.599999999999994</v>
      </c>
      <c r="U65" s="4">
        <v>14</v>
      </c>
      <c r="V65">
        <f t="shared" si="1"/>
        <v>50.599999999999994</v>
      </c>
    </row>
    <row r="66" spans="1:22" x14ac:dyDescent="0.2">
      <c r="A66" s="172">
        <f>'Web Graph Info.'!A59:A206</f>
        <v>42204</v>
      </c>
      <c r="B66" s="4">
        <v>30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2.2999999999999998</v>
      </c>
      <c r="J66" s="4">
        <v>2</v>
      </c>
      <c r="K66" s="4">
        <v>0</v>
      </c>
      <c r="L66" s="4">
        <v>0</v>
      </c>
      <c r="M66" s="4">
        <v>0.3</v>
      </c>
      <c r="N66" s="4">
        <v>0</v>
      </c>
      <c r="O66" s="4">
        <v>1</v>
      </c>
      <c r="P66" s="4">
        <v>0</v>
      </c>
      <c r="Q66" s="4">
        <v>0</v>
      </c>
      <c r="R66" s="4">
        <v>1</v>
      </c>
      <c r="S66" s="4">
        <v>0</v>
      </c>
      <c r="T66" s="3">
        <f t="shared" ref="T66:T67" si="18">IF(SUM(B66:S66)=0,NA(),SUM(B66:S66))</f>
        <v>36.599999999999994</v>
      </c>
      <c r="U66" s="4">
        <v>14</v>
      </c>
      <c r="V66">
        <f t="shared" si="1"/>
        <v>50.599999999999994</v>
      </c>
    </row>
    <row r="67" spans="1:22" x14ac:dyDescent="0.2">
      <c r="A67" s="172">
        <f>'Web Graph Info.'!A60:A207</f>
        <v>42205</v>
      </c>
      <c r="B67" s="4">
        <v>30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2.2999999999999998</v>
      </c>
      <c r="J67" s="4">
        <v>2</v>
      </c>
      <c r="K67" s="4">
        <v>0</v>
      </c>
      <c r="L67" s="4">
        <v>0</v>
      </c>
      <c r="M67" s="4">
        <v>0.3</v>
      </c>
      <c r="N67" s="4">
        <v>0</v>
      </c>
      <c r="O67" s="4">
        <v>1</v>
      </c>
      <c r="P67" s="4">
        <v>0</v>
      </c>
      <c r="Q67" s="4">
        <v>0</v>
      </c>
      <c r="R67" s="4">
        <v>1</v>
      </c>
      <c r="S67" s="4">
        <v>0</v>
      </c>
      <c r="T67" s="3">
        <f t="shared" si="18"/>
        <v>36.599999999999994</v>
      </c>
      <c r="U67" s="4">
        <v>14</v>
      </c>
      <c r="V67">
        <f t="shared" si="1"/>
        <v>50.599999999999994</v>
      </c>
    </row>
    <row r="68" spans="1:22" x14ac:dyDescent="0.2">
      <c r="A68" s="172">
        <f>'Web Graph Info.'!A61:A208</f>
        <v>42206</v>
      </c>
      <c r="B68" s="4">
        <v>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4">
        <v>1</v>
      </c>
      <c r="K68" s="4">
        <v>0</v>
      </c>
      <c r="L68" s="4">
        <v>1</v>
      </c>
      <c r="M68" s="4">
        <v>2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3">
        <f t="shared" si="0"/>
        <v>11</v>
      </c>
      <c r="U68" s="4">
        <v>20</v>
      </c>
      <c r="V68">
        <f t="shared" si="1"/>
        <v>31</v>
      </c>
    </row>
    <row r="69" spans="1:22" x14ac:dyDescent="0.2">
      <c r="A69" s="172">
        <f>'Web Graph Info.'!A62:A209</f>
        <v>42207</v>
      </c>
      <c r="B69" s="4">
        <v>3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3">
        <f t="shared" si="0"/>
        <v>4</v>
      </c>
      <c r="U69" s="4">
        <v>5</v>
      </c>
      <c r="V69">
        <f t="shared" si="1"/>
        <v>9</v>
      </c>
    </row>
    <row r="70" spans="1:22" x14ac:dyDescent="0.2">
      <c r="A70" s="172">
        <f>'Web Graph Info.'!A63:A210</f>
        <v>42208</v>
      </c>
      <c r="B70" s="4">
        <v>10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1</v>
      </c>
      <c r="S70" s="4">
        <v>0</v>
      </c>
      <c r="T70" s="3">
        <f t="shared" si="0"/>
        <v>12</v>
      </c>
      <c r="U70" s="4">
        <v>6</v>
      </c>
      <c r="V70">
        <f t="shared" si="1"/>
        <v>18</v>
      </c>
    </row>
    <row r="71" spans="1:22" x14ac:dyDescent="0.2">
      <c r="A71" s="172">
        <f>'Web Graph Info.'!A64:A211</f>
        <v>42209</v>
      </c>
      <c r="B71" s="4">
        <v>14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3</v>
      </c>
      <c r="J71" s="4">
        <v>1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3">
        <f t="shared" si="0"/>
        <v>19</v>
      </c>
      <c r="U71" s="4">
        <v>0</v>
      </c>
      <c r="V71">
        <f t="shared" si="1"/>
        <v>19</v>
      </c>
    </row>
    <row r="72" spans="1:22" x14ac:dyDescent="0.2">
      <c r="A72" s="172">
        <f>'Web Graph Info.'!A65:A212</f>
        <v>42210</v>
      </c>
      <c r="B72" s="4">
        <v>14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1</v>
      </c>
      <c r="J72" s="4">
        <v>0.3</v>
      </c>
      <c r="K72" s="4">
        <v>0</v>
      </c>
      <c r="L72" s="4">
        <v>0</v>
      </c>
      <c r="M72" s="4">
        <v>0</v>
      </c>
      <c r="N72" s="4">
        <v>0</v>
      </c>
      <c r="O72" s="4">
        <v>0.3</v>
      </c>
      <c r="P72" s="4">
        <v>0</v>
      </c>
      <c r="Q72" s="4">
        <v>0</v>
      </c>
      <c r="R72" s="4">
        <v>0</v>
      </c>
      <c r="S72" s="4">
        <v>0</v>
      </c>
      <c r="T72" s="3">
        <f t="shared" si="0"/>
        <v>15.600000000000001</v>
      </c>
      <c r="U72" s="4">
        <v>15.3</v>
      </c>
      <c r="V72">
        <f t="shared" si="1"/>
        <v>30.900000000000002</v>
      </c>
    </row>
    <row r="73" spans="1:22" x14ac:dyDescent="0.2">
      <c r="A73" s="172">
        <f>'Web Graph Info.'!A66:A213</f>
        <v>42211</v>
      </c>
      <c r="B73" s="4">
        <v>14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0.3</v>
      </c>
      <c r="K73" s="4">
        <v>0</v>
      </c>
      <c r="L73" s="4">
        <v>0</v>
      </c>
      <c r="M73" s="4">
        <v>0</v>
      </c>
      <c r="N73" s="4">
        <v>0</v>
      </c>
      <c r="O73" s="4">
        <v>0.3</v>
      </c>
      <c r="P73" s="4">
        <v>0</v>
      </c>
      <c r="Q73" s="4">
        <v>0</v>
      </c>
      <c r="R73" s="4">
        <v>0</v>
      </c>
      <c r="S73" s="4">
        <v>0</v>
      </c>
      <c r="T73" s="3">
        <f t="shared" ref="T73:T74" si="19">IF(SUM(B73:S73)=0,NA(),SUM(B73:S73))</f>
        <v>15.600000000000001</v>
      </c>
      <c r="U73" s="4">
        <v>15.3</v>
      </c>
      <c r="V73">
        <f t="shared" si="1"/>
        <v>30.900000000000002</v>
      </c>
    </row>
    <row r="74" spans="1:22" x14ac:dyDescent="0.2">
      <c r="A74" s="172">
        <f>'Web Graph Info.'!A67:A214</f>
        <v>42212</v>
      </c>
      <c r="B74" s="4">
        <v>14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0.3</v>
      </c>
      <c r="K74" s="4">
        <v>0</v>
      </c>
      <c r="L74" s="4">
        <v>0</v>
      </c>
      <c r="M74" s="4">
        <v>0</v>
      </c>
      <c r="N74" s="4">
        <v>0</v>
      </c>
      <c r="O74" s="4">
        <v>0.3</v>
      </c>
      <c r="P74" s="4">
        <v>0</v>
      </c>
      <c r="Q74" s="4">
        <v>0</v>
      </c>
      <c r="R74" s="4">
        <v>0</v>
      </c>
      <c r="S74" s="4">
        <v>0</v>
      </c>
      <c r="T74" s="3">
        <f t="shared" si="19"/>
        <v>15.600000000000001</v>
      </c>
      <c r="U74" s="4">
        <v>15.3</v>
      </c>
      <c r="V74">
        <f t="shared" ref="V74:V132" si="20">SUM(T74:U74)</f>
        <v>30.900000000000002</v>
      </c>
    </row>
    <row r="75" spans="1:22" x14ac:dyDescent="0.2">
      <c r="A75" s="172">
        <f>'Web Graph Info.'!A68:A215</f>
        <v>42213</v>
      </c>
      <c r="B75" s="4">
        <v>23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3">
        <f t="shared" ref="T75:T137" si="21">IF(SUM(B75:S75)=0,NA(),SUM(B75:S75))</f>
        <v>23</v>
      </c>
      <c r="U75" s="4">
        <v>5</v>
      </c>
      <c r="V75">
        <f t="shared" si="20"/>
        <v>28</v>
      </c>
    </row>
    <row r="76" spans="1:22" x14ac:dyDescent="0.2">
      <c r="A76" s="172">
        <f>'Web Graph Info.'!A69:A216</f>
        <v>42214</v>
      </c>
      <c r="B76" s="4">
        <v>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3">
        <f t="shared" si="21"/>
        <v>5</v>
      </c>
      <c r="U76" s="4">
        <v>1</v>
      </c>
      <c r="V76">
        <f t="shared" si="20"/>
        <v>6</v>
      </c>
    </row>
    <row r="77" spans="1:22" x14ac:dyDescent="0.2">
      <c r="A77" s="172">
        <f>'Web Graph Info.'!A70:A217</f>
        <v>42215</v>
      </c>
      <c r="B77" s="4">
        <v>60</v>
      </c>
      <c r="C77" s="4">
        <v>1</v>
      </c>
      <c r="D77" s="4">
        <v>0</v>
      </c>
      <c r="E77" s="4">
        <v>0</v>
      </c>
      <c r="F77" s="4"/>
      <c r="G77" s="4">
        <v>0</v>
      </c>
      <c r="H77" s="4">
        <v>0</v>
      </c>
      <c r="I77" s="4">
        <v>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3">
        <f t="shared" si="21"/>
        <v>64</v>
      </c>
      <c r="U77" s="4">
        <v>26</v>
      </c>
      <c r="V77">
        <f>SUM(T77:U77)</f>
        <v>90</v>
      </c>
    </row>
    <row r="78" spans="1:22" x14ac:dyDescent="0.2">
      <c r="A78" s="172">
        <f>'Web Graph Info.'!A71:A218</f>
        <v>42216</v>
      </c>
      <c r="B78" s="4">
        <v>32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3">
        <f t="shared" si="21"/>
        <v>33</v>
      </c>
      <c r="U78" s="4">
        <v>21</v>
      </c>
      <c r="V78">
        <f>SUM(T78:U78)</f>
        <v>54</v>
      </c>
    </row>
    <row r="79" spans="1:22" x14ac:dyDescent="0.2">
      <c r="A79" s="172">
        <f>'Web Graph Info.'!A72:A219</f>
        <v>42217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0.3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3">
        <f t="shared" si="21"/>
        <v>0.3</v>
      </c>
      <c r="U79" s="4">
        <v>0</v>
      </c>
      <c r="V79">
        <f t="shared" si="20"/>
        <v>0.3</v>
      </c>
    </row>
    <row r="80" spans="1:22" x14ac:dyDescent="0.2">
      <c r="A80" s="172">
        <f>'Web Graph Info.'!A73:A220</f>
        <v>42218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0.3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3">
        <f t="shared" ref="T80:T81" si="22">IF(SUM(B80:S80)=0,NA(),SUM(B80:S80))</f>
        <v>0.3</v>
      </c>
      <c r="U80" s="4">
        <v>0</v>
      </c>
      <c r="V80">
        <f t="shared" si="20"/>
        <v>0.3</v>
      </c>
    </row>
    <row r="81" spans="1:22" x14ac:dyDescent="0.2">
      <c r="A81" s="172">
        <f>'Web Graph Info.'!A74:A221</f>
        <v>42219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0.3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3">
        <f t="shared" si="22"/>
        <v>0.3</v>
      </c>
      <c r="U81" s="4">
        <v>0</v>
      </c>
      <c r="V81">
        <f t="shared" si="20"/>
        <v>0.3</v>
      </c>
    </row>
    <row r="82" spans="1:22" x14ac:dyDescent="0.2">
      <c r="A82" s="172">
        <f>'Web Graph Info.'!A75:A222</f>
        <v>42220</v>
      </c>
      <c r="B82" s="4">
        <v>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3">
        <f t="shared" si="21"/>
        <v>5</v>
      </c>
      <c r="U82" s="4">
        <v>3</v>
      </c>
      <c r="V82">
        <f t="shared" si="20"/>
        <v>8</v>
      </c>
    </row>
    <row r="83" spans="1:22" x14ac:dyDescent="0.2">
      <c r="A83" s="172">
        <f>'Web Graph Info.'!A76:A223</f>
        <v>42221</v>
      </c>
      <c r="B83" s="4">
        <v>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3">
        <f t="shared" si="21"/>
        <v>5</v>
      </c>
      <c r="U83" s="4">
        <v>3</v>
      </c>
      <c r="V83">
        <f t="shared" si="20"/>
        <v>8</v>
      </c>
    </row>
    <row r="84" spans="1:22" x14ac:dyDescent="0.2">
      <c r="A84" s="172">
        <f>'Web Graph Info.'!A77:A224</f>
        <v>42222</v>
      </c>
      <c r="B84" s="4">
        <v>10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3">
        <f t="shared" si="21"/>
        <v>10</v>
      </c>
      <c r="U84" s="4">
        <v>2</v>
      </c>
      <c r="V84">
        <f>SUM(T84:U84)</f>
        <v>12</v>
      </c>
    </row>
    <row r="85" spans="1:22" x14ac:dyDescent="0.2">
      <c r="A85" s="172">
        <f>'Web Graph Info.'!A78:A225</f>
        <v>42223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>
        <f>SUM(T85:U85)</f>
        <v>0</v>
      </c>
    </row>
    <row r="86" spans="1:22" x14ac:dyDescent="0.2">
      <c r="A86" s="172">
        <f>'Web Graph Info.'!A79:A226</f>
        <v>42224</v>
      </c>
      <c r="B86" s="4">
        <v>2.2999999999999998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0.3</v>
      </c>
      <c r="J86" s="4">
        <v>0.3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3">
        <f t="shared" si="21"/>
        <v>2.8999999999999995</v>
      </c>
      <c r="U86" s="4">
        <v>0</v>
      </c>
      <c r="V86">
        <f t="shared" si="20"/>
        <v>2.8999999999999995</v>
      </c>
    </row>
    <row r="87" spans="1:22" x14ac:dyDescent="0.2">
      <c r="A87" s="172">
        <f>'Web Graph Info.'!A80:A227</f>
        <v>42225</v>
      </c>
      <c r="B87" s="4">
        <v>2.2999999999999998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0.3</v>
      </c>
      <c r="J87" s="4">
        <v>0.3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3">
        <f t="shared" ref="T87:T88" si="23">IF(SUM(B87:S87)=0,NA(),SUM(B87:S87))</f>
        <v>2.8999999999999995</v>
      </c>
      <c r="U87" s="4">
        <v>0</v>
      </c>
      <c r="V87">
        <f t="shared" si="20"/>
        <v>2.8999999999999995</v>
      </c>
    </row>
    <row r="88" spans="1:22" x14ac:dyDescent="0.2">
      <c r="A88" s="172">
        <f>'Web Graph Info.'!A81:A228</f>
        <v>42226</v>
      </c>
      <c r="B88" s="4">
        <v>2.2999999999999998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0.3</v>
      </c>
      <c r="J88" s="4">
        <v>0.3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3">
        <f t="shared" si="23"/>
        <v>2.8999999999999995</v>
      </c>
      <c r="U88" s="4">
        <v>0</v>
      </c>
      <c r="V88">
        <f t="shared" si="20"/>
        <v>2.8999999999999995</v>
      </c>
    </row>
    <row r="89" spans="1:22" x14ac:dyDescent="0.2">
      <c r="A89" s="172">
        <f>'Web Graph Info.'!A82:A229</f>
        <v>42227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>
        <f t="shared" si="20"/>
        <v>0</v>
      </c>
    </row>
    <row r="90" spans="1:22" x14ac:dyDescent="0.2">
      <c r="A90" s="172">
        <f>'Web Graph Info.'!A83:A230</f>
        <v>42228</v>
      </c>
      <c r="B90" s="4">
        <v>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4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3">
        <f t="shared" si="21"/>
        <v>6</v>
      </c>
      <c r="U90" s="4">
        <v>0</v>
      </c>
      <c r="V90">
        <f t="shared" si="20"/>
        <v>6</v>
      </c>
    </row>
    <row r="91" spans="1:22" x14ac:dyDescent="0.2">
      <c r="A91" s="172">
        <f>'Web Graph Info.'!A84:A231</f>
        <v>42229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3">
        <f t="shared" si="21"/>
        <v>3</v>
      </c>
      <c r="U91" s="4">
        <v>3</v>
      </c>
      <c r="V91">
        <f>SUM(T91:U91)</f>
        <v>6</v>
      </c>
    </row>
    <row r="92" spans="1:22" x14ac:dyDescent="0.2">
      <c r="A92" s="172">
        <f>'Web Graph Info.'!A85:A232</f>
        <v>42230</v>
      </c>
      <c r="B92" s="4" t="s">
        <v>226</v>
      </c>
      <c r="C92" s="4" t="s">
        <v>226</v>
      </c>
      <c r="D92" s="4" t="s">
        <v>226</v>
      </c>
      <c r="E92" s="4" t="s">
        <v>226</v>
      </c>
      <c r="F92" s="4" t="s">
        <v>226</v>
      </c>
      <c r="G92" s="4" t="s">
        <v>226</v>
      </c>
      <c r="H92" s="4" t="s">
        <v>226</v>
      </c>
      <c r="I92" s="4" t="s">
        <v>226</v>
      </c>
      <c r="J92" s="4" t="s">
        <v>226</v>
      </c>
      <c r="K92" s="4" t="s">
        <v>226</v>
      </c>
      <c r="L92" s="4" t="s">
        <v>226</v>
      </c>
      <c r="M92" s="4" t="s">
        <v>226</v>
      </c>
      <c r="N92" s="4" t="s">
        <v>226</v>
      </c>
      <c r="O92" s="4" t="s">
        <v>226</v>
      </c>
      <c r="P92" s="4" t="s">
        <v>226</v>
      </c>
      <c r="Q92" s="4" t="s">
        <v>226</v>
      </c>
      <c r="R92" s="4" t="s">
        <v>226</v>
      </c>
      <c r="S92" s="4" t="s">
        <v>226</v>
      </c>
      <c r="T92" s="4" t="s">
        <v>226</v>
      </c>
      <c r="U92" s="4" t="s">
        <v>226</v>
      </c>
      <c r="V92" s="101">
        <f t="shared" ref="V92:V93" si="24">SUM(T92:U92)</f>
        <v>0</v>
      </c>
    </row>
    <row r="93" spans="1:22" x14ac:dyDescent="0.2">
      <c r="A93" s="172">
        <f>'Web Graph Info.'!A86:A233</f>
        <v>42231</v>
      </c>
      <c r="B93" s="4">
        <v>1.3</v>
      </c>
      <c r="C93" s="4">
        <v>0.3</v>
      </c>
      <c r="D93" s="4">
        <v>0</v>
      </c>
      <c r="E93" s="4">
        <v>0</v>
      </c>
      <c r="F93" s="4">
        <v>0</v>
      </c>
      <c r="G93" s="4">
        <v>0.3</v>
      </c>
      <c r="H93" s="4">
        <v>0</v>
      </c>
      <c r="I93" s="4">
        <v>0.3</v>
      </c>
      <c r="J93" s="4">
        <v>0</v>
      </c>
      <c r="K93" s="4">
        <v>0</v>
      </c>
      <c r="L93" s="4">
        <v>0</v>
      </c>
      <c r="M93" s="4">
        <v>0.3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3">
        <f t="shared" si="21"/>
        <v>2.5</v>
      </c>
      <c r="U93" s="4">
        <v>1</v>
      </c>
      <c r="V93" s="101">
        <f t="shared" si="24"/>
        <v>3.5</v>
      </c>
    </row>
    <row r="94" spans="1:22" x14ac:dyDescent="0.2">
      <c r="A94" s="172">
        <f>'Web Graph Info.'!A87:A234</f>
        <v>42232</v>
      </c>
      <c r="B94" s="4">
        <v>1.3</v>
      </c>
      <c r="C94" s="4">
        <v>0.3</v>
      </c>
      <c r="D94" s="4">
        <v>0</v>
      </c>
      <c r="E94" s="4">
        <v>0</v>
      </c>
      <c r="F94" s="4">
        <v>0</v>
      </c>
      <c r="G94" s="4">
        <v>0.3</v>
      </c>
      <c r="H94" s="4">
        <v>0</v>
      </c>
      <c r="I94" s="4">
        <v>0.3</v>
      </c>
      <c r="J94" s="4">
        <v>0</v>
      </c>
      <c r="K94" s="4">
        <v>0</v>
      </c>
      <c r="L94" s="4">
        <v>0</v>
      </c>
      <c r="M94" s="4">
        <v>0.3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3">
        <f t="shared" ref="T94:T95" si="25">IF(SUM(B94:S94)=0,NA(),SUM(B94:S94))</f>
        <v>2.5</v>
      </c>
      <c r="U94" s="4">
        <v>1</v>
      </c>
      <c r="V94">
        <f t="shared" si="20"/>
        <v>3.5</v>
      </c>
    </row>
    <row r="95" spans="1:22" x14ac:dyDescent="0.2">
      <c r="A95" s="172">
        <f>'Web Graph Info.'!A88:A235</f>
        <v>42233</v>
      </c>
      <c r="B95" s="4">
        <v>1.3</v>
      </c>
      <c r="C95" s="4">
        <v>0.3</v>
      </c>
      <c r="D95" s="4">
        <v>0</v>
      </c>
      <c r="E95" s="4">
        <v>0</v>
      </c>
      <c r="F95" s="4">
        <v>0</v>
      </c>
      <c r="G95" s="4">
        <v>0.3</v>
      </c>
      <c r="H95" s="4">
        <v>0</v>
      </c>
      <c r="I95" s="4">
        <v>0.3</v>
      </c>
      <c r="J95" s="4">
        <v>0</v>
      </c>
      <c r="K95" s="4">
        <v>0</v>
      </c>
      <c r="L95" s="4">
        <v>0</v>
      </c>
      <c r="M95" s="4">
        <v>0.3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3">
        <f t="shared" si="25"/>
        <v>2.5</v>
      </c>
      <c r="U95" s="4">
        <v>1</v>
      </c>
      <c r="V95">
        <f t="shared" si="20"/>
        <v>3.5</v>
      </c>
    </row>
    <row r="96" spans="1:22" x14ac:dyDescent="0.2">
      <c r="A96" s="172">
        <f>'Web Graph Info.'!A89:A236</f>
        <v>42234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3">
        <f t="shared" si="21"/>
        <v>2</v>
      </c>
      <c r="U96" s="4">
        <v>0</v>
      </c>
      <c r="V96">
        <f t="shared" si="20"/>
        <v>2</v>
      </c>
    </row>
    <row r="97" spans="1:22" x14ac:dyDescent="0.2">
      <c r="A97" s="172">
        <f>'Web Graph Info.'!A90:A237</f>
        <v>42235</v>
      </c>
      <c r="B97" s="4">
        <v>2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3">
        <f t="shared" si="21"/>
        <v>2</v>
      </c>
      <c r="U97" s="4">
        <v>0</v>
      </c>
      <c r="V97">
        <f t="shared" si="20"/>
        <v>2</v>
      </c>
    </row>
    <row r="98" spans="1:22" x14ac:dyDescent="0.2">
      <c r="A98" s="172">
        <f>'Web Graph Info.'!A91:A238</f>
        <v>42236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3">
        <v>0</v>
      </c>
      <c r="U98" s="4">
        <v>1</v>
      </c>
      <c r="V98">
        <f t="shared" si="20"/>
        <v>1</v>
      </c>
    </row>
    <row r="99" spans="1:22" x14ac:dyDescent="0.2">
      <c r="A99" s="172">
        <f>'Web Graph Info.'!A92:A239</f>
        <v>42237</v>
      </c>
      <c r="B99" s="4">
        <v>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3">
        <f t="shared" si="21"/>
        <v>6</v>
      </c>
      <c r="U99" s="4">
        <v>3</v>
      </c>
      <c r="V99">
        <f t="shared" si="20"/>
        <v>9</v>
      </c>
    </row>
    <row r="100" spans="1:22" x14ac:dyDescent="0.2">
      <c r="A100" s="172">
        <f>'Web Graph Info.'!A93:A240</f>
        <v>42238</v>
      </c>
      <c r="B100" s="4">
        <f>7/3</f>
        <v>2.3333333333333335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f>10/3</f>
        <v>3.3333333333333335</v>
      </c>
      <c r="J100" s="4">
        <f>4/3</f>
        <v>1.3333333333333333</v>
      </c>
      <c r="K100" s="4">
        <v>0</v>
      </c>
      <c r="L100" s="4">
        <v>0</v>
      </c>
      <c r="M100" s="4">
        <v>0</v>
      </c>
      <c r="N100" s="4">
        <v>0</v>
      </c>
      <c r="O100" s="4">
        <f>6/3</f>
        <v>2</v>
      </c>
      <c r="P100" s="4">
        <v>0</v>
      </c>
      <c r="Q100" s="4">
        <v>0</v>
      </c>
      <c r="R100" s="4">
        <v>0</v>
      </c>
      <c r="S100" s="4">
        <v>0</v>
      </c>
      <c r="T100" s="3">
        <f t="shared" si="21"/>
        <v>9</v>
      </c>
      <c r="U100" s="4">
        <v>0</v>
      </c>
      <c r="V100">
        <f t="shared" si="20"/>
        <v>9</v>
      </c>
    </row>
    <row r="101" spans="1:22" x14ac:dyDescent="0.2">
      <c r="A101" s="172">
        <f>'Web Graph Info.'!A94:A241</f>
        <v>42239</v>
      </c>
      <c r="B101" s="4">
        <f t="shared" ref="B101:B102" si="26">7/3</f>
        <v>2.3333333333333335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f t="shared" ref="I101:I102" si="27">10/3</f>
        <v>3.3333333333333335</v>
      </c>
      <c r="J101" s="4">
        <f t="shared" ref="J101:J102" si="28">4/3</f>
        <v>1.3333333333333333</v>
      </c>
      <c r="K101" s="4">
        <v>0</v>
      </c>
      <c r="L101" s="4">
        <v>0</v>
      </c>
      <c r="M101" s="4">
        <v>0</v>
      </c>
      <c r="N101" s="4">
        <v>0</v>
      </c>
      <c r="O101" s="4">
        <f t="shared" ref="O101:O102" si="29">6/3</f>
        <v>2</v>
      </c>
      <c r="P101" s="4">
        <v>0</v>
      </c>
      <c r="Q101" s="4">
        <v>0</v>
      </c>
      <c r="R101" s="4">
        <v>0</v>
      </c>
      <c r="S101" s="4">
        <v>0</v>
      </c>
      <c r="T101" s="3">
        <f t="shared" si="21"/>
        <v>9</v>
      </c>
      <c r="U101" s="4">
        <v>0</v>
      </c>
      <c r="V101">
        <f t="shared" si="20"/>
        <v>9</v>
      </c>
    </row>
    <row r="102" spans="1:22" x14ac:dyDescent="0.2">
      <c r="A102" s="172">
        <f>'Web Graph Info.'!A95:A242</f>
        <v>42240</v>
      </c>
      <c r="B102" s="4">
        <f t="shared" si="26"/>
        <v>2.3333333333333335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f t="shared" si="27"/>
        <v>3.3333333333333335</v>
      </c>
      <c r="J102" s="4">
        <f t="shared" si="28"/>
        <v>1.3333333333333333</v>
      </c>
      <c r="K102" s="4">
        <v>0</v>
      </c>
      <c r="L102" s="4">
        <v>0</v>
      </c>
      <c r="M102" s="4">
        <v>0</v>
      </c>
      <c r="N102" s="4">
        <v>0</v>
      </c>
      <c r="O102" s="4">
        <f t="shared" si="29"/>
        <v>2</v>
      </c>
      <c r="P102" s="4">
        <v>0</v>
      </c>
      <c r="Q102" s="4">
        <v>0</v>
      </c>
      <c r="R102" s="4">
        <v>0</v>
      </c>
      <c r="S102" s="4">
        <v>0</v>
      </c>
      <c r="T102" s="3">
        <f t="shared" si="21"/>
        <v>9</v>
      </c>
      <c r="U102" s="4">
        <v>0</v>
      </c>
      <c r="V102">
        <f t="shared" si="20"/>
        <v>9</v>
      </c>
    </row>
    <row r="103" spans="1:22" x14ac:dyDescent="0.2">
      <c r="A103" s="172">
        <f>'Web Graph Info.'!A96:A243</f>
        <v>42241</v>
      </c>
      <c r="B103" s="4">
        <v>3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2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3">
        <f t="shared" si="21"/>
        <v>5</v>
      </c>
      <c r="U103" s="4">
        <v>1</v>
      </c>
      <c r="V103">
        <f t="shared" si="20"/>
        <v>6</v>
      </c>
    </row>
    <row r="104" spans="1:22" x14ac:dyDescent="0.2">
      <c r="A104" s="172">
        <f>'Web Graph Info.'!A97:A244</f>
        <v>42242</v>
      </c>
      <c r="B104" s="4">
        <v>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3">
        <f t="shared" si="21"/>
        <v>2</v>
      </c>
      <c r="U104" s="4">
        <v>0</v>
      </c>
      <c r="V104">
        <f t="shared" si="20"/>
        <v>2</v>
      </c>
    </row>
    <row r="105" spans="1:22" x14ac:dyDescent="0.2">
      <c r="A105" s="172">
        <f>'Web Graph Info.'!A98:A245</f>
        <v>42243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4">
        <v>0</v>
      </c>
      <c r="T105" s="3">
        <f t="shared" si="21"/>
        <v>3</v>
      </c>
      <c r="U105" s="4">
        <v>0</v>
      </c>
      <c r="V105">
        <f t="shared" si="20"/>
        <v>3</v>
      </c>
    </row>
    <row r="106" spans="1:22" x14ac:dyDescent="0.2">
      <c r="A106" s="172">
        <f>'Web Graph Info.'!A99:A246</f>
        <v>42244</v>
      </c>
      <c r="B106" s="4">
        <v>2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4">
        <v>0</v>
      </c>
      <c r="T106" s="3">
        <f t="shared" si="21"/>
        <v>3</v>
      </c>
      <c r="U106" s="4">
        <v>1</v>
      </c>
      <c r="V106">
        <f t="shared" si="20"/>
        <v>4</v>
      </c>
    </row>
    <row r="107" spans="1:22" x14ac:dyDescent="0.2">
      <c r="A107" s="172">
        <f>'Web Graph Info.'!A100:A247</f>
        <v>42245</v>
      </c>
      <c r="B107" s="4">
        <v>0.3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0.6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3">
        <f t="shared" si="21"/>
        <v>0.89999999999999991</v>
      </c>
      <c r="U107" s="4">
        <v>0</v>
      </c>
      <c r="V107">
        <f t="shared" si="20"/>
        <v>0.89999999999999991</v>
      </c>
    </row>
    <row r="108" spans="1:22" x14ac:dyDescent="0.2">
      <c r="A108" s="172">
        <f>'Web Graph Info.'!A101:A248</f>
        <v>42246</v>
      </c>
      <c r="B108" s="4">
        <v>0.3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0.6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3">
        <f t="shared" si="21"/>
        <v>0.89999999999999991</v>
      </c>
      <c r="U108" s="4">
        <v>0</v>
      </c>
      <c r="V108">
        <f t="shared" si="20"/>
        <v>0.89999999999999991</v>
      </c>
    </row>
    <row r="109" spans="1:22" x14ac:dyDescent="0.2">
      <c r="A109" s="172">
        <f>'Web Graph Info.'!A102:A249</f>
        <v>42247</v>
      </c>
      <c r="B109" s="4">
        <v>0.3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0.6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3">
        <f t="shared" si="21"/>
        <v>0.89999999999999991</v>
      </c>
      <c r="U109" s="4">
        <v>0</v>
      </c>
      <c r="V109">
        <f t="shared" si="20"/>
        <v>0.89999999999999991</v>
      </c>
    </row>
    <row r="110" spans="1:22" x14ac:dyDescent="0.2">
      <c r="A110" s="172">
        <f>'Web Graph Info.'!A103:A250</f>
        <v>42248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3">
        <f t="shared" si="21"/>
        <v>1</v>
      </c>
      <c r="U110" s="4">
        <v>0</v>
      </c>
      <c r="V110">
        <f t="shared" si="20"/>
        <v>1</v>
      </c>
    </row>
    <row r="111" spans="1:22" x14ac:dyDescent="0.2">
      <c r="A111" s="172">
        <f>'Web Graph Info.'!A104:A251</f>
        <v>42249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3">
        <f t="shared" si="21"/>
        <v>2</v>
      </c>
      <c r="U111" s="4">
        <v>0</v>
      </c>
      <c r="V111">
        <f t="shared" si="20"/>
        <v>2</v>
      </c>
    </row>
    <row r="112" spans="1:22" x14ac:dyDescent="0.2">
      <c r="A112" s="172">
        <f>'Web Graph Info.'!A105:A252</f>
        <v>42250</v>
      </c>
      <c r="B112" s="4">
        <v>2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3">
        <f t="shared" si="21"/>
        <v>4</v>
      </c>
      <c r="U112" s="4">
        <v>0</v>
      </c>
      <c r="V112">
        <f t="shared" si="20"/>
        <v>4</v>
      </c>
    </row>
    <row r="113" spans="1:22" x14ac:dyDescent="0.2">
      <c r="A113" s="172">
        <f>'Web Graph Info.'!A106:A253</f>
        <v>42251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19</v>
      </c>
      <c r="G113" s="4" t="s">
        <v>19</v>
      </c>
      <c r="H113" s="4" t="s">
        <v>19</v>
      </c>
      <c r="I113" s="4" t="s">
        <v>19</v>
      </c>
      <c r="J113" s="4" t="s">
        <v>19</v>
      </c>
      <c r="K113" s="4" t="s">
        <v>19</v>
      </c>
      <c r="L113" s="4" t="s">
        <v>19</v>
      </c>
      <c r="M113" s="4" t="s">
        <v>19</v>
      </c>
      <c r="N113" s="4" t="s">
        <v>19</v>
      </c>
      <c r="O113" s="4" t="s">
        <v>19</v>
      </c>
      <c r="P113" s="4" t="s">
        <v>19</v>
      </c>
      <c r="Q113" s="4" t="s">
        <v>19</v>
      </c>
      <c r="R113" s="4" t="s">
        <v>19</v>
      </c>
      <c r="S113" s="4" t="s">
        <v>19</v>
      </c>
      <c r="T113" s="4" t="s">
        <v>19</v>
      </c>
      <c r="U113" s="4" t="s">
        <v>19</v>
      </c>
      <c r="V113" s="4" t="s">
        <v>19</v>
      </c>
    </row>
    <row r="114" spans="1:22" x14ac:dyDescent="0.2">
      <c r="A114" s="172">
        <f>'Web Graph Info.'!A107:A254</f>
        <v>42252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2.25</v>
      </c>
      <c r="J114" s="4">
        <v>0.25</v>
      </c>
      <c r="K114" s="4">
        <v>0</v>
      </c>
      <c r="L114" s="4">
        <v>0</v>
      </c>
      <c r="M114" s="4">
        <v>0.25</v>
      </c>
      <c r="N114" s="4">
        <v>0</v>
      </c>
      <c r="O114" s="4">
        <v>0.75</v>
      </c>
      <c r="P114" s="4">
        <v>0</v>
      </c>
      <c r="Q114" s="4">
        <v>0</v>
      </c>
      <c r="R114" s="4">
        <v>0</v>
      </c>
      <c r="S114" s="4">
        <v>0</v>
      </c>
      <c r="T114" s="3">
        <f t="shared" si="21"/>
        <v>3.5</v>
      </c>
      <c r="U114" s="4">
        <v>1.25</v>
      </c>
      <c r="V114">
        <f t="shared" si="20"/>
        <v>4.75</v>
      </c>
    </row>
    <row r="115" spans="1:22" x14ac:dyDescent="0.2">
      <c r="A115" s="172">
        <f>'Web Graph Info.'!A108:A255</f>
        <v>42253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2.25</v>
      </c>
      <c r="J115" s="4">
        <v>0.25</v>
      </c>
      <c r="K115" s="4">
        <v>0</v>
      </c>
      <c r="L115" s="4">
        <v>0</v>
      </c>
      <c r="M115" s="4">
        <v>0.25</v>
      </c>
      <c r="N115" s="4">
        <v>0</v>
      </c>
      <c r="O115" s="4">
        <v>0.75</v>
      </c>
      <c r="P115" s="4">
        <v>0</v>
      </c>
      <c r="Q115" s="4">
        <v>0</v>
      </c>
      <c r="R115" s="4">
        <v>0</v>
      </c>
      <c r="S115" s="4">
        <v>0</v>
      </c>
      <c r="T115" s="3">
        <f t="shared" ref="T115:T117" si="30">IF(SUM(B115:S115)=0,NA(),SUM(B115:S115))</f>
        <v>3.5</v>
      </c>
      <c r="U115" s="4">
        <v>1.25</v>
      </c>
      <c r="V115" s="101">
        <f t="shared" ref="V115:V117" si="31">SUM(T115:U115)</f>
        <v>4.75</v>
      </c>
    </row>
    <row r="116" spans="1:22" x14ac:dyDescent="0.2">
      <c r="A116" s="172">
        <f>'Web Graph Info.'!A109:A256</f>
        <v>42254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2.25</v>
      </c>
      <c r="J116" s="4">
        <v>0.25</v>
      </c>
      <c r="K116" s="4">
        <v>0</v>
      </c>
      <c r="L116" s="4">
        <v>0</v>
      </c>
      <c r="M116" s="4">
        <v>0.25</v>
      </c>
      <c r="N116" s="4">
        <v>0</v>
      </c>
      <c r="O116" s="4">
        <v>0.75</v>
      </c>
      <c r="P116" s="4">
        <v>0</v>
      </c>
      <c r="Q116" s="4">
        <v>0</v>
      </c>
      <c r="R116" s="4">
        <v>0</v>
      </c>
      <c r="S116" s="4">
        <v>0</v>
      </c>
      <c r="T116" s="3">
        <f t="shared" si="30"/>
        <v>3.5</v>
      </c>
      <c r="U116" s="4">
        <v>1.25</v>
      </c>
      <c r="V116" s="101">
        <f t="shared" si="31"/>
        <v>4.75</v>
      </c>
    </row>
    <row r="117" spans="1:22" x14ac:dyDescent="0.2">
      <c r="A117" s="172">
        <f>'Web Graph Info.'!A110:A257</f>
        <v>42255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2.25</v>
      </c>
      <c r="J117" s="4">
        <v>0.25</v>
      </c>
      <c r="K117" s="4">
        <v>0</v>
      </c>
      <c r="L117" s="4">
        <v>0</v>
      </c>
      <c r="M117" s="4">
        <v>0.25</v>
      </c>
      <c r="N117" s="4">
        <v>0</v>
      </c>
      <c r="O117" s="4">
        <v>0.75</v>
      </c>
      <c r="P117" s="4">
        <v>0</v>
      </c>
      <c r="Q117" s="4">
        <v>0</v>
      </c>
      <c r="R117" s="4">
        <v>0</v>
      </c>
      <c r="S117" s="4">
        <v>0</v>
      </c>
      <c r="T117" s="3">
        <f t="shared" si="30"/>
        <v>3.5</v>
      </c>
      <c r="U117" s="4">
        <v>1.25</v>
      </c>
      <c r="V117" s="101">
        <f t="shared" si="31"/>
        <v>4.75</v>
      </c>
    </row>
    <row r="118" spans="1:22" x14ac:dyDescent="0.2">
      <c r="A118" s="172">
        <f>'Web Graph Info.'!A111:A258</f>
        <v>42256</v>
      </c>
      <c r="B118" s="4">
        <v>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3">
        <f t="shared" si="21"/>
        <v>2</v>
      </c>
      <c r="U118" s="4">
        <v>0</v>
      </c>
      <c r="V118">
        <f t="shared" si="20"/>
        <v>2</v>
      </c>
    </row>
    <row r="119" spans="1:22" x14ac:dyDescent="0.2">
      <c r="A119" s="172">
        <f>'Web Graph Info.'!A112:A259</f>
        <v>42257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0</v>
      </c>
      <c r="T119" s="3">
        <f t="shared" si="21"/>
        <v>3</v>
      </c>
      <c r="U119" s="4">
        <v>0</v>
      </c>
      <c r="V119">
        <f>SUM(T119:U119)</f>
        <v>3</v>
      </c>
    </row>
    <row r="120" spans="1:22" x14ac:dyDescent="0.2">
      <c r="A120" s="172">
        <f>'Web Graph Info.'!A113:A260</f>
        <v>42258</v>
      </c>
      <c r="B120" s="4">
        <v>0</v>
      </c>
      <c r="C120" s="4">
        <v>0</v>
      </c>
      <c r="D120" s="4">
        <v>0</v>
      </c>
      <c r="E120" s="4">
        <v>0</v>
      </c>
      <c r="F120" s="4"/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3">
        <v>0</v>
      </c>
      <c r="U120" s="4">
        <v>0</v>
      </c>
      <c r="V120">
        <f>SUM(T120:U120)</f>
        <v>0</v>
      </c>
    </row>
    <row r="121" spans="1:22" x14ac:dyDescent="0.2">
      <c r="A121" s="172">
        <f>'Web Graph Info.'!A114:A261</f>
        <v>42259</v>
      </c>
      <c r="B121" s="4">
        <v>1.3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0.3</v>
      </c>
      <c r="P121" s="4">
        <v>0</v>
      </c>
      <c r="Q121" s="4">
        <v>0</v>
      </c>
      <c r="R121" s="4">
        <v>0</v>
      </c>
      <c r="S121" s="4">
        <v>0</v>
      </c>
      <c r="T121" s="3">
        <f t="shared" si="21"/>
        <v>1.6</v>
      </c>
      <c r="U121" s="4">
        <v>1</v>
      </c>
      <c r="V121">
        <f t="shared" si="20"/>
        <v>2.6</v>
      </c>
    </row>
    <row r="122" spans="1:22" x14ac:dyDescent="0.2">
      <c r="A122" s="172">
        <f>'Web Graph Info.'!A115:A262</f>
        <v>42260</v>
      </c>
      <c r="B122" s="4">
        <v>1.3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0.3</v>
      </c>
      <c r="P122" s="4">
        <v>0</v>
      </c>
      <c r="Q122" s="4">
        <v>0</v>
      </c>
      <c r="R122" s="4">
        <v>0</v>
      </c>
      <c r="S122" s="4">
        <v>0</v>
      </c>
      <c r="T122" s="3">
        <f t="shared" ref="T122:T123" si="32">IF(SUM(B122:S122)=0,NA(),SUM(B122:S122))</f>
        <v>1.6</v>
      </c>
      <c r="U122" s="4">
        <v>1</v>
      </c>
      <c r="V122" s="101">
        <f t="shared" ref="V122:V123" si="33">SUM(T122:U122)</f>
        <v>2.6</v>
      </c>
    </row>
    <row r="123" spans="1:22" x14ac:dyDescent="0.2">
      <c r="A123" s="172">
        <f>'Web Graph Info.'!A116:A263</f>
        <v>42261</v>
      </c>
      <c r="B123" s="4">
        <v>1.3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0.3</v>
      </c>
      <c r="P123" s="4">
        <v>0</v>
      </c>
      <c r="Q123" s="4">
        <v>0</v>
      </c>
      <c r="R123" s="4">
        <v>0</v>
      </c>
      <c r="S123" s="4">
        <v>0</v>
      </c>
      <c r="T123" s="3">
        <f t="shared" si="32"/>
        <v>1.6</v>
      </c>
      <c r="U123" s="4">
        <v>1</v>
      </c>
      <c r="V123" s="101">
        <f t="shared" si="33"/>
        <v>2.6</v>
      </c>
    </row>
    <row r="124" spans="1:22" x14ac:dyDescent="0.2">
      <c r="A124" s="172">
        <f>'Web Graph Info.'!A117:A264</f>
        <v>42262</v>
      </c>
      <c r="B124" s="4">
        <v>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4">
        <v>0</v>
      </c>
      <c r="T124" s="3">
        <f t="shared" si="21"/>
        <v>6</v>
      </c>
      <c r="U124" s="4">
        <v>0</v>
      </c>
      <c r="V124">
        <f t="shared" si="20"/>
        <v>6</v>
      </c>
    </row>
    <row r="125" spans="1:22" x14ac:dyDescent="0.2">
      <c r="A125" s="172">
        <f>'Web Graph Info.'!A118:A265</f>
        <v>42263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3">
        <v>0</v>
      </c>
      <c r="U125" s="4">
        <v>0</v>
      </c>
      <c r="V125">
        <f t="shared" si="20"/>
        <v>0</v>
      </c>
    </row>
    <row r="126" spans="1:22" x14ac:dyDescent="0.2">
      <c r="A126" s="172">
        <f>'Web Graph Info.'!A119:A266</f>
        <v>42264</v>
      </c>
      <c r="B126" s="4">
        <v>69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8</v>
      </c>
      <c r="P126" s="4">
        <v>0</v>
      </c>
      <c r="Q126" s="4">
        <v>0</v>
      </c>
      <c r="R126" s="4">
        <v>0</v>
      </c>
      <c r="S126" s="4">
        <v>0</v>
      </c>
      <c r="T126" s="3">
        <f t="shared" si="21"/>
        <v>78</v>
      </c>
      <c r="U126" s="4">
        <v>4</v>
      </c>
      <c r="V126">
        <f>SUM(T126:U126)</f>
        <v>82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 t="e">
        <f t="shared" si="21"/>
        <v>#N/A</v>
      </c>
      <c r="U127" s="4"/>
      <c r="V127" t="e">
        <f>SUM(T127:U127)</f>
        <v>#N/A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 t="e">
        <f t="shared" si="21"/>
        <v>#N/A</v>
      </c>
      <c r="U128" s="4"/>
      <c r="V128" t="e">
        <f>SUM(T128:U128)</f>
        <v>#N/A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 t="e">
        <f t="shared" si="21"/>
        <v>#N/A</v>
      </c>
      <c r="U129" s="4"/>
      <c r="V129" t="e">
        <f t="shared" si="20"/>
        <v>#N/A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 t="e">
        <f t="shared" si="21"/>
        <v>#N/A</v>
      </c>
      <c r="U130" s="4"/>
      <c r="V130" t="e">
        <f t="shared" si="20"/>
        <v>#N/A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 t="e">
        <f t="shared" si="21"/>
        <v>#N/A</v>
      </c>
      <c r="U131" s="4"/>
      <c r="V131" t="e">
        <f t="shared" si="20"/>
        <v>#N/A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 t="e">
        <f t="shared" si="21"/>
        <v>#N/A</v>
      </c>
      <c r="U132" s="4"/>
      <c r="V132" t="e">
        <f t="shared" si="20"/>
        <v>#N/A</v>
      </c>
    </row>
    <row r="133" spans="1:22" x14ac:dyDescent="0.2">
      <c r="A133" s="172">
        <f>'Web Graph Info.'!A126:A273</f>
        <v>42271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 t="e">
        <f t="shared" si="21"/>
        <v>#N/A</v>
      </c>
      <c r="U133" s="4"/>
      <c r="V133" t="e">
        <f t="shared" ref="V133:V139" si="34">SUM(T133:U133)</f>
        <v>#N/A</v>
      </c>
    </row>
    <row r="134" spans="1:22" x14ac:dyDescent="0.2">
      <c r="A134" s="172">
        <f>'Web Graph Info.'!A127:A274</f>
        <v>42272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 t="e">
        <f t="shared" si="21"/>
        <v>#N/A</v>
      </c>
      <c r="U134" s="4"/>
      <c r="V134" t="e">
        <f t="shared" si="34"/>
        <v>#N/A</v>
      </c>
    </row>
    <row r="135" spans="1:22" x14ac:dyDescent="0.2">
      <c r="A135" s="172">
        <f>'Web Graph Info.'!A128:A275</f>
        <v>42273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 t="e">
        <f t="shared" si="21"/>
        <v>#N/A</v>
      </c>
      <c r="U135" s="4"/>
      <c r="V135" t="e">
        <f t="shared" si="34"/>
        <v>#N/A</v>
      </c>
    </row>
    <row r="136" spans="1:22" x14ac:dyDescent="0.2">
      <c r="A136" s="172">
        <f>'Web Graph Info.'!A129:A276</f>
        <v>42274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 t="e">
        <f t="shared" si="21"/>
        <v>#N/A</v>
      </c>
      <c r="U136" s="4"/>
      <c r="V136" t="e">
        <f t="shared" si="34"/>
        <v>#N/A</v>
      </c>
    </row>
    <row r="137" spans="1:22" x14ac:dyDescent="0.2">
      <c r="A137" s="172">
        <f>'Web Graph Info.'!A130:A277</f>
        <v>42275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 t="e">
        <f t="shared" si="21"/>
        <v>#N/A</v>
      </c>
      <c r="U137" s="4"/>
      <c r="V137" t="e">
        <f t="shared" si="34"/>
        <v>#N/A</v>
      </c>
    </row>
    <row r="138" spans="1:22" x14ac:dyDescent="0.2">
      <c r="A138" s="172">
        <f>'Web Graph Info.'!A131:A278</f>
        <v>42276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 t="e">
        <f t="shared" ref="T138:T167" si="35">IF(SUM(B138:S138)=0,NA(),SUM(B138:S138))</f>
        <v>#N/A</v>
      </c>
      <c r="U138" s="4"/>
      <c r="V138" t="e">
        <f t="shared" si="34"/>
        <v>#N/A</v>
      </c>
    </row>
    <row r="139" spans="1:22" x14ac:dyDescent="0.2">
      <c r="A139" s="172">
        <f>'Web Graph Info.'!A132:A279</f>
        <v>42277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 t="e">
        <f t="shared" si="35"/>
        <v>#N/A</v>
      </c>
      <c r="U139" s="4"/>
      <c r="V139" t="e">
        <f t="shared" si="34"/>
        <v>#N/A</v>
      </c>
    </row>
    <row r="140" spans="1:22" x14ac:dyDescent="0.2">
      <c r="A140" s="172">
        <f>'Web Graph Info.'!A133:A280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 t="e">
        <f t="shared" si="35"/>
        <v>#N/A</v>
      </c>
      <c r="U140" s="4"/>
      <c r="V140" t="e">
        <f t="shared" ref="V140:V146" si="36">SUM(T140:U140)</f>
        <v>#N/A</v>
      </c>
    </row>
    <row r="141" spans="1:22" x14ac:dyDescent="0.2">
      <c r="A141" s="172">
        <f>'Web Graph Info.'!A134:A281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 t="e">
        <f t="shared" si="35"/>
        <v>#N/A</v>
      </c>
      <c r="U141" s="4"/>
      <c r="V141" t="e">
        <f t="shared" si="36"/>
        <v>#N/A</v>
      </c>
    </row>
    <row r="142" spans="1:22" x14ac:dyDescent="0.2">
      <c r="A142" s="172">
        <f>'Web Graph Info.'!A135:A282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 t="e">
        <f t="shared" si="35"/>
        <v>#N/A</v>
      </c>
      <c r="U142" s="4"/>
      <c r="V142" t="e">
        <f t="shared" si="36"/>
        <v>#N/A</v>
      </c>
    </row>
    <row r="143" spans="1:22" x14ac:dyDescent="0.2">
      <c r="A143" s="172">
        <f>'Web Graph Info.'!A136:A283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 t="e">
        <f t="shared" si="35"/>
        <v>#N/A</v>
      </c>
      <c r="U143" s="4"/>
      <c r="V143" t="e">
        <f t="shared" si="36"/>
        <v>#N/A</v>
      </c>
    </row>
    <row r="144" spans="1:22" x14ac:dyDescent="0.2">
      <c r="A144" s="172">
        <f>'Web Graph Info.'!A137:A284</f>
        <v>42282</v>
      </c>
      <c r="B144" s="4"/>
      <c r="C144" s="4"/>
      <c r="D144" s="4"/>
      <c r="E144" s="4"/>
      <c r="F144" s="4"/>
      <c r="G144" s="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3" t="e">
        <f t="shared" si="35"/>
        <v>#N/A</v>
      </c>
      <c r="U144" s="4"/>
      <c r="V144" t="e">
        <f t="shared" si="36"/>
        <v>#N/A</v>
      </c>
    </row>
    <row r="145" spans="1:22" x14ac:dyDescent="0.2">
      <c r="A145" s="172">
        <f>'Web Graph Info.'!A138:A285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 t="e">
        <f t="shared" si="35"/>
        <v>#N/A</v>
      </c>
      <c r="U145" s="4"/>
      <c r="V145" t="e">
        <f t="shared" si="36"/>
        <v>#N/A</v>
      </c>
    </row>
    <row r="146" spans="1:22" x14ac:dyDescent="0.2">
      <c r="A146" s="172">
        <f>'Web Graph Info.'!A139:A286</f>
        <v>42284</v>
      </c>
      <c r="B146" s="4"/>
      <c r="C146" s="4"/>
      <c r="D146" s="4"/>
      <c r="E146" s="4"/>
      <c r="F146" s="4"/>
      <c r="G146" s="4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3" t="e">
        <f t="shared" si="35"/>
        <v>#N/A</v>
      </c>
      <c r="U146" s="4"/>
      <c r="V146" t="e">
        <f t="shared" si="36"/>
        <v>#N/A</v>
      </c>
    </row>
    <row r="147" spans="1:22" x14ac:dyDescent="0.2">
      <c r="A147" s="172">
        <f>'Web Graph Info.'!A140:A287</f>
        <v>42285</v>
      </c>
      <c r="B147" s="4"/>
      <c r="C147" s="4"/>
      <c r="D147" s="4"/>
      <c r="E147" s="4"/>
      <c r="F147" s="4"/>
      <c r="G147" s="4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3" t="e">
        <f t="shared" si="35"/>
        <v>#N/A</v>
      </c>
      <c r="U147" s="4"/>
      <c r="V147" t="e">
        <f t="shared" ref="V147:V172" si="37">SUM(T147:U147)</f>
        <v>#N/A</v>
      </c>
    </row>
    <row r="148" spans="1:22" x14ac:dyDescent="0.2">
      <c r="A148" s="172">
        <f>'Web Graph Info.'!A141:A288</f>
        <v>42286</v>
      </c>
      <c r="B148" s="4"/>
      <c r="C148" s="4"/>
      <c r="D148" s="4"/>
      <c r="E148" s="4"/>
      <c r="F148" s="4"/>
      <c r="G148" s="4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3" t="e">
        <f t="shared" si="35"/>
        <v>#N/A</v>
      </c>
      <c r="U148" s="4"/>
      <c r="V148" t="e">
        <f t="shared" si="37"/>
        <v>#N/A</v>
      </c>
    </row>
    <row r="149" spans="1:22" x14ac:dyDescent="0.2">
      <c r="A149" s="172">
        <f>'Web Graph Info.'!A142:A289</f>
        <v>42287</v>
      </c>
      <c r="B149" s="4"/>
      <c r="C149" s="4"/>
      <c r="D149" s="4"/>
      <c r="E149" s="4"/>
      <c r="F149" s="4"/>
      <c r="G149" s="4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3" t="e">
        <f t="shared" si="35"/>
        <v>#N/A</v>
      </c>
      <c r="U149" s="4"/>
      <c r="V149" t="e">
        <f t="shared" si="37"/>
        <v>#N/A</v>
      </c>
    </row>
    <row r="150" spans="1:22" x14ac:dyDescent="0.2">
      <c r="A150" s="11"/>
      <c r="B150" s="4"/>
      <c r="C150" s="4"/>
      <c r="D150" s="4"/>
      <c r="E150" s="4"/>
      <c r="F150" s="4"/>
      <c r="G150" s="4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3" t="e">
        <f t="shared" si="35"/>
        <v>#N/A</v>
      </c>
      <c r="U150" s="4"/>
      <c r="V150" t="e">
        <f t="shared" si="37"/>
        <v>#N/A</v>
      </c>
    </row>
    <row r="151" spans="1:22" x14ac:dyDescent="0.2">
      <c r="A151" s="11"/>
      <c r="B151" s="4"/>
      <c r="C151" s="4"/>
      <c r="D151" s="4"/>
      <c r="E151" s="4"/>
      <c r="F151" s="4"/>
      <c r="G151" s="4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3" t="e">
        <f t="shared" si="35"/>
        <v>#N/A</v>
      </c>
      <c r="U151" s="4"/>
      <c r="V151" t="e">
        <f t="shared" si="37"/>
        <v>#N/A</v>
      </c>
    </row>
    <row r="152" spans="1:22" x14ac:dyDescent="0.2">
      <c r="A152" s="11"/>
      <c r="B152" s="4"/>
      <c r="C152" s="4"/>
      <c r="D152" s="4"/>
      <c r="E152" s="4"/>
      <c r="F152" s="4"/>
      <c r="G152" s="4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3" t="e">
        <f t="shared" si="35"/>
        <v>#N/A</v>
      </c>
      <c r="U152" s="4"/>
      <c r="V152" t="e">
        <f t="shared" si="37"/>
        <v>#N/A</v>
      </c>
    </row>
    <row r="153" spans="1:22" s="101" customFormat="1" x14ac:dyDescent="0.2">
      <c r="A153" s="11"/>
      <c r="B153" s="4"/>
      <c r="C153" s="4"/>
      <c r="D153" s="4"/>
      <c r="E153" s="4"/>
      <c r="F153" s="4"/>
      <c r="G153" s="4"/>
      <c r="H153" s="12"/>
      <c r="I153" s="4"/>
      <c r="J153" s="4"/>
      <c r="K153" s="4"/>
      <c r="L153" s="4"/>
      <c r="M153" s="4"/>
      <c r="N153" s="12"/>
      <c r="O153" s="4"/>
      <c r="P153" s="4"/>
      <c r="Q153" s="12"/>
      <c r="R153" s="4"/>
      <c r="S153" s="12"/>
      <c r="T153" s="3" t="e">
        <f t="shared" si="35"/>
        <v>#N/A</v>
      </c>
      <c r="U153" s="4"/>
      <c r="V153" s="101" t="e">
        <f t="shared" si="37"/>
        <v>#N/A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12"/>
      <c r="I154" s="4"/>
      <c r="J154" s="4"/>
      <c r="K154" s="4"/>
      <c r="L154" s="4"/>
      <c r="M154" s="4"/>
      <c r="N154" s="12"/>
      <c r="O154" s="4"/>
      <c r="P154" s="4"/>
      <c r="Q154" s="12"/>
      <c r="R154" s="4"/>
      <c r="S154" s="12"/>
      <c r="T154" s="3" t="e">
        <f t="shared" si="35"/>
        <v>#N/A</v>
      </c>
      <c r="U154" s="4"/>
      <c r="V154" s="101" t="e">
        <f t="shared" si="37"/>
        <v>#N/A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12"/>
      <c r="I155" s="4"/>
      <c r="J155" s="4"/>
      <c r="K155" s="4"/>
      <c r="L155" s="4"/>
      <c r="M155" s="4"/>
      <c r="N155" s="12"/>
      <c r="O155" s="4"/>
      <c r="P155" s="4"/>
      <c r="Q155" s="12"/>
      <c r="R155" s="4"/>
      <c r="S155" s="12"/>
      <c r="T155" s="3" t="e">
        <f t="shared" si="35"/>
        <v>#N/A</v>
      </c>
      <c r="U155" s="4"/>
      <c r="V155" s="101" t="e">
        <f t="shared" si="37"/>
        <v>#N/A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12"/>
      <c r="I156" s="4"/>
      <c r="J156" s="4"/>
      <c r="K156" s="4"/>
      <c r="L156" s="4"/>
      <c r="M156" s="4"/>
      <c r="N156" s="12"/>
      <c r="O156" s="4"/>
      <c r="P156" s="4"/>
      <c r="Q156" s="12"/>
      <c r="R156" s="4"/>
      <c r="S156" s="12"/>
      <c r="T156" s="3" t="e">
        <f t="shared" si="35"/>
        <v>#N/A</v>
      </c>
      <c r="U156" s="4"/>
      <c r="V156" s="101" t="e">
        <f t="shared" si="37"/>
        <v>#N/A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12"/>
      <c r="I157" s="4"/>
      <c r="J157" s="4"/>
      <c r="K157" s="4"/>
      <c r="L157" s="4"/>
      <c r="M157" s="4"/>
      <c r="N157" s="12"/>
      <c r="O157" s="4"/>
      <c r="P157" s="4"/>
      <c r="Q157" s="12"/>
      <c r="R157" s="4"/>
      <c r="S157" s="12"/>
      <c r="T157" s="3" t="e">
        <f t="shared" si="35"/>
        <v>#N/A</v>
      </c>
      <c r="U157" s="4"/>
      <c r="V157" s="101" t="e">
        <f t="shared" si="37"/>
        <v>#N/A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2"/>
      <c r="R158" s="4"/>
      <c r="S158" s="12"/>
      <c r="T158" s="3" t="e">
        <f t="shared" si="35"/>
        <v>#N/A</v>
      </c>
      <c r="U158" s="4"/>
      <c r="V158" s="101" t="e">
        <f t="shared" si="37"/>
        <v>#N/A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 t="e">
        <f t="shared" si="35"/>
        <v>#N/A</v>
      </c>
      <c r="U159" s="4"/>
      <c r="V159" s="101" t="e">
        <f t="shared" si="37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 t="e">
        <f t="shared" si="35"/>
        <v>#N/A</v>
      </c>
      <c r="U160" s="4"/>
      <c r="V160" s="101" t="e">
        <f t="shared" si="37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 t="e">
        <f t="shared" si="35"/>
        <v>#N/A</v>
      </c>
      <c r="U161" s="4"/>
      <c r="V161" s="101" t="e">
        <f t="shared" si="37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 t="e">
        <f t="shared" si="35"/>
        <v>#N/A</v>
      </c>
      <c r="U162" s="4"/>
      <c r="V162" s="101" t="e">
        <f t="shared" si="37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 t="e">
        <f t="shared" si="35"/>
        <v>#N/A</v>
      </c>
      <c r="U163" s="4"/>
      <c r="V163" s="101" t="e">
        <f t="shared" si="37"/>
        <v>#N/A</v>
      </c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 t="e">
        <f t="shared" si="35"/>
        <v>#N/A</v>
      </c>
      <c r="U164" s="4"/>
      <c r="V164" s="101" t="e">
        <f t="shared" si="37"/>
        <v>#N/A</v>
      </c>
    </row>
    <row r="165" spans="1:22" s="101" customFormat="1" x14ac:dyDescent="0.2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 t="e">
        <f t="shared" si="35"/>
        <v>#N/A</v>
      </c>
      <c r="U165" s="4"/>
      <c r="V165" s="101" t="e">
        <f t="shared" si="37"/>
        <v>#N/A</v>
      </c>
    </row>
    <row r="166" spans="1:22" s="101" customFormat="1" x14ac:dyDescent="0.2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 t="e">
        <f t="shared" si="35"/>
        <v>#N/A</v>
      </c>
      <c r="U166" s="4"/>
      <c r="V166" s="101" t="e">
        <f t="shared" si="37"/>
        <v>#N/A</v>
      </c>
    </row>
    <row r="167" spans="1:22" s="101" customFormat="1" x14ac:dyDescent="0.2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 t="e">
        <f t="shared" si="35"/>
        <v>#N/A</v>
      </c>
      <c r="U167" s="4"/>
      <c r="V167" s="101" t="e">
        <f t="shared" si="37"/>
        <v>#N/A</v>
      </c>
    </row>
    <row r="168" spans="1:22" s="101" customFormat="1" x14ac:dyDescent="0.2">
      <c r="A168" s="1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 t="e">
        <f t="shared" ref="T168:T172" si="38">IF(SUM(B168:S168)=0,NA(),SUM(B168:S168))</f>
        <v>#N/A</v>
      </c>
      <c r="U168" s="4"/>
      <c r="V168" s="101" t="e">
        <f t="shared" si="37"/>
        <v>#N/A</v>
      </c>
    </row>
    <row r="169" spans="1:22" s="101" customFormat="1" x14ac:dyDescent="0.2">
      <c r="A169" s="1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 t="e">
        <f t="shared" si="38"/>
        <v>#N/A</v>
      </c>
      <c r="U169" s="4"/>
      <c r="V169" s="101" t="e">
        <f t="shared" si="37"/>
        <v>#N/A</v>
      </c>
    </row>
    <row r="170" spans="1:22" s="101" customFormat="1" x14ac:dyDescent="0.2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 t="e">
        <f t="shared" si="38"/>
        <v>#N/A</v>
      </c>
      <c r="U170" s="4"/>
      <c r="V170" s="101" t="e">
        <f t="shared" si="37"/>
        <v>#N/A</v>
      </c>
    </row>
    <row r="171" spans="1:22" s="101" customFormat="1" x14ac:dyDescent="0.2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 t="e">
        <f t="shared" si="38"/>
        <v>#N/A</v>
      </c>
      <c r="U171" s="4"/>
      <c r="V171" s="101" t="e">
        <f t="shared" si="37"/>
        <v>#N/A</v>
      </c>
    </row>
    <row r="172" spans="1:22" s="101" customFormat="1" x14ac:dyDescent="0.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 t="e">
        <f t="shared" si="38"/>
        <v>#N/A</v>
      </c>
      <c r="U172" s="4"/>
      <c r="V172" s="101" t="e">
        <f t="shared" si="37"/>
        <v>#N/A</v>
      </c>
    </row>
    <row r="173" spans="1:22" s="101" customFormat="1" x14ac:dyDescent="0.2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6"/>
      <c r="U173" s="4"/>
    </row>
    <row r="174" spans="1:22" x14ac:dyDescent="0.2">
      <c r="A174" s="5" t="s">
        <v>14</v>
      </c>
      <c r="B174" s="224" t="s">
        <v>27</v>
      </c>
      <c r="C174" s="224"/>
      <c r="D174" s="224"/>
      <c r="E174" s="224"/>
      <c r="F174" s="224"/>
      <c r="G174" s="224"/>
      <c r="H174" s="224"/>
      <c r="I174" s="224" t="s">
        <v>28</v>
      </c>
      <c r="J174" s="224"/>
      <c r="K174" s="224"/>
      <c r="L174" s="224"/>
      <c r="M174" s="224"/>
      <c r="N174" s="224"/>
      <c r="O174" s="224" t="s">
        <v>29</v>
      </c>
      <c r="P174" s="224"/>
      <c r="Q174" s="224"/>
      <c r="R174" s="224" t="s">
        <v>30</v>
      </c>
      <c r="S174" s="224"/>
      <c r="T174" s="222" t="s">
        <v>31</v>
      </c>
      <c r="U174" t="s">
        <v>32</v>
      </c>
    </row>
    <row r="175" spans="1:22" x14ac:dyDescent="0.2">
      <c r="B175" t="s">
        <v>34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H175" s="1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50</v>
      </c>
      <c r="N175" s="1" t="s">
        <v>40</v>
      </c>
      <c r="O175" t="s">
        <v>46</v>
      </c>
      <c r="P175" t="s">
        <v>47</v>
      </c>
      <c r="Q175" s="1" t="s">
        <v>40</v>
      </c>
      <c r="R175" t="s">
        <v>51</v>
      </c>
      <c r="S175" s="1" t="s">
        <v>49</v>
      </c>
      <c r="T175" s="223"/>
    </row>
    <row r="176" spans="1:22" x14ac:dyDescent="0.2">
      <c r="A176" t="s">
        <v>52</v>
      </c>
      <c r="B176">
        <f>SUM(B9:B132)</f>
        <v>1341.8999999999992</v>
      </c>
      <c r="C176">
        <f t="shared" ref="C176:U176" si="39">SUM(C9:C132)</f>
        <v>22.20000000000001</v>
      </c>
      <c r="D176">
        <f t="shared" si="39"/>
        <v>0</v>
      </c>
      <c r="E176">
        <f t="shared" si="39"/>
        <v>0</v>
      </c>
      <c r="F176">
        <f t="shared" si="39"/>
        <v>0</v>
      </c>
      <c r="G176">
        <f t="shared" si="39"/>
        <v>2.7999999999999994</v>
      </c>
      <c r="H176">
        <f t="shared" si="39"/>
        <v>0</v>
      </c>
      <c r="I176">
        <f t="shared" si="39"/>
        <v>85.299999999999969</v>
      </c>
      <c r="J176">
        <f t="shared" si="39"/>
        <v>44.399999999999991</v>
      </c>
      <c r="K176">
        <f t="shared" si="39"/>
        <v>0</v>
      </c>
      <c r="L176">
        <f t="shared" si="39"/>
        <v>28.8</v>
      </c>
      <c r="M176">
        <f t="shared" si="39"/>
        <v>32.700000000000003</v>
      </c>
      <c r="N176">
        <f t="shared" si="39"/>
        <v>4.8000000000000007</v>
      </c>
      <c r="O176">
        <f t="shared" si="39"/>
        <v>145.80000000000001</v>
      </c>
      <c r="P176">
        <f t="shared" si="39"/>
        <v>0</v>
      </c>
      <c r="Q176">
        <f t="shared" si="39"/>
        <v>0</v>
      </c>
      <c r="R176">
        <f t="shared" si="39"/>
        <v>4</v>
      </c>
      <c r="S176">
        <f t="shared" si="39"/>
        <v>0</v>
      </c>
      <c r="T176" t="e">
        <f t="shared" si="39"/>
        <v>#N/A</v>
      </c>
      <c r="U176">
        <f t="shared" si="39"/>
        <v>559.60000000000014</v>
      </c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</row>
    <row r="179" spans="2:22" x14ac:dyDescent="0.2">
      <c r="B179"/>
      <c r="H179" s="1"/>
      <c r="I179"/>
      <c r="N179" s="1"/>
      <c r="O179"/>
      <c r="Q179" s="1"/>
      <c r="R179"/>
      <c r="S179" s="1"/>
      <c r="T179"/>
    </row>
    <row r="180" spans="2:22" x14ac:dyDescent="0.2">
      <c r="B180"/>
      <c r="H180" s="1"/>
      <c r="I180"/>
      <c r="N180" s="1"/>
      <c r="O180"/>
      <c r="Q180" s="1"/>
      <c r="R180"/>
      <c r="S180" s="1"/>
      <c r="T180"/>
    </row>
    <row r="181" spans="2:22" x14ac:dyDescent="0.2">
      <c r="B181"/>
      <c r="H181" s="1"/>
      <c r="I181"/>
      <c r="N181" s="1"/>
      <c r="O181"/>
      <c r="Q181" s="1"/>
      <c r="R181"/>
      <c r="S181" s="1"/>
      <c r="T181"/>
    </row>
    <row r="182" spans="2:22" x14ac:dyDescent="0.2">
      <c r="B182"/>
      <c r="H182" s="1"/>
      <c r="I182"/>
      <c r="N182" s="1"/>
      <c r="O182"/>
      <c r="Q182" s="1"/>
      <c r="R182"/>
      <c r="S182" s="1"/>
      <c r="T182"/>
    </row>
    <row r="183" spans="2:22" x14ac:dyDescent="0.2">
      <c r="B183"/>
      <c r="H183" s="1"/>
      <c r="I183"/>
      <c r="N183" s="1"/>
      <c r="O183"/>
      <c r="Q183" s="1"/>
      <c r="R183"/>
      <c r="S183" s="1"/>
      <c r="T183"/>
    </row>
    <row r="184" spans="2:22" x14ac:dyDescent="0.2">
      <c r="B184"/>
      <c r="H184" s="1"/>
      <c r="I184"/>
      <c r="N184" s="1"/>
      <c r="O184"/>
      <c r="Q184" s="1"/>
      <c r="R184"/>
      <c r="S184" s="1"/>
      <c r="T184"/>
      <c r="V184" s="223" t="s">
        <v>33</v>
      </c>
    </row>
    <row r="185" spans="2:22" x14ac:dyDescent="0.2">
      <c r="B185"/>
      <c r="H185" s="1"/>
      <c r="I185"/>
      <c r="N185" s="1"/>
      <c r="O185"/>
      <c r="Q185" s="1"/>
      <c r="R185"/>
      <c r="S185" s="1"/>
      <c r="T185"/>
      <c r="V185" s="223"/>
    </row>
    <row r="186" spans="2:22" x14ac:dyDescent="0.2">
      <c r="B186"/>
      <c r="H186" s="1"/>
      <c r="I186"/>
      <c r="N186" s="1"/>
      <c r="O186"/>
      <c r="Q186" s="1"/>
      <c r="R186"/>
      <c r="S186" s="1"/>
      <c r="T186"/>
      <c r="V186" t="e">
        <f>SUM(V11:V183)</f>
        <v>#N/A</v>
      </c>
    </row>
  </sheetData>
  <mergeCells count="18">
    <mergeCell ref="E3:F3"/>
    <mergeCell ref="O174:Q174"/>
    <mergeCell ref="R174:S174"/>
    <mergeCell ref="T174:T175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4:V185"/>
    <mergeCell ref="T7:T8"/>
    <mergeCell ref="V7:V8"/>
    <mergeCell ref="B174:H174"/>
    <mergeCell ref="I174:N17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76"/>
  <sheetViews>
    <sheetView showZeros="0" workbookViewId="0">
      <pane ySplit="1" topLeftCell="A131" activePane="bottomLeft" state="frozen"/>
      <selection pane="bottomLeft" activeCell="I55" sqref="I55"/>
    </sheetView>
  </sheetViews>
  <sheetFormatPr defaultRowHeight="12.75" x14ac:dyDescent="0.2"/>
  <cols>
    <col min="2" max="2" width="8.42578125" customWidth="1"/>
    <col min="3" max="3" width="10.85546875" customWidth="1"/>
    <col min="5" max="5" width="11.28515625" bestFit="1" customWidth="1"/>
    <col min="7" max="7" width="13.7109375" style="39" customWidth="1"/>
    <col min="8" max="8" width="9.140625" customWidth="1"/>
    <col min="9" max="9" width="19.28515625" bestFit="1" customWidth="1"/>
    <col min="10" max="10" width="9.5703125" customWidth="1"/>
    <col min="11" max="11" width="11.42578125" style="18" bestFit="1" customWidth="1"/>
  </cols>
  <sheetData>
    <row r="1" spans="1:14" x14ac:dyDescent="0.2">
      <c r="A1" s="50" t="s">
        <v>6</v>
      </c>
      <c r="C1" s="50" t="s">
        <v>7</v>
      </c>
      <c r="D1" s="50"/>
      <c r="E1" s="50" t="s">
        <v>8</v>
      </c>
      <c r="F1" s="53"/>
      <c r="G1" s="44" t="s">
        <v>9</v>
      </c>
      <c r="H1" s="53"/>
      <c r="I1" s="50" t="s">
        <v>10</v>
      </c>
      <c r="J1" s="50"/>
      <c r="K1" s="16" t="s">
        <v>11</v>
      </c>
      <c r="L1" s="221" t="s">
        <v>12</v>
      </c>
      <c r="M1" s="221"/>
      <c r="N1" s="54" t="s">
        <v>13</v>
      </c>
    </row>
    <row r="2" spans="1:14" x14ac:dyDescent="0.2">
      <c r="A2" s="5">
        <v>41408</v>
      </c>
      <c r="K2" s="17" t="e">
        <f>I2/G2</f>
        <v>#DIV/0!</v>
      </c>
    </row>
    <row r="3" spans="1:14" x14ac:dyDescent="0.2">
      <c r="A3" s="5">
        <v>41409</v>
      </c>
      <c r="K3" s="17" t="e">
        <f t="shared" ref="K3:K66" si="0">I3/G3</f>
        <v>#DIV/0!</v>
      </c>
    </row>
    <row r="4" spans="1:14" x14ac:dyDescent="0.2">
      <c r="A4" s="5">
        <v>41410</v>
      </c>
      <c r="K4" s="17" t="e">
        <f t="shared" si="0"/>
        <v>#DIV/0!</v>
      </c>
    </row>
    <row r="5" spans="1:14" x14ac:dyDescent="0.2">
      <c r="A5" s="5">
        <v>41411</v>
      </c>
      <c r="K5" s="17" t="e">
        <f t="shared" si="0"/>
        <v>#DIV/0!</v>
      </c>
      <c r="N5" t="s">
        <v>14</v>
      </c>
    </row>
    <row r="6" spans="1:14" x14ac:dyDescent="0.2">
      <c r="A6" s="5">
        <v>41412</v>
      </c>
      <c r="K6" s="17" t="e">
        <f>I6/C6</f>
        <v>#DIV/0!</v>
      </c>
      <c r="N6" t="s">
        <v>14</v>
      </c>
    </row>
    <row r="7" spans="1:14" x14ac:dyDescent="0.2">
      <c r="A7" s="5">
        <v>41413</v>
      </c>
      <c r="K7" s="17" t="e">
        <f t="shared" ref="K7:K26" si="1">I7/C7</f>
        <v>#DIV/0!</v>
      </c>
      <c r="N7" t="s">
        <v>14</v>
      </c>
    </row>
    <row r="8" spans="1:14" x14ac:dyDescent="0.2">
      <c r="A8" s="5">
        <v>41414</v>
      </c>
      <c r="K8" s="17" t="e">
        <f t="shared" si="1"/>
        <v>#DIV/0!</v>
      </c>
      <c r="N8" t="s">
        <v>14</v>
      </c>
    </row>
    <row r="9" spans="1:14" x14ac:dyDescent="0.2">
      <c r="A9" s="5">
        <v>41415</v>
      </c>
      <c r="I9" s="48"/>
      <c r="K9" s="17" t="e">
        <f>I9/C9</f>
        <v>#DIV/0!</v>
      </c>
      <c r="N9" t="s">
        <v>14</v>
      </c>
    </row>
    <row r="10" spans="1:14" x14ac:dyDescent="0.2">
      <c r="A10" s="5">
        <v>41416</v>
      </c>
      <c r="K10" s="17" t="e">
        <f t="shared" si="1"/>
        <v>#DIV/0!</v>
      </c>
      <c r="N10" t="s">
        <v>14</v>
      </c>
    </row>
    <row r="11" spans="1:14" x14ac:dyDescent="0.2">
      <c r="A11" s="5">
        <v>41417</v>
      </c>
      <c r="K11" s="17" t="e">
        <f t="shared" si="1"/>
        <v>#DIV/0!</v>
      </c>
      <c r="N11" t="s">
        <v>14</v>
      </c>
    </row>
    <row r="12" spans="1:14" x14ac:dyDescent="0.2">
      <c r="A12" s="5">
        <v>41418</v>
      </c>
      <c r="K12" s="17" t="e">
        <f t="shared" si="1"/>
        <v>#DIV/0!</v>
      </c>
      <c r="N12" t="s">
        <v>14</v>
      </c>
    </row>
    <row r="13" spans="1:14" x14ac:dyDescent="0.2">
      <c r="A13" s="5">
        <v>41419</v>
      </c>
      <c r="K13" s="17" t="e">
        <f t="shared" si="1"/>
        <v>#DIV/0!</v>
      </c>
      <c r="N13" t="s">
        <v>14</v>
      </c>
    </row>
    <row r="14" spans="1:14" x14ac:dyDescent="0.2">
      <c r="A14" s="5">
        <v>41420</v>
      </c>
      <c r="K14" s="17" t="e">
        <f t="shared" si="1"/>
        <v>#DIV/0!</v>
      </c>
      <c r="N14">
        <f>C7+C8+C9+C10+C11+C12+C13</f>
        <v>0</v>
      </c>
    </row>
    <row r="15" spans="1:14" x14ac:dyDescent="0.2">
      <c r="A15" s="5">
        <v>41421</v>
      </c>
      <c r="K15" s="17" t="e">
        <f t="shared" si="1"/>
        <v>#DIV/0!</v>
      </c>
      <c r="N15" t="s">
        <v>14</v>
      </c>
    </row>
    <row r="16" spans="1:14" x14ac:dyDescent="0.2">
      <c r="A16" s="5">
        <v>41422</v>
      </c>
      <c r="K16" s="17" t="e">
        <f t="shared" si="1"/>
        <v>#DIV/0!</v>
      </c>
      <c r="N16" t="s">
        <v>14</v>
      </c>
    </row>
    <row r="17" spans="1:14" x14ac:dyDescent="0.2">
      <c r="A17" s="5">
        <v>41423</v>
      </c>
      <c r="K17" s="17" t="e">
        <f t="shared" si="1"/>
        <v>#DIV/0!</v>
      </c>
      <c r="N17" t="s">
        <v>14</v>
      </c>
    </row>
    <row r="18" spans="1:14" x14ac:dyDescent="0.2">
      <c r="A18" s="5">
        <v>41424</v>
      </c>
      <c r="K18" s="17" t="e">
        <f t="shared" si="1"/>
        <v>#DIV/0!</v>
      </c>
      <c r="N18" t="s">
        <v>14</v>
      </c>
    </row>
    <row r="19" spans="1:14" x14ac:dyDescent="0.2">
      <c r="A19" s="5">
        <v>41425</v>
      </c>
      <c r="K19" s="17" t="e">
        <f t="shared" si="1"/>
        <v>#DIV/0!</v>
      </c>
      <c r="N19" t="s">
        <v>14</v>
      </c>
    </row>
    <row r="20" spans="1:14" x14ac:dyDescent="0.2">
      <c r="A20" s="5">
        <v>41426</v>
      </c>
      <c r="K20" s="17" t="e">
        <f t="shared" si="1"/>
        <v>#DIV/0!</v>
      </c>
      <c r="N20" t="s">
        <v>14</v>
      </c>
    </row>
    <row r="21" spans="1:14" x14ac:dyDescent="0.2">
      <c r="A21" s="5">
        <v>41427</v>
      </c>
      <c r="K21" s="17" t="e">
        <f t="shared" si="1"/>
        <v>#DIV/0!</v>
      </c>
      <c r="N21">
        <f>C14+C15+C16+C17+C18+C19+C20</f>
        <v>0</v>
      </c>
    </row>
    <row r="22" spans="1:14" x14ac:dyDescent="0.2">
      <c r="A22" s="5">
        <v>41428</v>
      </c>
      <c r="K22" s="17" t="e">
        <f t="shared" si="1"/>
        <v>#DIV/0!</v>
      </c>
      <c r="N22" t="s">
        <v>14</v>
      </c>
    </row>
    <row r="23" spans="1:14" x14ac:dyDescent="0.2">
      <c r="A23" s="5">
        <v>41429</v>
      </c>
      <c r="K23" s="17" t="e">
        <f t="shared" si="1"/>
        <v>#DIV/0!</v>
      </c>
      <c r="N23" t="s">
        <v>14</v>
      </c>
    </row>
    <row r="24" spans="1:14" x14ac:dyDescent="0.2">
      <c r="A24" s="5">
        <v>41430</v>
      </c>
      <c r="K24" s="17" t="e">
        <f t="shared" si="1"/>
        <v>#DIV/0!</v>
      </c>
      <c r="N24" t="s">
        <v>14</v>
      </c>
    </row>
    <row r="25" spans="1:14" x14ac:dyDescent="0.2">
      <c r="A25" s="5">
        <v>41431</v>
      </c>
      <c r="K25" s="17" t="e">
        <f t="shared" si="1"/>
        <v>#DIV/0!</v>
      </c>
      <c r="N25" t="s">
        <v>14</v>
      </c>
    </row>
    <row r="26" spans="1:14" x14ac:dyDescent="0.2">
      <c r="A26" s="5">
        <v>41432</v>
      </c>
      <c r="K26" s="17" t="e">
        <f t="shared" si="1"/>
        <v>#DIV/0!</v>
      </c>
      <c r="N26" t="s">
        <v>14</v>
      </c>
    </row>
    <row r="27" spans="1:14" x14ac:dyDescent="0.2">
      <c r="A27" s="5">
        <v>41433</v>
      </c>
      <c r="K27" s="17" t="e">
        <f t="shared" si="0"/>
        <v>#DIV/0!</v>
      </c>
      <c r="N27" t="s">
        <v>14</v>
      </c>
    </row>
    <row r="28" spans="1:14" x14ac:dyDescent="0.2">
      <c r="A28" s="5">
        <v>41434</v>
      </c>
      <c r="K28" s="17" t="e">
        <f t="shared" si="0"/>
        <v>#DIV/0!</v>
      </c>
      <c r="N28">
        <f>C21+C22+C23+C24+C25+C26+G27</f>
        <v>0</v>
      </c>
    </row>
    <row r="29" spans="1:14" x14ac:dyDescent="0.2">
      <c r="A29" s="5">
        <v>41435</v>
      </c>
      <c r="K29" s="17" t="e">
        <f t="shared" si="0"/>
        <v>#DIV/0!</v>
      </c>
      <c r="N29" t="s">
        <v>14</v>
      </c>
    </row>
    <row r="30" spans="1:14" x14ac:dyDescent="0.2">
      <c r="A30" s="5">
        <v>41436</v>
      </c>
      <c r="K30" s="17" t="e">
        <f t="shared" si="0"/>
        <v>#DIV/0!</v>
      </c>
      <c r="N30" t="s">
        <v>14</v>
      </c>
    </row>
    <row r="31" spans="1:14" x14ac:dyDescent="0.2">
      <c r="A31" s="5">
        <v>41437</v>
      </c>
      <c r="K31" s="17" t="e">
        <f t="shared" si="0"/>
        <v>#DIV/0!</v>
      </c>
      <c r="N31" t="s">
        <v>14</v>
      </c>
    </row>
    <row r="32" spans="1:14" x14ac:dyDescent="0.2">
      <c r="A32" s="5">
        <v>41438</v>
      </c>
      <c r="K32" s="17" t="e">
        <f t="shared" si="0"/>
        <v>#DIV/0!</v>
      </c>
      <c r="N32" t="s">
        <v>14</v>
      </c>
    </row>
    <row r="33" spans="1:14" x14ac:dyDescent="0.2">
      <c r="A33" s="5">
        <v>41439</v>
      </c>
      <c r="K33" s="17" t="e">
        <f t="shared" si="0"/>
        <v>#DIV/0!</v>
      </c>
      <c r="N33" t="s">
        <v>14</v>
      </c>
    </row>
    <row r="34" spans="1:14" x14ac:dyDescent="0.2">
      <c r="A34" s="5">
        <v>41440</v>
      </c>
      <c r="K34" s="17" t="e">
        <f t="shared" si="0"/>
        <v>#DIV/0!</v>
      </c>
      <c r="N34" t="s">
        <v>14</v>
      </c>
    </row>
    <row r="35" spans="1:14" x14ac:dyDescent="0.2">
      <c r="A35" s="5">
        <v>41441</v>
      </c>
      <c r="K35" s="17" t="e">
        <f t="shared" si="0"/>
        <v>#DIV/0!</v>
      </c>
      <c r="N35">
        <f>G28+G29+G30+G31+G32+G33+G34</f>
        <v>0</v>
      </c>
    </row>
    <row r="36" spans="1:14" x14ac:dyDescent="0.2">
      <c r="A36" s="5">
        <v>41442</v>
      </c>
      <c r="K36" s="17" t="e">
        <f t="shared" si="0"/>
        <v>#DIV/0!</v>
      </c>
      <c r="N36" t="s">
        <v>14</v>
      </c>
    </row>
    <row r="37" spans="1:14" x14ac:dyDescent="0.2">
      <c r="A37" s="5">
        <v>41443</v>
      </c>
      <c r="K37" s="17" t="e">
        <f t="shared" si="0"/>
        <v>#DIV/0!</v>
      </c>
      <c r="N37" t="s">
        <v>14</v>
      </c>
    </row>
    <row r="38" spans="1:14" x14ac:dyDescent="0.2">
      <c r="A38" s="5">
        <v>41444</v>
      </c>
      <c r="K38" s="17" t="e">
        <f t="shared" si="0"/>
        <v>#DIV/0!</v>
      </c>
      <c r="N38" t="s">
        <v>14</v>
      </c>
    </row>
    <row r="39" spans="1:14" x14ac:dyDescent="0.2">
      <c r="A39" s="5">
        <v>41445</v>
      </c>
      <c r="K39" s="17" t="e">
        <f t="shared" si="0"/>
        <v>#DIV/0!</v>
      </c>
      <c r="N39" t="s">
        <v>14</v>
      </c>
    </row>
    <row r="40" spans="1:14" x14ac:dyDescent="0.2">
      <c r="A40" s="5">
        <v>41446</v>
      </c>
      <c r="K40" s="17" t="e">
        <f t="shared" si="0"/>
        <v>#DIV/0!</v>
      </c>
      <c r="N40" t="s">
        <v>14</v>
      </c>
    </row>
    <row r="41" spans="1:14" x14ac:dyDescent="0.2">
      <c r="A41" s="5">
        <v>41447</v>
      </c>
      <c r="K41" s="17" t="e">
        <f t="shared" si="0"/>
        <v>#DIV/0!</v>
      </c>
      <c r="N41" t="s">
        <v>14</v>
      </c>
    </row>
    <row r="42" spans="1:14" x14ac:dyDescent="0.2">
      <c r="A42" s="5">
        <v>41448</v>
      </c>
      <c r="K42" s="17" t="e">
        <f t="shared" si="0"/>
        <v>#DIV/0!</v>
      </c>
      <c r="N42">
        <f>G35+G36+G37+G38+G39+G40+G41</f>
        <v>0</v>
      </c>
    </row>
    <row r="43" spans="1:14" x14ac:dyDescent="0.2">
      <c r="A43" s="5">
        <v>41449</v>
      </c>
      <c r="K43" s="17" t="e">
        <f t="shared" si="0"/>
        <v>#DIV/0!</v>
      </c>
      <c r="N43" t="s">
        <v>14</v>
      </c>
    </row>
    <row r="44" spans="1:14" x14ac:dyDescent="0.2">
      <c r="A44" s="5">
        <v>41450</v>
      </c>
      <c r="K44" s="17" t="e">
        <f t="shared" si="0"/>
        <v>#DIV/0!</v>
      </c>
      <c r="N44" t="s">
        <v>14</v>
      </c>
    </row>
    <row r="45" spans="1:14" x14ac:dyDescent="0.2">
      <c r="A45" s="5">
        <v>41451</v>
      </c>
      <c r="K45" s="17" t="e">
        <f t="shared" si="0"/>
        <v>#DIV/0!</v>
      </c>
      <c r="N45" t="s">
        <v>14</v>
      </c>
    </row>
    <row r="46" spans="1:14" x14ac:dyDescent="0.2">
      <c r="A46" s="5">
        <v>41452</v>
      </c>
      <c r="K46" s="17" t="e">
        <f t="shared" si="0"/>
        <v>#DIV/0!</v>
      </c>
      <c r="N46" t="s">
        <v>14</v>
      </c>
    </row>
    <row r="47" spans="1:14" x14ac:dyDescent="0.2">
      <c r="A47" s="5">
        <v>41453</v>
      </c>
      <c r="K47" s="17" t="e">
        <f t="shared" si="0"/>
        <v>#DIV/0!</v>
      </c>
      <c r="N47" t="s">
        <v>14</v>
      </c>
    </row>
    <row r="48" spans="1:14" x14ac:dyDescent="0.2">
      <c r="A48" s="5">
        <v>41454</v>
      </c>
      <c r="K48" s="17" t="e">
        <f t="shared" si="0"/>
        <v>#DIV/0!</v>
      </c>
      <c r="N48" t="s">
        <v>14</v>
      </c>
    </row>
    <row r="49" spans="1:14" x14ac:dyDescent="0.2">
      <c r="A49" s="5">
        <v>41455</v>
      </c>
      <c r="K49" s="17" t="e">
        <f t="shared" si="0"/>
        <v>#DIV/0!</v>
      </c>
      <c r="N49">
        <f>G42+G43+G44+G45+G46+G47+G48</f>
        <v>0</v>
      </c>
    </row>
    <row r="50" spans="1:14" x14ac:dyDescent="0.2">
      <c r="A50" s="5">
        <v>41456</v>
      </c>
      <c r="K50" s="17" t="e">
        <f t="shared" si="0"/>
        <v>#DIV/0!</v>
      </c>
      <c r="N50" t="s">
        <v>14</v>
      </c>
    </row>
    <row r="51" spans="1:14" x14ac:dyDescent="0.2">
      <c r="A51" s="5">
        <v>41457</v>
      </c>
      <c r="K51" s="17" t="e">
        <f t="shared" si="0"/>
        <v>#DIV/0!</v>
      </c>
      <c r="N51" t="s">
        <v>14</v>
      </c>
    </row>
    <row r="52" spans="1:14" x14ac:dyDescent="0.2">
      <c r="A52" s="5">
        <v>41458</v>
      </c>
      <c r="K52" s="17" t="e">
        <f t="shared" si="0"/>
        <v>#DIV/0!</v>
      </c>
      <c r="N52" t="s">
        <v>14</v>
      </c>
    </row>
    <row r="53" spans="1:14" x14ac:dyDescent="0.2">
      <c r="A53" s="5">
        <v>41459</v>
      </c>
      <c r="K53" s="17" t="e">
        <f t="shared" si="0"/>
        <v>#DIV/0!</v>
      </c>
      <c r="N53" t="s">
        <v>14</v>
      </c>
    </row>
    <row r="54" spans="1:14" x14ac:dyDescent="0.2">
      <c r="A54" s="5">
        <v>41460</v>
      </c>
      <c r="K54" s="17" t="e">
        <f t="shared" si="0"/>
        <v>#DIV/0!</v>
      </c>
      <c r="N54" t="s">
        <v>14</v>
      </c>
    </row>
    <row r="55" spans="1:14" x14ac:dyDescent="0.2">
      <c r="A55" s="5">
        <v>41461</v>
      </c>
      <c r="K55" s="17" t="e">
        <f t="shared" si="0"/>
        <v>#DIV/0!</v>
      </c>
      <c r="N55" t="s">
        <v>14</v>
      </c>
    </row>
    <row r="56" spans="1:14" x14ac:dyDescent="0.2">
      <c r="A56" s="5">
        <v>41462</v>
      </c>
      <c r="K56" s="17" t="e">
        <f t="shared" si="0"/>
        <v>#DIV/0!</v>
      </c>
      <c r="N56">
        <f>G49+G50+G51+G52+G53+G54+G55</f>
        <v>0</v>
      </c>
    </row>
    <row r="57" spans="1:14" x14ac:dyDescent="0.2">
      <c r="A57" s="5">
        <v>41463</v>
      </c>
      <c r="K57" s="17" t="e">
        <f t="shared" si="0"/>
        <v>#DIV/0!</v>
      </c>
      <c r="N57" t="s">
        <v>14</v>
      </c>
    </row>
    <row r="58" spans="1:14" x14ac:dyDescent="0.2">
      <c r="A58" s="5">
        <v>41464</v>
      </c>
      <c r="K58" s="17" t="e">
        <f t="shared" si="0"/>
        <v>#DIV/0!</v>
      </c>
      <c r="N58" t="s">
        <v>14</v>
      </c>
    </row>
    <row r="59" spans="1:14" x14ac:dyDescent="0.2">
      <c r="A59" s="5">
        <v>41465</v>
      </c>
      <c r="K59" s="17" t="e">
        <f t="shared" si="0"/>
        <v>#DIV/0!</v>
      </c>
      <c r="N59" t="s">
        <v>14</v>
      </c>
    </row>
    <row r="60" spans="1:14" x14ac:dyDescent="0.2">
      <c r="A60" s="5">
        <v>41466</v>
      </c>
      <c r="K60" s="17" t="e">
        <f t="shared" si="0"/>
        <v>#DIV/0!</v>
      </c>
      <c r="N60" t="s">
        <v>14</v>
      </c>
    </row>
    <row r="61" spans="1:14" x14ac:dyDescent="0.2">
      <c r="A61" s="5">
        <v>41467</v>
      </c>
      <c r="K61" s="86" t="e">
        <f t="shared" si="0"/>
        <v>#DIV/0!</v>
      </c>
      <c r="N61" t="s">
        <v>14</v>
      </c>
    </row>
    <row r="62" spans="1:14" x14ac:dyDescent="0.2">
      <c r="A62" s="5">
        <v>41468</v>
      </c>
      <c r="K62" s="17" t="e">
        <f t="shared" si="0"/>
        <v>#DIV/0!</v>
      </c>
      <c r="N62" t="s">
        <v>14</v>
      </c>
    </row>
    <row r="63" spans="1:14" x14ac:dyDescent="0.2">
      <c r="A63" s="5">
        <v>41469</v>
      </c>
      <c r="K63" s="17" t="e">
        <f t="shared" si="0"/>
        <v>#DIV/0!</v>
      </c>
    </row>
    <row r="64" spans="1:14" x14ac:dyDescent="0.2">
      <c r="A64" s="5">
        <v>41470</v>
      </c>
      <c r="K64" s="17" t="e">
        <f t="shared" si="0"/>
        <v>#DIV/0!</v>
      </c>
      <c r="N64" t="s">
        <v>14</v>
      </c>
    </row>
    <row r="65" spans="1:14" x14ac:dyDescent="0.2">
      <c r="A65" s="5">
        <v>41471</v>
      </c>
      <c r="K65" s="81" t="e">
        <f t="shared" si="0"/>
        <v>#DIV/0!</v>
      </c>
      <c r="N65" t="s">
        <v>14</v>
      </c>
    </row>
    <row r="66" spans="1:14" x14ac:dyDescent="0.2">
      <c r="A66" s="5">
        <v>41472</v>
      </c>
      <c r="K66" s="83" t="e">
        <f t="shared" si="0"/>
        <v>#DIV/0!</v>
      </c>
      <c r="N66" t="s">
        <v>14</v>
      </c>
    </row>
    <row r="67" spans="1:14" x14ac:dyDescent="0.2">
      <c r="A67" s="5">
        <v>41473</v>
      </c>
      <c r="K67" s="83" t="e">
        <f t="shared" ref="K67:K130" si="2">I67/G67</f>
        <v>#DIV/0!</v>
      </c>
      <c r="N67" t="s">
        <v>14</v>
      </c>
    </row>
    <row r="68" spans="1:14" x14ac:dyDescent="0.2">
      <c r="A68" s="5">
        <v>41474</v>
      </c>
      <c r="K68" s="82" t="e">
        <f t="shared" si="2"/>
        <v>#DIV/0!</v>
      </c>
      <c r="N68" t="s">
        <v>14</v>
      </c>
    </row>
    <row r="69" spans="1:14" x14ac:dyDescent="0.2">
      <c r="A69" s="5">
        <v>41475</v>
      </c>
      <c r="K69" s="82" t="e">
        <f t="shared" si="2"/>
        <v>#DIV/0!</v>
      </c>
      <c r="N69" t="s">
        <v>14</v>
      </c>
    </row>
    <row r="70" spans="1:14" x14ac:dyDescent="0.2">
      <c r="A70" s="5">
        <v>41476</v>
      </c>
      <c r="K70" s="82" t="e">
        <f t="shared" si="2"/>
        <v>#DIV/0!</v>
      </c>
      <c r="N70">
        <f>G63+G64+G65+G66+G67+G68+G69</f>
        <v>0</v>
      </c>
    </row>
    <row r="71" spans="1:14" x14ac:dyDescent="0.2">
      <c r="A71" s="5">
        <v>41477</v>
      </c>
      <c r="K71" s="82" t="e">
        <f t="shared" si="2"/>
        <v>#DIV/0!</v>
      </c>
      <c r="N71" t="s">
        <v>14</v>
      </c>
    </row>
    <row r="72" spans="1:14" x14ac:dyDescent="0.2">
      <c r="A72" s="5">
        <v>41478</v>
      </c>
      <c r="K72" s="84" t="e">
        <f t="shared" si="2"/>
        <v>#DIV/0!</v>
      </c>
      <c r="N72" t="s">
        <v>14</v>
      </c>
    </row>
    <row r="73" spans="1:14" x14ac:dyDescent="0.2">
      <c r="A73" s="5">
        <v>41479</v>
      </c>
      <c r="K73" s="84" t="e">
        <f t="shared" si="2"/>
        <v>#DIV/0!</v>
      </c>
      <c r="N73" t="s">
        <v>14</v>
      </c>
    </row>
    <row r="74" spans="1:14" x14ac:dyDescent="0.2">
      <c r="A74" s="5">
        <v>41480</v>
      </c>
      <c r="K74" s="82" t="e">
        <f t="shared" si="2"/>
        <v>#DIV/0!</v>
      </c>
      <c r="N74" t="s">
        <v>14</v>
      </c>
    </row>
    <row r="75" spans="1:14" x14ac:dyDescent="0.2">
      <c r="A75" s="5">
        <v>41481</v>
      </c>
      <c r="K75" s="82" t="e">
        <f t="shared" si="2"/>
        <v>#DIV/0!</v>
      </c>
      <c r="N75" t="s">
        <v>14</v>
      </c>
    </row>
    <row r="76" spans="1:14" x14ac:dyDescent="0.2">
      <c r="A76" s="5">
        <v>41482</v>
      </c>
      <c r="K76" s="84" t="e">
        <f t="shared" si="2"/>
        <v>#DIV/0!</v>
      </c>
      <c r="N76" t="s">
        <v>14</v>
      </c>
    </row>
    <row r="77" spans="1:14" x14ac:dyDescent="0.2">
      <c r="A77" s="5">
        <v>41483</v>
      </c>
      <c r="K77" s="84" t="e">
        <f t="shared" si="2"/>
        <v>#DIV/0!</v>
      </c>
      <c r="N77">
        <f>G70+G71+G72+G73+G74+G75+G76</f>
        <v>0</v>
      </c>
    </row>
    <row r="78" spans="1:14" x14ac:dyDescent="0.2">
      <c r="A78" s="5">
        <v>41484</v>
      </c>
      <c r="K78" s="84" t="e">
        <f t="shared" si="2"/>
        <v>#DIV/0!</v>
      </c>
      <c r="N78" t="s">
        <v>14</v>
      </c>
    </row>
    <row r="79" spans="1:14" x14ac:dyDescent="0.2">
      <c r="A79" s="5">
        <v>41485</v>
      </c>
      <c r="K79" s="86" t="e">
        <f t="shared" si="2"/>
        <v>#DIV/0!</v>
      </c>
      <c r="N79" t="s">
        <v>14</v>
      </c>
    </row>
    <row r="80" spans="1:14" x14ac:dyDescent="0.2">
      <c r="A80" s="5">
        <v>41486</v>
      </c>
      <c r="K80" s="86" t="e">
        <f t="shared" si="2"/>
        <v>#DIV/0!</v>
      </c>
      <c r="N80" t="s">
        <v>14</v>
      </c>
    </row>
    <row r="81" spans="1:14" x14ac:dyDescent="0.2">
      <c r="A81" s="5">
        <v>41487</v>
      </c>
      <c r="K81" s="86" t="e">
        <f t="shared" si="2"/>
        <v>#DIV/0!</v>
      </c>
      <c r="N81" t="s">
        <v>14</v>
      </c>
    </row>
    <row r="82" spans="1:14" x14ac:dyDescent="0.2">
      <c r="A82" s="5">
        <v>41488</v>
      </c>
      <c r="K82" s="86" t="e">
        <f t="shared" si="2"/>
        <v>#DIV/0!</v>
      </c>
      <c r="N82" t="s">
        <v>14</v>
      </c>
    </row>
    <row r="83" spans="1:14" x14ac:dyDescent="0.2">
      <c r="A83" s="5">
        <v>41489</v>
      </c>
      <c r="K83" s="86" t="e">
        <f t="shared" si="2"/>
        <v>#DIV/0!</v>
      </c>
      <c r="N83" t="s">
        <v>14</v>
      </c>
    </row>
    <row r="84" spans="1:14" x14ac:dyDescent="0.2">
      <c r="A84" s="5">
        <v>41490</v>
      </c>
      <c r="K84" s="86" t="e">
        <f t="shared" si="2"/>
        <v>#DIV/0!</v>
      </c>
      <c r="N84">
        <f>G77+G78+G79+G80+G81+G82+G83</f>
        <v>0</v>
      </c>
    </row>
    <row r="85" spans="1:14" x14ac:dyDescent="0.2">
      <c r="A85" s="5">
        <v>41491</v>
      </c>
      <c r="K85" s="17" t="e">
        <f t="shared" si="2"/>
        <v>#DIV/0!</v>
      </c>
      <c r="N85" t="s">
        <v>14</v>
      </c>
    </row>
    <row r="86" spans="1:14" x14ac:dyDescent="0.2">
      <c r="A86" s="5">
        <v>41492</v>
      </c>
      <c r="D86" s="52"/>
      <c r="K86" s="84" t="e">
        <f t="shared" si="2"/>
        <v>#DIV/0!</v>
      </c>
      <c r="N86" t="s">
        <v>14</v>
      </c>
    </row>
    <row r="87" spans="1:14" x14ac:dyDescent="0.2">
      <c r="A87" s="5">
        <v>41493</v>
      </c>
      <c r="K87" s="82" t="e">
        <f t="shared" si="2"/>
        <v>#DIV/0!</v>
      </c>
      <c r="N87" t="s">
        <v>14</v>
      </c>
    </row>
    <row r="88" spans="1:14" x14ac:dyDescent="0.2">
      <c r="A88" s="5">
        <v>41494</v>
      </c>
      <c r="K88" s="85" t="e">
        <f t="shared" si="2"/>
        <v>#DIV/0!</v>
      </c>
      <c r="N88" t="s">
        <v>14</v>
      </c>
    </row>
    <row r="89" spans="1:14" x14ac:dyDescent="0.2">
      <c r="A89" s="5">
        <v>41495</v>
      </c>
      <c r="K89" s="86" t="e">
        <f t="shared" si="2"/>
        <v>#DIV/0!</v>
      </c>
      <c r="N89" t="s">
        <v>14</v>
      </c>
    </row>
    <row r="90" spans="1:14" x14ac:dyDescent="0.2">
      <c r="A90" s="5">
        <v>41496</v>
      </c>
      <c r="K90" s="86" t="e">
        <f t="shared" si="2"/>
        <v>#DIV/0!</v>
      </c>
      <c r="N90" t="s">
        <v>14</v>
      </c>
    </row>
    <row r="91" spans="1:14" x14ac:dyDescent="0.2">
      <c r="A91" s="5">
        <v>41497</v>
      </c>
      <c r="K91" s="86" t="e">
        <f t="shared" si="2"/>
        <v>#DIV/0!</v>
      </c>
      <c r="N91">
        <f>G84+G85+G86+G87+G88+G89+G90</f>
        <v>0</v>
      </c>
    </row>
    <row r="92" spans="1:14" x14ac:dyDescent="0.2">
      <c r="A92" s="5">
        <v>41498</v>
      </c>
      <c r="K92" s="86" t="e">
        <f t="shared" si="2"/>
        <v>#DIV/0!</v>
      </c>
      <c r="N92" t="s">
        <v>14</v>
      </c>
    </row>
    <row r="93" spans="1:14" x14ac:dyDescent="0.2">
      <c r="A93" s="5">
        <v>41499</v>
      </c>
      <c r="K93" s="17" t="e">
        <f t="shared" si="2"/>
        <v>#DIV/0!</v>
      </c>
      <c r="N93" t="s">
        <v>14</v>
      </c>
    </row>
    <row r="94" spans="1:14" x14ac:dyDescent="0.2">
      <c r="A94" s="5">
        <v>41500</v>
      </c>
      <c r="K94" s="86" t="e">
        <f t="shared" si="2"/>
        <v>#DIV/0!</v>
      </c>
      <c r="N94" t="s">
        <v>14</v>
      </c>
    </row>
    <row r="95" spans="1:14" x14ac:dyDescent="0.2">
      <c r="A95" s="5">
        <v>41501</v>
      </c>
      <c r="K95" s="86" t="e">
        <f t="shared" si="2"/>
        <v>#DIV/0!</v>
      </c>
      <c r="N95" t="s">
        <v>14</v>
      </c>
    </row>
    <row r="96" spans="1:14" x14ac:dyDescent="0.2">
      <c r="A96" s="5">
        <v>41502</v>
      </c>
      <c r="K96" s="86" t="e">
        <f t="shared" si="2"/>
        <v>#DIV/0!</v>
      </c>
      <c r="N96" t="s">
        <v>14</v>
      </c>
    </row>
    <row r="97" spans="1:14" x14ac:dyDescent="0.2">
      <c r="A97" s="5">
        <v>41503</v>
      </c>
      <c r="K97" s="17" t="e">
        <f t="shared" si="2"/>
        <v>#DIV/0!</v>
      </c>
      <c r="N97" t="s">
        <v>14</v>
      </c>
    </row>
    <row r="98" spans="1:14" x14ac:dyDescent="0.2">
      <c r="A98" s="5">
        <v>41504</v>
      </c>
      <c r="K98" s="17" t="e">
        <f t="shared" si="2"/>
        <v>#DIV/0!</v>
      </c>
      <c r="N98">
        <f>G91+G92+G93+G94+G95+G96+G97</f>
        <v>0</v>
      </c>
    </row>
    <row r="99" spans="1:14" x14ac:dyDescent="0.2">
      <c r="A99" s="5">
        <v>41505</v>
      </c>
      <c r="K99" s="17" t="e">
        <f t="shared" si="2"/>
        <v>#DIV/0!</v>
      </c>
      <c r="N99" t="s">
        <v>14</v>
      </c>
    </row>
    <row r="100" spans="1:14" x14ac:dyDescent="0.2">
      <c r="A100" s="5">
        <v>41506</v>
      </c>
      <c r="K100" s="86" t="e">
        <f t="shared" si="2"/>
        <v>#DIV/0!</v>
      </c>
      <c r="N100" t="s">
        <v>14</v>
      </c>
    </row>
    <row r="101" spans="1:14" x14ac:dyDescent="0.2">
      <c r="A101" s="5">
        <v>41507</v>
      </c>
      <c r="K101" s="86" t="e">
        <f t="shared" si="2"/>
        <v>#DIV/0!</v>
      </c>
      <c r="N101" t="s">
        <v>14</v>
      </c>
    </row>
    <row r="102" spans="1:14" x14ac:dyDescent="0.2">
      <c r="A102" s="5">
        <v>41508</v>
      </c>
      <c r="K102" s="86" t="e">
        <f t="shared" si="2"/>
        <v>#DIV/0!</v>
      </c>
      <c r="N102" t="s">
        <v>14</v>
      </c>
    </row>
    <row r="103" spans="1:14" x14ac:dyDescent="0.2">
      <c r="A103" s="5">
        <v>41509</v>
      </c>
      <c r="K103" s="86" t="e">
        <f t="shared" si="2"/>
        <v>#DIV/0!</v>
      </c>
      <c r="N103" t="s">
        <v>14</v>
      </c>
    </row>
    <row r="104" spans="1:14" x14ac:dyDescent="0.2">
      <c r="A104" s="5">
        <v>41510</v>
      </c>
      <c r="K104" s="85" t="e">
        <f t="shared" si="2"/>
        <v>#DIV/0!</v>
      </c>
      <c r="N104" t="s">
        <v>14</v>
      </c>
    </row>
    <row r="105" spans="1:14" x14ac:dyDescent="0.2">
      <c r="A105" s="5">
        <v>41511</v>
      </c>
      <c r="K105" s="85" t="e">
        <f t="shared" si="2"/>
        <v>#DIV/0!</v>
      </c>
      <c r="N105">
        <f>G98+G99+G100+G101+G102+G103+G104</f>
        <v>0</v>
      </c>
    </row>
    <row r="106" spans="1:14" x14ac:dyDescent="0.2">
      <c r="A106" s="5">
        <v>41512</v>
      </c>
      <c r="K106" s="85" t="e">
        <f t="shared" si="2"/>
        <v>#DIV/0!</v>
      </c>
      <c r="N106" t="s">
        <v>14</v>
      </c>
    </row>
    <row r="107" spans="1:14" x14ac:dyDescent="0.2">
      <c r="A107" s="5">
        <v>41513</v>
      </c>
      <c r="K107" s="84" t="e">
        <f t="shared" si="2"/>
        <v>#DIV/0!</v>
      </c>
      <c r="N107" t="s">
        <v>14</v>
      </c>
    </row>
    <row r="108" spans="1:14" x14ac:dyDescent="0.2">
      <c r="A108" s="5">
        <v>41514</v>
      </c>
      <c r="K108" s="84" t="e">
        <f t="shared" si="2"/>
        <v>#DIV/0!</v>
      </c>
      <c r="N108" t="s">
        <v>14</v>
      </c>
    </row>
    <row r="109" spans="1:14" x14ac:dyDescent="0.2">
      <c r="A109" s="5">
        <v>41515</v>
      </c>
      <c r="K109" s="82" t="e">
        <f t="shared" si="2"/>
        <v>#DIV/0!</v>
      </c>
      <c r="N109" t="s">
        <v>14</v>
      </c>
    </row>
    <row r="110" spans="1:14" x14ac:dyDescent="0.2">
      <c r="A110" s="5">
        <v>41516</v>
      </c>
      <c r="K110" s="84" t="e">
        <f t="shared" si="2"/>
        <v>#DIV/0!</v>
      </c>
      <c r="N110" t="s">
        <v>14</v>
      </c>
    </row>
    <row r="111" spans="1:14" x14ac:dyDescent="0.2">
      <c r="A111" s="5">
        <v>41517</v>
      </c>
      <c r="K111" s="85" t="e">
        <f t="shared" si="2"/>
        <v>#DIV/0!</v>
      </c>
      <c r="N111" t="s">
        <v>14</v>
      </c>
    </row>
    <row r="112" spans="1:14" x14ac:dyDescent="0.2">
      <c r="A112" s="5">
        <v>41518</v>
      </c>
      <c r="K112" s="85" t="e">
        <f t="shared" si="2"/>
        <v>#DIV/0!</v>
      </c>
      <c r="N112">
        <f>G105+G106+G107+G108+G109+G110+G111</f>
        <v>0</v>
      </c>
    </row>
    <row r="113" spans="1:11" x14ac:dyDescent="0.2">
      <c r="A113" s="5">
        <v>41519</v>
      </c>
      <c r="K113" s="85" t="e">
        <f t="shared" si="2"/>
        <v>#DIV/0!</v>
      </c>
    </row>
    <row r="114" spans="1:11" x14ac:dyDescent="0.2">
      <c r="A114" s="5">
        <v>41520</v>
      </c>
      <c r="K114" s="85" t="e">
        <f t="shared" si="2"/>
        <v>#DIV/0!</v>
      </c>
    </row>
    <row r="115" spans="1:11" x14ac:dyDescent="0.2">
      <c r="A115" s="5">
        <v>41521</v>
      </c>
      <c r="K115" s="86" t="e">
        <f t="shared" si="2"/>
        <v>#DIV/0!</v>
      </c>
    </row>
    <row r="116" spans="1:11" x14ac:dyDescent="0.2">
      <c r="A116" s="5">
        <v>41522</v>
      </c>
      <c r="K116" s="17" t="e">
        <f t="shared" si="2"/>
        <v>#DIV/0!</v>
      </c>
    </row>
    <row r="117" spans="1:11" x14ac:dyDescent="0.2">
      <c r="A117" s="5">
        <v>41523</v>
      </c>
      <c r="K117" s="17" t="e">
        <f t="shared" si="2"/>
        <v>#DIV/0!</v>
      </c>
    </row>
    <row r="118" spans="1:11" x14ac:dyDescent="0.2">
      <c r="A118" s="5">
        <v>41524</v>
      </c>
      <c r="K118" s="17" t="e">
        <f t="shared" si="2"/>
        <v>#DIV/0!</v>
      </c>
    </row>
    <row r="119" spans="1:11" x14ac:dyDescent="0.2">
      <c r="A119" s="5">
        <v>41525</v>
      </c>
      <c r="K119" s="17" t="e">
        <f t="shared" si="2"/>
        <v>#DIV/0!</v>
      </c>
    </row>
    <row r="120" spans="1:11" x14ac:dyDescent="0.2">
      <c r="A120" s="5">
        <v>41526</v>
      </c>
      <c r="K120" s="17" t="e">
        <f t="shared" si="2"/>
        <v>#DIV/0!</v>
      </c>
    </row>
    <row r="121" spans="1:11" x14ac:dyDescent="0.2">
      <c r="A121" s="5">
        <v>41527</v>
      </c>
      <c r="K121" s="86" t="e">
        <f t="shared" si="2"/>
        <v>#DIV/0!</v>
      </c>
    </row>
    <row r="122" spans="1:11" x14ac:dyDescent="0.2">
      <c r="A122" s="5">
        <v>41528</v>
      </c>
      <c r="K122" s="82" t="e">
        <f t="shared" si="2"/>
        <v>#DIV/0!</v>
      </c>
    </row>
    <row r="123" spans="1:11" x14ac:dyDescent="0.2">
      <c r="A123" s="5">
        <v>41529</v>
      </c>
      <c r="K123" s="86" t="e">
        <f t="shared" si="2"/>
        <v>#DIV/0!</v>
      </c>
    </row>
    <row r="124" spans="1:11" x14ac:dyDescent="0.2">
      <c r="A124" s="5">
        <v>41530</v>
      </c>
      <c r="K124" s="17" t="e">
        <f t="shared" si="2"/>
        <v>#DIV/0!</v>
      </c>
    </row>
    <row r="125" spans="1:11" x14ac:dyDescent="0.2">
      <c r="A125" s="5">
        <v>41531</v>
      </c>
      <c r="G125" s="39">
        <f t="shared" ref="G125:G138" si="3">SUM(C125+E125)</f>
        <v>0</v>
      </c>
      <c r="K125" s="17" t="e">
        <f t="shared" si="2"/>
        <v>#DIV/0!</v>
      </c>
    </row>
    <row r="126" spans="1:11" x14ac:dyDescent="0.2">
      <c r="A126" s="5">
        <v>41532</v>
      </c>
      <c r="G126" s="39">
        <f t="shared" si="3"/>
        <v>0</v>
      </c>
      <c r="K126" s="17" t="e">
        <f t="shared" si="2"/>
        <v>#DIV/0!</v>
      </c>
    </row>
    <row r="127" spans="1:11" x14ac:dyDescent="0.2">
      <c r="A127" s="5">
        <v>41533</v>
      </c>
      <c r="G127" s="39">
        <f t="shared" si="3"/>
        <v>0</v>
      </c>
      <c r="K127" s="17" t="e">
        <f t="shared" si="2"/>
        <v>#DIV/0!</v>
      </c>
    </row>
    <row r="128" spans="1:11" x14ac:dyDescent="0.2">
      <c r="A128" s="5">
        <v>41534</v>
      </c>
      <c r="G128" s="39">
        <f t="shared" si="3"/>
        <v>0</v>
      </c>
      <c r="K128" s="17" t="e">
        <f t="shared" si="2"/>
        <v>#DIV/0!</v>
      </c>
    </row>
    <row r="129" spans="1:11" x14ac:dyDescent="0.2">
      <c r="A129" s="5">
        <v>41535</v>
      </c>
      <c r="G129" s="39">
        <f t="shared" si="3"/>
        <v>0</v>
      </c>
      <c r="K129" s="17" t="e">
        <f t="shared" si="2"/>
        <v>#DIV/0!</v>
      </c>
    </row>
    <row r="130" spans="1:11" x14ac:dyDescent="0.2">
      <c r="A130" s="5">
        <v>41536</v>
      </c>
      <c r="G130" s="39">
        <f t="shared" si="3"/>
        <v>0</v>
      </c>
      <c r="K130" s="17" t="e">
        <f t="shared" si="2"/>
        <v>#DIV/0!</v>
      </c>
    </row>
    <row r="131" spans="1:11" x14ac:dyDescent="0.2">
      <c r="A131" s="5">
        <v>41537</v>
      </c>
      <c r="G131" s="39">
        <f t="shared" si="3"/>
        <v>0</v>
      </c>
      <c r="K131" s="17" t="e">
        <f t="shared" ref="K131:K150" si="4">I131/G131</f>
        <v>#DIV/0!</v>
      </c>
    </row>
    <row r="132" spans="1:11" x14ac:dyDescent="0.2">
      <c r="A132" s="5">
        <v>41538</v>
      </c>
      <c r="G132" s="39">
        <f t="shared" si="3"/>
        <v>0</v>
      </c>
      <c r="K132" s="17" t="e">
        <f t="shared" si="4"/>
        <v>#DIV/0!</v>
      </c>
    </row>
    <row r="133" spans="1:11" x14ac:dyDescent="0.2">
      <c r="A133" s="5">
        <v>41539</v>
      </c>
      <c r="G133" s="39">
        <f t="shared" si="3"/>
        <v>0</v>
      </c>
      <c r="K133" s="17" t="e">
        <f t="shared" si="4"/>
        <v>#DIV/0!</v>
      </c>
    </row>
    <row r="134" spans="1:11" x14ac:dyDescent="0.2">
      <c r="A134" s="5">
        <v>41540</v>
      </c>
      <c r="G134" s="39">
        <f t="shared" si="3"/>
        <v>0</v>
      </c>
      <c r="K134" s="17" t="e">
        <f t="shared" si="4"/>
        <v>#DIV/0!</v>
      </c>
    </row>
    <row r="135" spans="1:11" x14ac:dyDescent="0.2">
      <c r="A135" s="5">
        <v>41541</v>
      </c>
      <c r="G135" s="39">
        <f t="shared" si="3"/>
        <v>0</v>
      </c>
      <c r="K135" s="17" t="e">
        <f t="shared" si="4"/>
        <v>#DIV/0!</v>
      </c>
    </row>
    <row r="136" spans="1:11" x14ac:dyDescent="0.2">
      <c r="A136" s="5">
        <v>41542</v>
      </c>
      <c r="G136" s="39">
        <f t="shared" si="3"/>
        <v>0</v>
      </c>
      <c r="K136" s="17" t="e">
        <f t="shared" si="4"/>
        <v>#DIV/0!</v>
      </c>
    </row>
    <row r="137" spans="1:11" x14ac:dyDescent="0.2">
      <c r="A137" s="5">
        <v>41543</v>
      </c>
      <c r="G137" s="39">
        <f t="shared" si="3"/>
        <v>0</v>
      </c>
      <c r="K137" s="17" t="e">
        <f t="shared" si="4"/>
        <v>#DIV/0!</v>
      </c>
    </row>
    <row r="138" spans="1:11" x14ac:dyDescent="0.2">
      <c r="A138" s="5">
        <v>41544</v>
      </c>
      <c r="G138" s="39">
        <f t="shared" si="3"/>
        <v>0</v>
      </c>
      <c r="K138" s="17" t="e">
        <f t="shared" si="4"/>
        <v>#DIV/0!</v>
      </c>
    </row>
    <row r="139" spans="1:11" x14ac:dyDescent="0.2">
      <c r="A139" s="5">
        <v>41545</v>
      </c>
      <c r="G139" s="39">
        <f t="shared" ref="G139:G150" si="5">SUM(C139+E139)</f>
        <v>0</v>
      </c>
      <c r="K139" s="17" t="e">
        <f t="shared" si="4"/>
        <v>#DIV/0!</v>
      </c>
    </row>
    <row r="140" spans="1:11" x14ac:dyDescent="0.2">
      <c r="A140" s="5">
        <v>41546</v>
      </c>
      <c r="G140" s="39">
        <f t="shared" si="5"/>
        <v>0</v>
      </c>
      <c r="K140" s="17" t="e">
        <f t="shared" si="4"/>
        <v>#DIV/0!</v>
      </c>
    </row>
    <row r="141" spans="1:11" x14ac:dyDescent="0.2">
      <c r="A141" s="5">
        <v>41547</v>
      </c>
      <c r="G141" s="39">
        <f t="shared" si="5"/>
        <v>0</v>
      </c>
      <c r="K141" s="17" t="e">
        <f t="shared" si="4"/>
        <v>#DIV/0!</v>
      </c>
    </row>
    <row r="142" spans="1:11" x14ac:dyDescent="0.2">
      <c r="A142" s="5">
        <v>41548</v>
      </c>
      <c r="G142" s="39">
        <f t="shared" si="5"/>
        <v>0</v>
      </c>
      <c r="K142" s="17" t="e">
        <f t="shared" si="4"/>
        <v>#DIV/0!</v>
      </c>
    </row>
    <row r="143" spans="1:11" x14ac:dyDescent="0.2">
      <c r="A143" s="5">
        <v>41549</v>
      </c>
      <c r="G143" s="39">
        <f t="shared" si="5"/>
        <v>0</v>
      </c>
      <c r="K143" s="17" t="e">
        <f t="shared" si="4"/>
        <v>#DIV/0!</v>
      </c>
    </row>
    <row r="144" spans="1:11" x14ac:dyDescent="0.2">
      <c r="A144" s="5">
        <v>41550</v>
      </c>
      <c r="G144" s="39">
        <f t="shared" si="5"/>
        <v>0</v>
      </c>
      <c r="K144" s="17" t="e">
        <f t="shared" si="4"/>
        <v>#DIV/0!</v>
      </c>
    </row>
    <row r="145" spans="1:11" x14ac:dyDescent="0.2">
      <c r="A145" s="5">
        <v>41551</v>
      </c>
      <c r="G145" s="39">
        <f t="shared" si="5"/>
        <v>0</v>
      </c>
      <c r="K145" s="17" t="e">
        <f t="shared" si="4"/>
        <v>#DIV/0!</v>
      </c>
    </row>
    <row r="146" spans="1:11" x14ac:dyDescent="0.2">
      <c r="A146" s="5">
        <v>41552</v>
      </c>
      <c r="G146" s="39">
        <f t="shared" si="5"/>
        <v>0</v>
      </c>
      <c r="K146" s="17" t="e">
        <f t="shared" si="4"/>
        <v>#DIV/0!</v>
      </c>
    </row>
    <row r="147" spans="1:11" x14ac:dyDescent="0.2">
      <c r="A147" s="5">
        <v>41553</v>
      </c>
      <c r="G147" s="39">
        <f t="shared" si="5"/>
        <v>0</v>
      </c>
      <c r="K147" s="17" t="e">
        <f t="shared" si="4"/>
        <v>#DIV/0!</v>
      </c>
    </row>
    <row r="148" spans="1:11" x14ac:dyDescent="0.2">
      <c r="A148" s="5">
        <v>41554</v>
      </c>
      <c r="G148" s="39">
        <f t="shared" si="5"/>
        <v>0</v>
      </c>
      <c r="K148" s="17" t="e">
        <f t="shared" si="4"/>
        <v>#DIV/0!</v>
      </c>
    </row>
    <row r="149" spans="1:11" x14ac:dyDescent="0.2">
      <c r="A149" s="5">
        <v>41555</v>
      </c>
      <c r="G149" s="39">
        <f t="shared" si="5"/>
        <v>0</v>
      </c>
      <c r="K149" s="17" t="e">
        <f t="shared" si="4"/>
        <v>#DIV/0!</v>
      </c>
    </row>
    <row r="150" spans="1:11" x14ac:dyDescent="0.2">
      <c r="A150" s="5">
        <v>41556</v>
      </c>
      <c r="G150" s="39">
        <f t="shared" si="5"/>
        <v>0</v>
      </c>
      <c r="K150" s="17" t="e">
        <f t="shared" si="4"/>
        <v>#DIV/0!</v>
      </c>
    </row>
    <row r="151" spans="1:11" x14ac:dyDescent="0.2">
      <c r="A151" s="5" t="s">
        <v>14</v>
      </c>
    </row>
    <row r="152" spans="1:11" x14ac:dyDescent="0.2">
      <c r="A152" s="5" t="s">
        <v>14</v>
      </c>
    </row>
    <row r="153" spans="1:11" x14ac:dyDescent="0.2">
      <c r="A153" s="5" t="s">
        <v>14</v>
      </c>
    </row>
    <row r="154" spans="1:11" x14ac:dyDescent="0.2">
      <c r="A154" s="5" t="s">
        <v>14</v>
      </c>
    </row>
    <row r="155" spans="1:11" x14ac:dyDescent="0.2">
      <c r="A155" s="5" t="s">
        <v>14</v>
      </c>
    </row>
    <row r="156" spans="1:11" x14ac:dyDescent="0.2">
      <c r="A156" s="5" t="s">
        <v>14</v>
      </c>
    </row>
    <row r="157" spans="1:11" x14ac:dyDescent="0.2">
      <c r="A157" s="5" t="s">
        <v>14</v>
      </c>
    </row>
    <row r="158" spans="1:11" x14ac:dyDescent="0.2">
      <c r="A158" s="5" t="s">
        <v>14</v>
      </c>
    </row>
    <row r="159" spans="1:11" x14ac:dyDescent="0.2">
      <c r="A159" s="5" t="s">
        <v>14</v>
      </c>
    </row>
    <row r="160" spans="1:11" x14ac:dyDescent="0.2">
      <c r="A160" s="5" t="s">
        <v>14</v>
      </c>
    </row>
    <row r="161" spans="1:1" x14ac:dyDescent="0.2">
      <c r="A161" s="5" t="s">
        <v>14</v>
      </c>
    </row>
    <row r="162" spans="1:1" x14ac:dyDescent="0.2">
      <c r="A162" s="5" t="s">
        <v>14</v>
      </c>
    </row>
    <row r="163" spans="1:1" x14ac:dyDescent="0.2">
      <c r="A163" s="5" t="s">
        <v>14</v>
      </c>
    </row>
    <row r="164" spans="1:1" x14ac:dyDescent="0.2">
      <c r="A164" s="5" t="s">
        <v>14</v>
      </c>
    </row>
    <row r="165" spans="1:1" x14ac:dyDescent="0.2">
      <c r="A165" s="5" t="s">
        <v>14</v>
      </c>
    </row>
    <row r="166" spans="1:1" x14ac:dyDescent="0.2">
      <c r="A166" s="5" t="s">
        <v>14</v>
      </c>
    </row>
    <row r="167" spans="1:1" x14ac:dyDescent="0.2">
      <c r="A167" s="5" t="s">
        <v>14</v>
      </c>
    </row>
    <row r="168" spans="1:1" x14ac:dyDescent="0.2">
      <c r="A168" s="5" t="s">
        <v>14</v>
      </c>
    </row>
    <row r="169" spans="1:1" x14ac:dyDescent="0.2">
      <c r="A169" s="5" t="s">
        <v>14</v>
      </c>
    </row>
    <row r="170" spans="1:1" x14ac:dyDescent="0.2">
      <c r="A170" s="5" t="s">
        <v>14</v>
      </c>
    </row>
    <row r="171" spans="1:1" x14ac:dyDescent="0.2">
      <c r="A171" s="5" t="s">
        <v>14</v>
      </c>
    </row>
    <row r="172" spans="1:1" x14ac:dyDescent="0.2">
      <c r="A172" s="5" t="s">
        <v>14</v>
      </c>
    </row>
    <row r="173" spans="1:1" x14ac:dyDescent="0.2">
      <c r="A173" s="5" t="s">
        <v>14</v>
      </c>
    </row>
    <row r="174" spans="1:1" x14ac:dyDescent="0.2">
      <c r="A174" s="5" t="s">
        <v>14</v>
      </c>
    </row>
    <row r="175" spans="1:1" x14ac:dyDescent="0.2">
      <c r="A175" s="5" t="s">
        <v>14</v>
      </c>
    </row>
    <row r="176" spans="1:1" x14ac:dyDescent="0.2">
      <c r="A176" s="5" t="s">
        <v>14</v>
      </c>
    </row>
  </sheetData>
  <mergeCells count="1">
    <mergeCell ref="L1:M1"/>
  </mergeCells>
  <phoneticPr fontId="2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AB188"/>
  <sheetViews>
    <sheetView zoomScaleNormal="100" workbookViewId="0">
      <pane ySplit="8" topLeftCell="A87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120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121</v>
      </c>
      <c r="B3" s="226"/>
      <c r="C3" s="226"/>
      <c r="D3" s="226"/>
      <c r="E3" s="53"/>
      <c r="F3" s="55" t="s">
        <v>122</v>
      </c>
      <c r="H3" s="1"/>
      <c r="I3"/>
      <c r="N3" s="1"/>
      <c r="O3"/>
      <c r="Q3" s="1"/>
      <c r="R3"/>
      <c r="S3" s="1"/>
      <c r="T3"/>
    </row>
    <row r="4" spans="1:22" x14ac:dyDescent="0.2">
      <c r="A4" s="226" t="s">
        <v>109</v>
      </c>
      <c r="B4" s="226"/>
      <c r="C4" s="226"/>
      <c r="D4" s="226"/>
      <c r="F4" t="s">
        <v>123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119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128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12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7</v>
      </c>
      <c r="K12" s="4">
        <v>0</v>
      </c>
      <c r="L12" s="4">
        <v>3</v>
      </c>
      <c r="M12" s="4">
        <v>0</v>
      </c>
      <c r="N12" s="1">
        <v>0</v>
      </c>
      <c r="O12" s="4">
        <v>5</v>
      </c>
      <c r="P12" s="4">
        <v>0</v>
      </c>
      <c r="Q12" s="1">
        <v>0</v>
      </c>
      <c r="R12" s="4">
        <v>0</v>
      </c>
      <c r="S12" s="1"/>
      <c r="T12" s="130">
        <f t="shared" si="0"/>
        <v>27</v>
      </c>
      <c r="U12" s="4">
        <v>1</v>
      </c>
      <c r="V12" s="51">
        <f t="shared" si="1"/>
        <v>28</v>
      </c>
    </row>
    <row r="13" spans="1:22" x14ac:dyDescent="0.2">
      <c r="A13" s="172">
        <f>'Web Graph Info.'!A6:A153</f>
        <v>42151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1</v>
      </c>
      <c r="K13" s="4">
        <v>0</v>
      </c>
      <c r="L13" s="4">
        <v>3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5</v>
      </c>
      <c r="U13" s="4">
        <v>2</v>
      </c>
      <c r="V13" s="51">
        <f t="shared" si="1"/>
        <v>7</v>
      </c>
    </row>
    <row r="14" spans="1:22" x14ac:dyDescent="0.2">
      <c r="A14" s="172">
        <f>'Web Graph Info.'!A7:A154</f>
        <v>42152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1</v>
      </c>
      <c r="K14" s="4">
        <v>0</v>
      </c>
      <c r="L14" s="4">
        <v>5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12</v>
      </c>
      <c r="U14" s="4">
        <v>4</v>
      </c>
      <c r="V14" s="51">
        <f t="shared" si="1"/>
        <v>16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4">
        <v>21</v>
      </c>
      <c r="M15" s="4">
        <v>0</v>
      </c>
      <c r="N15" s="1">
        <v>0</v>
      </c>
      <c r="O15" s="4">
        <v>13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34</v>
      </c>
      <c r="U15" s="4">
        <v>0</v>
      </c>
      <c r="V15" s="51">
        <f t="shared" si="1"/>
        <v>34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4">
        <v>1</v>
      </c>
      <c r="M16" s="4">
        <v>0.3</v>
      </c>
      <c r="N16" s="1">
        <v>0</v>
      </c>
      <c r="O16" s="4">
        <v>0.3</v>
      </c>
      <c r="P16" s="4">
        <v>0</v>
      </c>
      <c r="Q16" s="4">
        <v>0</v>
      </c>
      <c r="R16" s="4">
        <v>0</v>
      </c>
      <c r="S16" s="4">
        <v>0</v>
      </c>
      <c r="T16" s="130">
        <f t="shared" si="0"/>
        <v>1.6</v>
      </c>
      <c r="U16" s="4">
        <v>2.2999999999999998</v>
      </c>
      <c r="V16" s="51">
        <f t="shared" si="1"/>
        <v>3.9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4">
        <v>1</v>
      </c>
      <c r="M17" s="4">
        <v>0.3</v>
      </c>
      <c r="N17" s="1">
        <v>0</v>
      </c>
      <c r="O17" s="4">
        <v>0.3</v>
      </c>
      <c r="P17" s="4">
        <v>0</v>
      </c>
      <c r="Q17" s="4">
        <v>0</v>
      </c>
      <c r="R17" s="4">
        <v>0</v>
      </c>
      <c r="S17" s="4">
        <v>0</v>
      </c>
      <c r="T17" s="173">
        <f t="shared" ref="T17:T18" si="2">IF(SUM(B17:S17)=0,NA(),SUM(B17:S17))</f>
        <v>1.6</v>
      </c>
      <c r="U17" s="4">
        <v>3.3</v>
      </c>
      <c r="V17" s="173">
        <f t="shared" ref="V17:V18" si="3">SUM(T17:U17)</f>
        <v>4.9000000000000004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4">
        <v>1</v>
      </c>
      <c r="M18" s="4">
        <v>0.3</v>
      </c>
      <c r="N18" s="1">
        <v>0</v>
      </c>
      <c r="O18" s="4">
        <v>0.3</v>
      </c>
      <c r="P18" s="4">
        <v>0</v>
      </c>
      <c r="Q18" s="4">
        <v>0</v>
      </c>
      <c r="R18" s="4">
        <v>0</v>
      </c>
      <c r="S18" s="4">
        <v>0</v>
      </c>
      <c r="T18" s="173">
        <f t="shared" si="2"/>
        <v>1.6</v>
      </c>
      <c r="U18" s="4">
        <v>4.3</v>
      </c>
      <c r="V18" s="173">
        <f t="shared" si="3"/>
        <v>5.9</v>
      </c>
    </row>
    <row r="19" spans="1:22" x14ac:dyDescent="0.2">
      <c r="A19" s="172">
        <f>'Web Graph Info.'!A12:A159</f>
        <v>42157</v>
      </c>
      <c r="B19">
        <v>1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4">
        <v>10</v>
      </c>
      <c r="M19" s="4">
        <v>4</v>
      </c>
      <c r="N19" s="12">
        <v>0</v>
      </c>
      <c r="O19" s="4">
        <v>5</v>
      </c>
      <c r="P19" s="4">
        <v>0</v>
      </c>
      <c r="Q19" s="4">
        <v>0</v>
      </c>
      <c r="R19" s="4">
        <v>0</v>
      </c>
      <c r="S19" s="4">
        <v>0</v>
      </c>
      <c r="T19" s="130">
        <f t="shared" si="0"/>
        <v>20</v>
      </c>
      <c r="U19" s="4">
        <v>13</v>
      </c>
      <c r="V19" s="51">
        <f t="shared" si="1"/>
        <v>33</v>
      </c>
    </row>
    <row r="20" spans="1:22" x14ac:dyDescent="0.2">
      <c r="A20" s="172">
        <f>'Web Graph Info.'!A13:A160</f>
        <v>42158</v>
      </c>
      <c r="B20">
        <v>61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23</v>
      </c>
      <c r="K20">
        <v>0</v>
      </c>
      <c r="L20" s="4">
        <v>9</v>
      </c>
      <c r="M20" s="4">
        <v>7</v>
      </c>
      <c r="N20" s="12">
        <v>0</v>
      </c>
      <c r="O20" s="4">
        <v>33</v>
      </c>
      <c r="P20" s="4">
        <v>0</v>
      </c>
      <c r="Q20" s="4">
        <v>0</v>
      </c>
      <c r="R20" s="4">
        <v>0</v>
      </c>
      <c r="S20" s="4">
        <v>0</v>
      </c>
      <c r="T20" s="130">
        <f t="shared" si="0"/>
        <v>134</v>
      </c>
      <c r="U20" s="4">
        <v>66</v>
      </c>
      <c r="V20" s="51">
        <f t="shared" si="1"/>
        <v>200</v>
      </c>
    </row>
    <row r="21" spans="1:22" x14ac:dyDescent="0.2">
      <c r="A21" s="172">
        <f>'Web Graph Info.'!A14:A161</f>
        <v>42159</v>
      </c>
      <c r="B21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 s="4">
        <v>6</v>
      </c>
      <c r="M21" s="4">
        <v>1</v>
      </c>
      <c r="N21" s="12">
        <v>0</v>
      </c>
      <c r="O21" s="4">
        <v>11</v>
      </c>
      <c r="P21" s="4">
        <v>0</v>
      </c>
      <c r="Q21" s="4">
        <v>0</v>
      </c>
      <c r="R21" s="4">
        <v>0</v>
      </c>
      <c r="S21" s="4">
        <v>0</v>
      </c>
      <c r="T21" s="130">
        <f t="shared" si="0"/>
        <v>26</v>
      </c>
      <c r="U21" s="4">
        <v>6</v>
      </c>
      <c r="V21" s="51">
        <f t="shared" si="1"/>
        <v>32</v>
      </c>
    </row>
    <row r="22" spans="1:22" x14ac:dyDescent="0.2">
      <c r="A22" s="172">
        <f>'Web Graph Info.'!A15:A162</f>
        <v>42160</v>
      </c>
      <c r="B22">
        <v>154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8</v>
      </c>
      <c r="K22">
        <v>0</v>
      </c>
      <c r="L22" s="4">
        <v>9</v>
      </c>
      <c r="M22" s="4">
        <v>0</v>
      </c>
      <c r="N22" s="12">
        <v>0</v>
      </c>
      <c r="O22" s="4">
        <v>3</v>
      </c>
      <c r="P22" s="4">
        <v>0</v>
      </c>
      <c r="Q22" s="4">
        <v>0</v>
      </c>
      <c r="R22" s="4">
        <v>0</v>
      </c>
      <c r="S22" s="4">
        <v>0</v>
      </c>
      <c r="T22" s="130">
        <f t="shared" si="0"/>
        <v>174</v>
      </c>
      <c r="U22" s="4">
        <v>37</v>
      </c>
      <c r="V22" s="51">
        <f t="shared" si="1"/>
        <v>211</v>
      </c>
    </row>
    <row r="23" spans="1:22" x14ac:dyDescent="0.2">
      <c r="A23" s="172">
        <f>'Web Graph Info.'!A16:A163</f>
        <v>42161</v>
      </c>
      <c r="B23">
        <v>318</v>
      </c>
      <c r="C23">
        <v>1.3</v>
      </c>
      <c r="D23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>
        <v>6.6</v>
      </c>
      <c r="K23">
        <v>0</v>
      </c>
      <c r="L23" s="4">
        <v>12.6</v>
      </c>
      <c r="M23" s="4">
        <v>2</v>
      </c>
      <c r="N23" s="12">
        <v>0</v>
      </c>
      <c r="O23" s="4">
        <v>4</v>
      </c>
      <c r="P23" s="4">
        <v>0</v>
      </c>
      <c r="Q23" s="4">
        <v>0</v>
      </c>
      <c r="R23" s="4">
        <v>0</v>
      </c>
      <c r="S23" s="4">
        <v>0</v>
      </c>
      <c r="T23" s="130">
        <f t="shared" si="0"/>
        <v>344.50000000000006</v>
      </c>
      <c r="U23" s="4">
        <v>210.6</v>
      </c>
      <c r="V23" s="51">
        <f t="shared" si="1"/>
        <v>555.1</v>
      </c>
    </row>
    <row r="24" spans="1:22" x14ac:dyDescent="0.2">
      <c r="A24" s="172">
        <f>'Web Graph Info.'!A17:A164</f>
        <v>42162</v>
      </c>
      <c r="B24" s="101">
        <v>318</v>
      </c>
      <c r="C24" s="101">
        <v>1.3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6.6</v>
      </c>
      <c r="K24" s="101">
        <v>0</v>
      </c>
      <c r="L24" s="4">
        <v>12.6</v>
      </c>
      <c r="M24" s="4">
        <v>2</v>
      </c>
      <c r="N24" s="12">
        <v>0</v>
      </c>
      <c r="O24" s="4">
        <v>4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344.50000000000006</v>
      </c>
      <c r="U24" s="4">
        <v>211.6</v>
      </c>
      <c r="V24" s="174">
        <f t="shared" ref="V24:V25" si="5">SUM(T24:U24)</f>
        <v>556.1</v>
      </c>
    </row>
    <row r="25" spans="1:22" x14ac:dyDescent="0.2">
      <c r="A25" s="172">
        <f>'Web Graph Info.'!A18:A165</f>
        <v>42163</v>
      </c>
      <c r="B25" s="101">
        <v>318</v>
      </c>
      <c r="C25" s="101">
        <v>1.3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6.6</v>
      </c>
      <c r="K25" s="101">
        <v>0</v>
      </c>
      <c r="L25" s="4">
        <v>12.6</v>
      </c>
      <c r="M25" s="4">
        <v>2</v>
      </c>
      <c r="N25" s="12">
        <v>0</v>
      </c>
      <c r="O25" s="4">
        <v>4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344.50000000000006</v>
      </c>
      <c r="U25" s="4">
        <v>212.6</v>
      </c>
      <c r="V25" s="174">
        <f t="shared" si="5"/>
        <v>557.1</v>
      </c>
    </row>
    <row r="26" spans="1:22" x14ac:dyDescent="0.2">
      <c r="A26" s="172">
        <f>'Web Graph Info.'!A19:A166</f>
        <v>42164</v>
      </c>
      <c r="B26">
        <v>117</v>
      </c>
      <c r="C26">
        <v>0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s="4">
        <v>21</v>
      </c>
      <c r="M26" s="4">
        <v>5</v>
      </c>
      <c r="N26" s="12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130">
        <f t="shared" si="0"/>
        <v>144</v>
      </c>
      <c r="U26" s="4">
        <v>145</v>
      </c>
      <c r="V26" s="51">
        <f t="shared" si="1"/>
        <v>289</v>
      </c>
    </row>
    <row r="27" spans="1:22" x14ac:dyDescent="0.2">
      <c r="A27" s="172">
        <f>'Web Graph Info.'!A20:A167</f>
        <v>42165</v>
      </c>
      <c r="B27">
        <v>79</v>
      </c>
      <c r="C27">
        <v>1</v>
      </c>
      <c r="D27">
        <v>0</v>
      </c>
      <c r="E27" s="101">
        <v>0</v>
      </c>
      <c r="F27" s="101">
        <v>0</v>
      </c>
      <c r="G27" s="101">
        <v>0</v>
      </c>
      <c r="H27" s="101">
        <v>0</v>
      </c>
      <c r="I27">
        <v>1</v>
      </c>
      <c r="J27">
        <v>0</v>
      </c>
      <c r="K27">
        <v>0</v>
      </c>
      <c r="L27" s="4">
        <v>3</v>
      </c>
      <c r="M27" s="4">
        <v>2</v>
      </c>
      <c r="N27" s="12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30">
        <f t="shared" si="0"/>
        <v>86</v>
      </c>
      <c r="U27" s="4">
        <v>36</v>
      </c>
      <c r="V27" s="51">
        <f t="shared" si="1"/>
        <v>122</v>
      </c>
    </row>
    <row r="28" spans="1:22" x14ac:dyDescent="0.2">
      <c r="A28" s="172">
        <f>'Web Graph Info.'!A21:A168</f>
        <v>42166</v>
      </c>
      <c r="B28">
        <v>114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>
        <v>1</v>
      </c>
      <c r="K28">
        <v>0</v>
      </c>
      <c r="L28" s="4">
        <v>5</v>
      </c>
      <c r="M28" s="4">
        <v>11</v>
      </c>
      <c r="N28" s="12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130">
        <f t="shared" si="0"/>
        <v>132</v>
      </c>
      <c r="U28" s="4">
        <v>52</v>
      </c>
      <c r="V28" s="51">
        <f t="shared" si="1"/>
        <v>184</v>
      </c>
    </row>
    <row r="29" spans="1:22" x14ac:dyDescent="0.2">
      <c r="A29" s="172">
        <f>'Web Graph Info.'!A22:A169</f>
        <v>42167</v>
      </c>
      <c r="B29">
        <v>202</v>
      </c>
      <c r="C29">
        <v>2</v>
      </c>
      <c r="D29">
        <v>0</v>
      </c>
      <c r="E29" s="101">
        <v>0</v>
      </c>
      <c r="F29" s="101">
        <v>0</v>
      </c>
      <c r="G29" s="101">
        <v>0</v>
      </c>
      <c r="H29" s="101">
        <v>0</v>
      </c>
      <c r="I29">
        <v>2</v>
      </c>
      <c r="J29">
        <v>0</v>
      </c>
      <c r="K29">
        <v>0</v>
      </c>
      <c r="L29" s="4">
        <v>2</v>
      </c>
      <c r="M29" s="4">
        <v>6</v>
      </c>
      <c r="N29" s="12">
        <v>0</v>
      </c>
      <c r="O29" s="4">
        <v>14</v>
      </c>
      <c r="P29" s="4">
        <v>0</v>
      </c>
      <c r="Q29" s="4">
        <v>0</v>
      </c>
      <c r="R29" s="4">
        <v>0</v>
      </c>
      <c r="S29" s="4">
        <v>0</v>
      </c>
      <c r="T29" s="130">
        <f t="shared" si="0"/>
        <v>228</v>
      </c>
      <c r="U29" s="4">
        <v>116</v>
      </c>
      <c r="V29" s="51">
        <f t="shared" si="1"/>
        <v>344</v>
      </c>
    </row>
    <row r="30" spans="1:22" x14ac:dyDescent="0.2">
      <c r="A30" s="172">
        <f>'Web Graph Info.'!A23:A170</f>
        <v>42168</v>
      </c>
      <c r="B30">
        <v>113.3</v>
      </c>
      <c r="C30">
        <v>0.6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0.6</v>
      </c>
      <c r="K30">
        <v>0</v>
      </c>
      <c r="L30" s="4">
        <v>0.6</v>
      </c>
      <c r="M30" s="4">
        <v>2</v>
      </c>
      <c r="N30" s="12">
        <v>0</v>
      </c>
      <c r="O30" s="4">
        <v>1.3</v>
      </c>
      <c r="P30" s="4">
        <v>0</v>
      </c>
      <c r="Q30" s="4">
        <v>0</v>
      </c>
      <c r="R30" s="4">
        <v>0</v>
      </c>
      <c r="S30" s="4">
        <v>0</v>
      </c>
      <c r="T30" s="130">
        <f t="shared" si="0"/>
        <v>118.39999999999998</v>
      </c>
      <c r="U30" s="4">
        <v>56.6</v>
      </c>
      <c r="V30" s="51">
        <f t="shared" si="1"/>
        <v>174.99999999999997</v>
      </c>
    </row>
    <row r="31" spans="1:22" x14ac:dyDescent="0.2">
      <c r="A31" s="172">
        <f>'Web Graph Info.'!A24:A171</f>
        <v>42169</v>
      </c>
      <c r="B31" s="101">
        <v>113.3</v>
      </c>
      <c r="C31" s="101">
        <v>0.6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0.6</v>
      </c>
      <c r="K31" s="101">
        <v>0</v>
      </c>
      <c r="L31" s="4">
        <v>0.6</v>
      </c>
      <c r="M31" s="4">
        <v>2</v>
      </c>
      <c r="N31" s="12">
        <v>0</v>
      </c>
      <c r="O31" s="4">
        <v>1.3</v>
      </c>
      <c r="P31" s="4">
        <v>0</v>
      </c>
      <c r="Q31" s="4">
        <v>0</v>
      </c>
      <c r="R31" s="4">
        <v>0</v>
      </c>
      <c r="S31" s="4">
        <v>0</v>
      </c>
      <c r="T31" s="175">
        <f t="shared" ref="T31:T32" si="6">IF(SUM(B31:S31)=0,NA(),SUM(B31:S31))</f>
        <v>118.39999999999998</v>
      </c>
      <c r="U31" s="4">
        <v>57.6</v>
      </c>
      <c r="V31" s="175">
        <f t="shared" ref="V31:V32" si="7">SUM(T31:U31)</f>
        <v>175.99999999999997</v>
      </c>
    </row>
    <row r="32" spans="1:22" x14ac:dyDescent="0.2">
      <c r="A32" s="172">
        <f>'Web Graph Info.'!A25:A172</f>
        <v>42170</v>
      </c>
      <c r="B32" s="101">
        <v>113.3</v>
      </c>
      <c r="C32" s="101">
        <v>0.6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0.6</v>
      </c>
      <c r="K32" s="101">
        <v>0</v>
      </c>
      <c r="L32" s="4">
        <v>0.6</v>
      </c>
      <c r="M32" s="4">
        <v>2</v>
      </c>
      <c r="N32" s="12">
        <v>0</v>
      </c>
      <c r="O32" s="4">
        <v>1.3</v>
      </c>
      <c r="P32" s="4">
        <v>0</v>
      </c>
      <c r="Q32" s="4">
        <v>0</v>
      </c>
      <c r="R32" s="4">
        <v>0</v>
      </c>
      <c r="S32" s="4">
        <v>0</v>
      </c>
      <c r="T32" s="175">
        <f t="shared" si="6"/>
        <v>118.39999999999998</v>
      </c>
      <c r="U32" s="4">
        <v>58.6</v>
      </c>
      <c r="V32" s="175">
        <f t="shared" si="7"/>
        <v>176.99999999999997</v>
      </c>
    </row>
    <row r="33" spans="1:28" x14ac:dyDescent="0.2">
      <c r="A33" s="172">
        <f>'Web Graph Info.'!A26:A173</f>
        <v>42171</v>
      </c>
      <c r="B33">
        <v>89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4">
        <v>2</v>
      </c>
      <c r="M33" s="4">
        <v>4</v>
      </c>
      <c r="N33" s="12">
        <v>0</v>
      </c>
      <c r="O33" s="4">
        <v>9</v>
      </c>
      <c r="P33" s="4">
        <v>0</v>
      </c>
      <c r="Q33" s="4">
        <v>0</v>
      </c>
      <c r="R33" s="4">
        <v>0</v>
      </c>
      <c r="S33" s="4">
        <v>0</v>
      </c>
      <c r="T33" s="130">
        <f t="shared" si="0"/>
        <v>104</v>
      </c>
      <c r="U33" s="4">
        <v>83</v>
      </c>
      <c r="V33" s="51">
        <f t="shared" si="1"/>
        <v>187</v>
      </c>
    </row>
    <row r="34" spans="1:28" x14ac:dyDescent="0.2">
      <c r="A34" s="172">
        <f>'Web Graph Info.'!A27:A174</f>
        <v>42172</v>
      </c>
      <c r="B34">
        <v>6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4">
        <v>1</v>
      </c>
      <c r="M34" s="4">
        <v>1</v>
      </c>
      <c r="N34" s="12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130">
        <f t="shared" si="0"/>
        <v>9</v>
      </c>
      <c r="U34" s="4">
        <v>7</v>
      </c>
      <c r="V34" s="51">
        <f t="shared" si="1"/>
        <v>16</v>
      </c>
    </row>
    <row r="35" spans="1:28" x14ac:dyDescent="0.2">
      <c r="A35" s="172">
        <f>'Web Graph Info.'!A28:A175</f>
        <v>42173</v>
      </c>
      <c r="B35">
        <v>49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4">
        <v>1</v>
      </c>
      <c r="M35" s="4">
        <v>5</v>
      </c>
      <c r="N35" s="12">
        <v>0</v>
      </c>
      <c r="O35" s="4">
        <v>6</v>
      </c>
      <c r="P35" s="4">
        <v>0</v>
      </c>
      <c r="Q35" s="4">
        <v>0</v>
      </c>
      <c r="R35" s="4">
        <v>0</v>
      </c>
      <c r="S35" s="4">
        <v>0</v>
      </c>
      <c r="T35" s="130">
        <f t="shared" si="0"/>
        <v>61</v>
      </c>
      <c r="U35" s="4">
        <v>10</v>
      </c>
      <c r="V35" s="51">
        <f t="shared" si="1"/>
        <v>71</v>
      </c>
    </row>
    <row r="36" spans="1:28" x14ac:dyDescent="0.2">
      <c r="A36" s="172">
        <f>'Web Graph Info.'!A29:A176</f>
        <v>42174</v>
      </c>
      <c r="B36" s="89">
        <v>34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1</v>
      </c>
      <c r="K36" s="89">
        <v>0</v>
      </c>
      <c r="L36" s="4">
        <v>3</v>
      </c>
      <c r="M36" s="4">
        <v>0</v>
      </c>
      <c r="N36" s="12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130">
        <f t="shared" si="0"/>
        <v>39</v>
      </c>
      <c r="U36" s="4">
        <v>13</v>
      </c>
      <c r="V36" s="51">
        <f t="shared" si="1"/>
        <v>52</v>
      </c>
    </row>
    <row r="37" spans="1:28" x14ac:dyDescent="0.2">
      <c r="A37" s="172">
        <f>'Web Graph Info.'!A30:A177</f>
        <v>42175</v>
      </c>
      <c r="B37" s="89">
        <v>127.6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3</v>
      </c>
      <c r="K37" s="89">
        <v>0</v>
      </c>
      <c r="L37" s="4">
        <v>5.6</v>
      </c>
      <c r="M37" s="4">
        <v>0</v>
      </c>
      <c r="N37" s="12">
        <v>0</v>
      </c>
      <c r="O37" s="4">
        <v>8.3000000000000007</v>
      </c>
      <c r="P37" s="4">
        <v>0</v>
      </c>
      <c r="Q37" s="4">
        <v>0</v>
      </c>
      <c r="R37" s="4">
        <v>0</v>
      </c>
      <c r="S37" s="4">
        <v>0</v>
      </c>
      <c r="T37" s="130">
        <f t="shared" si="0"/>
        <v>144.5</v>
      </c>
      <c r="U37" s="4">
        <v>34</v>
      </c>
      <c r="V37" s="51">
        <f t="shared" si="1"/>
        <v>178.5</v>
      </c>
    </row>
    <row r="38" spans="1:28" x14ac:dyDescent="0.2">
      <c r="A38" s="172">
        <f>'Web Graph Info.'!A31:A178</f>
        <v>42176</v>
      </c>
      <c r="B38" s="101">
        <v>127.6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3</v>
      </c>
      <c r="K38" s="101">
        <v>0</v>
      </c>
      <c r="L38" s="4">
        <v>5.6</v>
      </c>
      <c r="M38" s="4">
        <v>0</v>
      </c>
      <c r="N38" s="12">
        <v>0</v>
      </c>
      <c r="O38" s="4">
        <v>8.3000000000000007</v>
      </c>
      <c r="P38" s="4">
        <v>0</v>
      </c>
      <c r="Q38" s="4">
        <v>0</v>
      </c>
      <c r="R38" s="4">
        <v>0</v>
      </c>
      <c r="S38" s="4">
        <v>0</v>
      </c>
      <c r="T38" s="177">
        <f t="shared" ref="T38:T39" si="8">IF(SUM(B38:S38)=0,NA(),SUM(B38:S38))</f>
        <v>144.5</v>
      </c>
      <c r="U38" s="4">
        <v>35</v>
      </c>
      <c r="V38" s="177">
        <f t="shared" ref="V38:V39" si="9">SUM(T38:U38)</f>
        <v>179.5</v>
      </c>
    </row>
    <row r="39" spans="1:28" x14ac:dyDescent="0.2">
      <c r="A39" s="172">
        <f>'Web Graph Info.'!A32:A179</f>
        <v>42177</v>
      </c>
      <c r="B39" s="101">
        <v>127.6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3</v>
      </c>
      <c r="K39" s="101">
        <v>0</v>
      </c>
      <c r="L39" s="4">
        <v>5.6</v>
      </c>
      <c r="M39" s="4">
        <v>0</v>
      </c>
      <c r="N39" s="12">
        <v>0</v>
      </c>
      <c r="O39" s="4">
        <v>8.3000000000000007</v>
      </c>
      <c r="P39" s="4">
        <v>0</v>
      </c>
      <c r="Q39" s="4">
        <v>0</v>
      </c>
      <c r="R39" s="4">
        <v>0</v>
      </c>
      <c r="S39" s="4">
        <v>0</v>
      </c>
      <c r="T39" s="177">
        <f t="shared" si="8"/>
        <v>144.5</v>
      </c>
      <c r="U39" s="4">
        <v>36</v>
      </c>
      <c r="V39" s="177">
        <f t="shared" si="9"/>
        <v>180.5</v>
      </c>
    </row>
    <row r="40" spans="1:28" x14ac:dyDescent="0.2">
      <c r="A40" s="172">
        <f>'Web Graph Info.'!A33:A180</f>
        <v>42178</v>
      </c>
      <c r="B40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0</v>
      </c>
      <c r="L40" s="4">
        <v>5</v>
      </c>
      <c r="M40" s="4">
        <v>0</v>
      </c>
      <c r="N40" s="12">
        <v>0</v>
      </c>
      <c r="O40" s="4">
        <v>7</v>
      </c>
      <c r="P40" s="4">
        <v>0</v>
      </c>
      <c r="Q40" s="4">
        <v>0</v>
      </c>
      <c r="R40" s="4">
        <v>0</v>
      </c>
      <c r="S40" s="4">
        <v>0</v>
      </c>
      <c r="T40" s="130">
        <f t="shared" si="0"/>
        <v>53</v>
      </c>
      <c r="U40" s="4">
        <v>11</v>
      </c>
      <c r="V40" s="51">
        <f t="shared" si="1"/>
        <v>64</v>
      </c>
    </row>
    <row r="41" spans="1:28" x14ac:dyDescent="0.2">
      <c r="A41" s="172">
        <f>'Web Graph Info.'!A34:A181</f>
        <v>42179</v>
      </c>
      <c r="B41">
        <v>290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2</v>
      </c>
      <c r="J41">
        <v>10</v>
      </c>
      <c r="K41">
        <v>0</v>
      </c>
      <c r="L41" s="4">
        <v>5</v>
      </c>
      <c r="M41" s="4">
        <v>2</v>
      </c>
      <c r="N41" s="12">
        <v>0</v>
      </c>
      <c r="O41" s="4">
        <v>33</v>
      </c>
      <c r="P41" s="4">
        <v>0</v>
      </c>
      <c r="Q41" s="4">
        <v>0</v>
      </c>
      <c r="R41" s="4">
        <v>0</v>
      </c>
      <c r="S41" s="4">
        <v>0</v>
      </c>
      <c r="T41" s="130">
        <f t="shared" si="0"/>
        <v>342</v>
      </c>
      <c r="U41" s="4">
        <v>56</v>
      </c>
      <c r="V41" s="51">
        <f t="shared" si="1"/>
        <v>398</v>
      </c>
    </row>
    <row r="42" spans="1:28" x14ac:dyDescent="0.2">
      <c r="A42" s="172">
        <f>'Web Graph Info.'!A35:A182</f>
        <v>42180</v>
      </c>
      <c r="B42">
        <v>28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4">
        <v>1</v>
      </c>
      <c r="M42" s="4">
        <v>5</v>
      </c>
      <c r="N42" s="12">
        <v>0</v>
      </c>
      <c r="O42" s="4">
        <v>7</v>
      </c>
      <c r="P42" s="4">
        <v>0</v>
      </c>
      <c r="Q42" s="4">
        <v>0</v>
      </c>
      <c r="R42" s="4">
        <v>0</v>
      </c>
      <c r="S42" s="4">
        <v>0</v>
      </c>
      <c r="T42" s="130">
        <f t="shared" si="0"/>
        <v>41</v>
      </c>
      <c r="U42" s="4">
        <v>5</v>
      </c>
      <c r="V42" s="51">
        <f t="shared" si="1"/>
        <v>46</v>
      </c>
    </row>
    <row r="43" spans="1:28" x14ac:dyDescent="0.2">
      <c r="A43" s="172">
        <f>'Web Graph Info.'!A36:A183</f>
        <v>42181</v>
      </c>
      <c r="B43" s="101">
        <v>69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7</v>
      </c>
      <c r="K43" s="101">
        <v>0</v>
      </c>
      <c r="L43" s="4">
        <v>1</v>
      </c>
      <c r="M43" s="4">
        <v>0</v>
      </c>
      <c r="N43" s="12">
        <v>0</v>
      </c>
      <c r="O43" s="4">
        <v>6</v>
      </c>
      <c r="P43" s="4">
        <v>0</v>
      </c>
      <c r="Q43" s="4">
        <v>0</v>
      </c>
      <c r="R43" s="4">
        <v>0</v>
      </c>
      <c r="S43" s="4">
        <v>0</v>
      </c>
      <c r="T43" s="130">
        <f t="shared" si="0"/>
        <v>83</v>
      </c>
      <c r="U43" s="4">
        <v>15</v>
      </c>
      <c r="V43" s="103">
        <f t="shared" ref="V43:V44" si="10">SUM(T43:U43)</f>
        <v>98</v>
      </c>
    </row>
    <row r="44" spans="1:28" x14ac:dyDescent="0.2">
      <c r="A44" s="172">
        <f>'Web Graph Info.'!A37:A184</f>
        <v>42182</v>
      </c>
      <c r="B44" s="101">
        <v>74.3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2.6</v>
      </c>
      <c r="J44" s="101">
        <v>1</v>
      </c>
      <c r="K44" s="101">
        <v>0</v>
      </c>
      <c r="L44" s="4">
        <v>0.6</v>
      </c>
      <c r="M44" s="4">
        <v>0</v>
      </c>
      <c r="N44" s="12">
        <v>0</v>
      </c>
      <c r="O44" s="4">
        <v>5.3</v>
      </c>
      <c r="P44" s="4">
        <v>0</v>
      </c>
      <c r="Q44" s="4">
        <v>0</v>
      </c>
      <c r="R44" s="4">
        <v>0</v>
      </c>
      <c r="S44" s="4">
        <v>0</v>
      </c>
      <c r="T44" s="130">
        <f t="shared" si="0"/>
        <v>83.799999999999983</v>
      </c>
      <c r="U44" s="4">
        <v>18.3</v>
      </c>
      <c r="V44" s="103">
        <f t="shared" si="10"/>
        <v>102.09999999999998</v>
      </c>
      <c r="W44" s="4"/>
      <c r="X44" s="14"/>
      <c r="Y44" s="4"/>
      <c r="Z44" s="14"/>
      <c r="AA44" s="4"/>
      <c r="AB44" s="14"/>
    </row>
    <row r="45" spans="1:28" x14ac:dyDescent="0.2">
      <c r="A45" s="172">
        <f>'Web Graph Info.'!A38:A185</f>
        <v>42183</v>
      </c>
      <c r="B45" s="101">
        <v>74.3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2.6</v>
      </c>
      <c r="J45" s="101">
        <v>1</v>
      </c>
      <c r="K45" s="101">
        <v>0</v>
      </c>
      <c r="L45" s="4">
        <v>0.6</v>
      </c>
      <c r="M45" s="4">
        <v>0</v>
      </c>
      <c r="N45" s="12">
        <v>0</v>
      </c>
      <c r="O45" s="4">
        <v>5.3</v>
      </c>
      <c r="P45" s="4">
        <v>0</v>
      </c>
      <c r="Q45" s="4">
        <v>0</v>
      </c>
      <c r="R45" s="4">
        <v>0</v>
      </c>
      <c r="S45" s="4">
        <v>0</v>
      </c>
      <c r="T45" s="179">
        <f t="shared" ref="T45:T46" si="11">IF(SUM(B45:S45)=0,NA(),SUM(B45:S45))</f>
        <v>83.799999999999983</v>
      </c>
      <c r="U45" s="4">
        <v>19.3</v>
      </c>
      <c r="V45" s="179">
        <f t="shared" ref="V45:V46" si="12">SUM(T45:U45)</f>
        <v>103.09999999999998</v>
      </c>
    </row>
    <row r="46" spans="1:28" x14ac:dyDescent="0.2">
      <c r="A46" s="172">
        <f>'Web Graph Info.'!A39:A186</f>
        <v>42184</v>
      </c>
      <c r="B46" s="101">
        <v>74.3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2.6</v>
      </c>
      <c r="J46" s="101">
        <v>1</v>
      </c>
      <c r="K46" s="101">
        <v>0</v>
      </c>
      <c r="L46" s="4">
        <v>0.6</v>
      </c>
      <c r="M46" s="4">
        <v>0</v>
      </c>
      <c r="N46" s="12">
        <v>0</v>
      </c>
      <c r="O46" s="4">
        <v>5.3</v>
      </c>
      <c r="P46" s="4">
        <v>0</v>
      </c>
      <c r="Q46" s="4">
        <v>0</v>
      </c>
      <c r="R46" s="4">
        <v>0</v>
      </c>
      <c r="S46" s="4">
        <v>0</v>
      </c>
      <c r="T46" s="179">
        <f t="shared" si="11"/>
        <v>83.799999999999983</v>
      </c>
      <c r="U46" s="4">
        <v>20.3</v>
      </c>
      <c r="V46" s="179">
        <f t="shared" si="12"/>
        <v>104.09999999999998</v>
      </c>
    </row>
    <row r="47" spans="1:28" x14ac:dyDescent="0.2">
      <c r="A47" s="172">
        <f>'Web Graph Info.'!A40:A187</f>
        <v>42185</v>
      </c>
      <c r="B47">
        <v>41</v>
      </c>
      <c r="C47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>
        <v>7</v>
      </c>
      <c r="K47">
        <v>0</v>
      </c>
      <c r="L47" s="4">
        <v>5</v>
      </c>
      <c r="M47" s="4">
        <v>0</v>
      </c>
      <c r="N47" s="12">
        <v>0</v>
      </c>
      <c r="O47" s="4">
        <v>3</v>
      </c>
      <c r="P47" s="4">
        <v>0</v>
      </c>
      <c r="Q47" s="4">
        <v>0</v>
      </c>
      <c r="R47" s="4">
        <v>0</v>
      </c>
      <c r="S47" s="4">
        <v>0</v>
      </c>
      <c r="T47" s="130">
        <f t="shared" si="0"/>
        <v>56</v>
      </c>
      <c r="U47" s="4">
        <v>10</v>
      </c>
      <c r="V47" s="51">
        <f t="shared" si="1"/>
        <v>66</v>
      </c>
    </row>
    <row r="48" spans="1:28" x14ac:dyDescent="0.2">
      <c r="A48" s="172">
        <f>'Web Graph Info.'!A41:A188</f>
        <v>42186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 s="4">
        <v>2</v>
      </c>
      <c r="M48" s="4">
        <v>0</v>
      </c>
      <c r="N48" s="12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30">
        <f t="shared" si="0"/>
        <v>15</v>
      </c>
      <c r="U48" s="4">
        <v>5</v>
      </c>
      <c r="V48" s="51">
        <f t="shared" si="1"/>
        <v>20</v>
      </c>
    </row>
    <row r="49" spans="1:22" x14ac:dyDescent="0.2">
      <c r="A49" s="172">
        <f>'Web Graph Info.'!A42:A189</f>
        <v>42187</v>
      </c>
      <c r="B49">
        <v>10</v>
      </c>
      <c r="C49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>
        <v>1</v>
      </c>
      <c r="J49">
        <v>0</v>
      </c>
      <c r="K49">
        <v>0</v>
      </c>
      <c r="L49" s="4">
        <v>2</v>
      </c>
      <c r="M49" s="4">
        <v>0</v>
      </c>
      <c r="N49" s="12">
        <v>0</v>
      </c>
      <c r="O49" s="4">
        <v>2</v>
      </c>
      <c r="P49" s="4">
        <v>0</v>
      </c>
      <c r="Q49" s="4">
        <v>0</v>
      </c>
      <c r="R49" s="4">
        <v>0</v>
      </c>
      <c r="S49" s="4">
        <v>0</v>
      </c>
      <c r="T49" s="130">
        <f t="shared" si="0"/>
        <v>15</v>
      </c>
      <c r="U49" s="4">
        <v>3</v>
      </c>
      <c r="V49" s="51">
        <f t="shared" si="1"/>
        <v>18</v>
      </c>
    </row>
    <row r="50" spans="1:22" x14ac:dyDescent="0.2">
      <c r="A50" s="172">
        <f>'Web Graph Info.'!A43:A190</f>
        <v>42188</v>
      </c>
      <c r="B50" s="101">
        <v>11.25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1.5</v>
      </c>
      <c r="J50" s="101">
        <v>2</v>
      </c>
      <c r="K50" s="101">
        <v>0</v>
      </c>
      <c r="L50" s="4">
        <v>0.25</v>
      </c>
      <c r="M50" s="4">
        <v>0</v>
      </c>
      <c r="N50" s="12">
        <v>0</v>
      </c>
      <c r="O50" s="4">
        <v>2</v>
      </c>
      <c r="P50" s="4">
        <v>0</v>
      </c>
      <c r="Q50" s="4">
        <v>0</v>
      </c>
      <c r="R50" s="4">
        <v>0</v>
      </c>
      <c r="S50" s="4">
        <v>0</v>
      </c>
      <c r="T50" s="130">
        <f t="shared" si="0"/>
        <v>17</v>
      </c>
      <c r="U50" s="4">
        <v>8.75</v>
      </c>
      <c r="V50" s="105">
        <f t="shared" ref="V50:V51" si="13">SUM(T50:U50)</f>
        <v>25.75</v>
      </c>
    </row>
    <row r="51" spans="1:22" x14ac:dyDescent="0.2">
      <c r="A51" s="172">
        <f>'Web Graph Info.'!A44:A191</f>
        <v>42189</v>
      </c>
      <c r="B51" s="101">
        <v>11.25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1.5</v>
      </c>
      <c r="J51" s="101">
        <v>2</v>
      </c>
      <c r="K51" s="101">
        <v>0</v>
      </c>
      <c r="L51" s="4">
        <v>0.25</v>
      </c>
      <c r="M51" s="4">
        <v>0</v>
      </c>
      <c r="N51" s="12">
        <v>0</v>
      </c>
      <c r="O51" s="4">
        <v>2</v>
      </c>
      <c r="P51" s="4">
        <v>0</v>
      </c>
      <c r="Q51" s="4">
        <v>0</v>
      </c>
      <c r="R51" s="4">
        <v>0</v>
      </c>
      <c r="S51" s="4">
        <v>0</v>
      </c>
      <c r="T51" s="182">
        <f t="shared" ref="T51:T53" si="14">IF(SUM(B51:S51)=0,NA(),SUM(B51:S51))</f>
        <v>17</v>
      </c>
      <c r="U51" s="4">
        <v>9.75</v>
      </c>
      <c r="V51" s="105">
        <f t="shared" si="13"/>
        <v>26.75</v>
      </c>
    </row>
    <row r="52" spans="1:22" x14ac:dyDescent="0.2">
      <c r="A52" s="172">
        <f>'Web Graph Info.'!A45:A192</f>
        <v>42190</v>
      </c>
      <c r="B52" s="101">
        <v>11.25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1.5</v>
      </c>
      <c r="J52" s="101">
        <v>2</v>
      </c>
      <c r="K52" s="101">
        <v>0</v>
      </c>
      <c r="L52" s="4">
        <v>0.25</v>
      </c>
      <c r="M52" s="4">
        <v>0</v>
      </c>
      <c r="N52" s="12">
        <v>0</v>
      </c>
      <c r="O52" s="4">
        <v>2</v>
      </c>
      <c r="P52" s="4">
        <v>0</v>
      </c>
      <c r="Q52" s="4">
        <v>0</v>
      </c>
      <c r="R52" s="4">
        <v>0</v>
      </c>
      <c r="S52" s="4">
        <v>0</v>
      </c>
      <c r="T52" s="182">
        <f t="shared" si="14"/>
        <v>17</v>
      </c>
      <c r="U52" s="4">
        <v>10.75</v>
      </c>
      <c r="V52" s="51">
        <f t="shared" si="1"/>
        <v>27.75</v>
      </c>
    </row>
    <row r="53" spans="1:22" x14ac:dyDescent="0.2">
      <c r="A53" s="172">
        <f>'Web Graph Info.'!A46:A193</f>
        <v>42191</v>
      </c>
      <c r="B53" s="101">
        <v>11.25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1.5</v>
      </c>
      <c r="J53" s="101">
        <v>2</v>
      </c>
      <c r="K53" s="101">
        <v>0</v>
      </c>
      <c r="L53" s="4">
        <v>0.25</v>
      </c>
      <c r="M53" s="4">
        <v>0</v>
      </c>
      <c r="N53" s="12">
        <v>0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182">
        <f t="shared" si="14"/>
        <v>17</v>
      </c>
      <c r="U53" s="4">
        <v>11.75</v>
      </c>
      <c r="V53" s="51">
        <f t="shared" si="1"/>
        <v>28.75</v>
      </c>
    </row>
    <row r="54" spans="1:22" x14ac:dyDescent="0.2">
      <c r="A54" s="172">
        <f>'Web Graph Info.'!A47:A194</f>
        <v>42192</v>
      </c>
      <c r="B54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2</v>
      </c>
      <c r="J54">
        <v>0</v>
      </c>
      <c r="K54">
        <v>0</v>
      </c>
      <c r="L54" s="4">
        <v>0</v>
      </c>
      <c r="M54" s="4">
        <v>3</v>
      </c>
      <c r="N54" s="12">
        <v>0</v>
      </c>
      <c r="O54" s="4">
        <v>1</v>
      </c>
      <c r="P54" s="4">
        <v>0</v>
      </c>
      <c r="Q54" s="4">
        <v>0</v>
      </c>
      <c r="R54" s="4">
        <v>0</v>
      </c>
      <c r="S54" s="4">
        <v>0</v>
      </c>
      <c r="T54" s="130">
        <f t="shared" si="0"/>
        <v>6</v>
      </c>
      <c r="U54" s="4">
        <v>6</v>
      </c>
      <c r="V54" s="51">
        <f t="shared" si="1"/>
        <v>12</v>
      </c>
    </row>
    <row r="55" spans="1:22" x14ac:dyDescent="0.2">
      <c r="A55" s="172">
        <f>'Web Graph Info.'!A48:A195</f>
        <v>42193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s="4">
        <v>0</v>
      </c>
      <c r="M55" s="4">
        <v>0</v>
      </c>
      <c r="N55" s="12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30">
        <f t="shared" si="0"/>
        <v>2</v>
      </c>
      <c r="U55" s="4">
        <v>3</v>
      </c>
      <c r="V55" s="51">
        <f t="shared" si="1"/>
        <v>5</v>
      </c>
    </row>
    <row r="56" spans="1:22" x14ac:dyDescent="0.2">
      <c r="A56" s="172">
        <f>'Web Graph Info.'!A49:A196</f>
        <v>42194</v>
      </c>
      <c r="B56">
        <v>5</v>
      </c>
      <c r="C56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>
        <v>1</v>
      </c>
      <c r="J56">
        <v>2</v>
      </c>
      <c r="K56">
        <v>0</v>
      </c>
      <c r="L56" s="4">
        <v>0</v>
      </c>
      <c r="M56" s="4">
        <v>0</v>
      </c>
      <c r="N56" s="12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30">
        <f t="shared" si="0"/>
        <v>8</v>
      </c>
      <c r="U56" s="4">
        <v>2</v>
      </c>
      <c r="V56" s="51">
        <f t="shared" si="1"/>
        <v>10</v>
      </c>
    </row>
    <row r="57" spans="1:22" x14ac:dyDescent="0.2">
      <c r="A57" s="172">
        <f>'Web Graph Info.'!A50:A197</f>
        <v>42195</v>
      </c>
      <c r="B57" s="101">
        <v>11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2</v>
      </c>
      <c r="J57" s="101">
        <v>4</v>
      </c>
      <c r="K57" s="101">
        <v>0</v>
      </c>
      <c r="L57" s="4">
        <v>0</v>
      </c>
      <c r="M57" s="4">
        <v>0</v>
      </c>
      <c r="N57" s="12">
        <v>0</v>
      </c>
      <c r="O57" s="4">
        <v>4</v>
      </c>
      <c r="P57" s="4">
        <v>0</v>
      </c>
      <c r="Q57" s="4">
        <v>0</v>
      </c>
      <c r="R57" s="4">
        <v>0</v>
      </c>
      <c r="S57" s="4">
        <v>0</v>
      </c>
      <c r="T57" s="130">
        <f t="shared" si="0"/>
        <v>21</v>
      </c>
      <c r="U57" s="4">
        <v>14</v>
      </c>
      <c r="V57" s="109">
        <f t="shared" ref="V57:V58" si="15">SUM(T57:U57)</f>
        <v>35</v>
      </c>
    </row>
    <row r="58" spans="1:22" x14ac:dyDescent="0.2">
      <c r="A58" s="172">
        <f>'Web Graph Info.'!A51:A198</f>
        <v>42196</v>
      </c>
      <c r="B58" s="101">
        <v>23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1</v>
      </c>
      <c r="J58" s="101">
        <v>1</v>
      </c>
      <c r="K58" s="101">
        <v>0</v>
      </c>
      <c r="L58" s="4">
        <v>1.3</v>
      </c>
      <c r="M58" s="4">
        <v>0</v>
      </c>
      <c r="N58" s="12">
        <v>0</v>
      </c>
      <c r="O58" s="4">
        <v>1</v>
      </c>
      <c r="P58" s="4">
        <v>0</v>
      </c>
      <c r="Q58" s="4">
        <v>0</v>
      </c>
      <c r="R58" s="4">
        <v>0.3</v>
      </c>
      <c r="S58" s="4">
        <v>0</v>
      </c>
      <c r="T58" s="130">
        <f t="shared" si="0"/>
        <v>27.6</v>
      </c>
      <c r="U58" s="4">
        <v>13.6</v>
      </c>
      <c r="V58" s="109">
        <f t="shared" si="15"/>
        <v>41.2</v>
      </c>
    </row>
    <row r="59" spans="1:22" x14ac:dyDescent="0.2">
      <c r="A59" s="172">
        <f>'Web Graph Info.'!A52:A199</f>
        <v>42197</v>
      </c>
      <c r="B59" s="101">
        <v>23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</v>
      </c>
      <c r="J59" s="101">
        <v>1</v>
      </c>
      <c r="K59" s="101">
        <v>0</v>
      </c>
      <c r="L59" s="4">
        <v>1.3</v>
      </c>
      <c r="M59" s="4">
        <v>0</v>
      </c>
      <c r="N59" s="12">
        <v>0</v>
      </c>
      <c r="O59" s="4">
        <v>1</v>
      </c>
      <c r="P59" s="4">
        <v>0</v>
      </c>
      <c r="Q59" s="4">
        <v>0</v>
      </c>
      <c r="R59" s="4">
        <v>0.3</v>
      </c>
      <c r="S59" s="4">
        <v>0</v>
      </c>
      <c r="T59" s="186">
        <f t="shared" ref="T59:T60" si="16">IF(SUM(B59:S59)=0,NA(),SUM(B59:S59))</f>
        <v>27.6</v>
      </c>
      <c r="U59" s="4">
        <v>13.6</v>
      </c>
      <c r="V59" s="186">
        <f t="shared" ref="V59:V60" si="17">SUM(T59:U59)</f>
        <v>41.2</v>
      </c>
    </row>
    <row r="60" spans="1:22" x14ac:dyDescent="0.2">
      <c r="A60" s="172">
        <f>'Web Graph Info.'!A53:A200</f>
        <v>42198</v>
      </c>
      <c r="B60" s="101">
        <v>23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</v>
      </c>
      <c r="J60" s="101">
        <v>1</v>
      </c>
      <c r="K60" s="101">
        <v>0</v>
      </c>
      <c r="L60" s="4">
        <v>1.3</v>
      </c>
      <c r="M60" s="4">
        <v>0</v>
      </c>
      <c r="N60" s="12">
        <v>0</v>
      </c>
      <c r="O60" s="4">
        <v>1</v>
      </c>
      <c r="P60" s="4">
        <v>0</v>
      </c>
      <c r="Q60" s="4">
        <v>0</v>
      </c>
      <c r="R60" s="4">
        <v>0.3</v>
      </c>
      <c r="S60" s="4">
        <v>0</v>
      </c>
      <c r="T60" s="186">
        <f t="shared" si="16"/>
        <v>27.6</v>
      </c>
      <c r="U60" s="4">
        <v>13.6</v>
      </c>
      <c r="V60" s="186">
        <f t="shared" si="17"/>
        <v>41.2</v>
      </c>
    </row>
    <row r="61" spans="1:22" x14ac:dyDescent="0.2">
      <c r="A61" s="172">
        <f>'Web Graph Info.'!A54:A201</f>
        <v>42199</v>
      </c>
      <c r="B61">
        <v>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 s="4">
        <v>2</v>
      </c>
      <c r="M61" s="4">
        <v>2</v>
      </c>
      <c r="N61" s="12">
        <v>0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130">
        <f t="shared" si="0"/>
        <v>34</v>
      </c>
      <c r="U61" s="4">
        <v>20</v>
      </c>
      <c r="V61" s="51">
        <f t="shared" si="1"/>
        <v>54</v>
      </c>
    </row>
    <row r="62" spans="1:22" x14ac:dyDescent="0.2">
      <c r="A62" s="172">
        <f>'Web Graph Info.'!A55:A202</f>
        <v>42200</v>
      </c>
      <c r="B62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 s="4">
        <v>2</v>
      </c>
      <c r="M62" s="4">
        <v>2</v>
      </c>
      <c r="N62" s="12">
        <v>0</v>
      </c>
      <c r="O62" s="4">
        <v>0</v>
      </c>
      <c r="P62" s="4">
        <v>0</v>
      </c>
      <c r="Q62" s="4">
        <v>0</v>
      </c>
      <c r="R62" s="4">
        <v>1</v>
      </c>
      <c r="S62" s="4">
        <v>0</v>
      </c>
      <c r="T62" s="130">
        <f t="shared" si="0"/>
        <v>23</v>
      </c>
      <c r="U62" s="4">
        <v>31</v>
      </c>
      <c r="V62" s="51">
        <f t="shared" si="1"/>
        <v>54</v>
      </c>
    </row>
    <row r="63" spans="1:22" x14ac:dyDescent="0.2">
      <c r="A63" s="172">
        <f>'Web Graph Info.'!A56:A203</f>
        <v>42201</v>
      </c>
      <c r="B6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14</v>
      </c>
      <c r="J63">
        <v>4</v>
      </c>
      <c r="K63">
        <v>0</v>
      </c>
      <c r="L63" s="4">
        <v>2</v>
      </c>
      <c r="M63" s="4">
        <v>0</v>
      </c>
      <c r="N63" s="12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30">
        <f t="shared" si="0"/>
        <v>29</v>
      </c>
      <c r="U63" s="4">
        <v>18</v>
      </c>
      <c r="V63" s="51">
        <f t="shared" si="1"/>
        <v>47</v>
      </c>
    </row>
    <row r="64" spans="1:22" x14ac:dyDescent="0.2">
      <c r="A64" s="172">
        <f>'Web Graph Info.'!A57:A204</f>
        <v>42202</v>
      </c>
      <c r="B64" s="101">
        <v>8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3</v>
      </c>
      <c r="J64" s="101">
        <v>0</v>
      </c>
      <c r="K64" s="101">
        <v>0</v>
      </c>
      <c r="L64" s="4">
        <v>1</v>
      </c>
      <c r="M64" s="4">
        <v>0</v>
      </c>
      <c r="N64" s="12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30">
        <f t="shared" si="0"/>
        <v>12</v>
      </c>
      <c r="U64" s="4">
        <v>1</v>
      </c>
      <c r="V64" s="51">
        <f t="shared" si="1"/>
        <v>13</v>
      </c>
    </row>
    <row r="65" spans="1:22" x14ac:dyDescent="0.2">
      <c r="A65" s="172">
        <f>'Web Graph Info.'!A58:A205</f>
        <v>42203</v>
      </c>
      <c r="B65" s="101">
        <v>17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2.2999999999999998</v>
      </c>
      <c r="J65" s="101">
        <v>0</v>
      </c>
      <c r="K65" s="101">
        <v>0</v>
      </c>
      <c r="L65" s="4">
        <v>0.6</v>
      </c>
      <c r="M65" s="4">
        <v>2</v>
      </c>
      <c r="N65" s="12">
        <v>0</v>
      </c>
      <c r="O65" s="4">
        <v>1.6</v>
      </c>
      <c r="P65" s="4">
        <v>0</v>
      </c>
      <c r="Q65" s="4">
        <v>0</v>
      </c>
      <c r="R65" s="4">
        <v>0</v>
      </c>
      <c r="S65" s="4">
        <v>0</v>
      </c>
      <c r="T65" s="130">
        <f t="shared" si="0"/>
        <v>23.500000000000004</v>
      </c>
      <c r="U65" s="4">
        <v>8</v>
      </c>
      <c r="V65" s="51">
        <f t="shared" si="1"/>
        <v>31.500000000000004</v>
      </c>
    </row>
    <row r="66" spans="1:22" x14ac:dyDescent="0.2">
      <c r="A66" s="172">
        <f>'Web Graph Info.'!A59:A206</f>
        <v>42204</v>
      </c>
      <c r="B66" s="101">
        <v>17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2.2999999999999998</v>
      </c>
      <c r="J66" s="101">
        <v>0</v>
      </c>
      <c r="K66" s="101">
        <v>0</v>
      </c>
      <c r="L66" s="4">
        <v>0.6</v>
      </c>
      <c r="M66" s="4">
        <v>2</v>
      </c>
      <c r="N66" s="12">
        <v>0</v>
      </c>
      <c r="O66" s="4">
        <v>1.6</v>
      </c>
      <c r="P66" s="4">
        <v>0</v>
      </c>
      <c r="Q66" s="4">
        <v>0</v>
      </c>
      <c r="R66" s="4">
        <v>0</v>
      </c>
      <c r="S66" s="4">
        <v>0</v>
      </c>
      <c r="T66" s="190">
        <f t="shared" ref="T66:T67" si="18">IF(SUM(B66:S66)=0,NA(),SUM(B66:S66))</f>
        <v>23.500000000000004</v>
      </c>
      <c r="U66" s="4">
        <v>8</v>
      </c>
      <c r="V66" s="51">
        <f t="shared" si="1"/>
        <v>31.500000000000004</v>
      </c>
    </row>
    <row r="67" spans="1:22" x14ac:dyDescent="0.2">
      <c r="A67" s="172">
        <f>'Web Graph Info.'!A60:A207</f>
        <v>42205</v>
      </c>
      <c r="B67" s="101">
        <v>17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2.2999999999999998</v>
      </c>
      <c r="J67" s="101">
        <v>0</v>
      </c>
      <c r="K67" s="101">
        <v>0</v>
      </c>
      <c r="L67" s="4">
        <v>0.6</v>
      </c>
      <c r="M67" s="4">
        <v>2</v>
      </c>
      <c r="N67" s="12">
        <v>0</v>
      </c>
      <c r="O67" s="4">
        <v>1.6</v>
      </c>
      <c r="P67" s="4">
        <v>0</v>
      </c>
      <c r="Q67" s="4">
        <v>0</v>
      </c>
      <c r="R67" s="4">
        <v>0</v>
      </c>
      <c r="S67" s="4">
        <v>0</v>
      </c>
      <c r="T67" s="190">
        <f t="shared" si="18"/>
        <v>23.500000000000004</v>
      </c>
      <c r="U67" s="4">
        <v>8</v>
      </c>
      <c r="V67" s="51">
        <f t="shared" si="1"/>
        <v>31.500000000000004</v>
      </c>
    </row>
    <row r="68" spans="1:22" x14ac:dyDescent="0.2">
      <c r="A68" s="172">
        <f>'Web Graph Info.'!A61:A208</f>
        <v>42206</v>
      </c>
      <c r="B68">
        <v>26</v>
      </c>
      <c r="C6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>
        <v>4</v>
      </c>
      <c r="J68">
        <v>3</v>
      </c>
      <c r="K68">
        <v>0</v>
      </c>
      <c r="L68" s="4">
        <v>0</v>
      </c>
      <c r="M68" s="4">
        <v>0</v>
      </c>
      <c r="N68" s="12">
        <v>0</v>
      </c>
      <c r="O68" s="4">
        <v>1</v>
      </c>
      <c r="P68" s="4">
        <v>0</v>
      </c>
      <c r="Q68" s="4">
        <v>0</v>
      </c>
      <c r="R68" s="4">
        <v>1</v>
      </c>
      <c r="S68" s="4">
        <v>0</v>
      </c>
      <c r="T68" s="130">
        <f t="shared" si="0"/>
        <v>35</v>
      </c>
      <c r="U68" s="4">
        <v>22</v>
      </c>
      <c r="V68" s="51">
        <f t="shared" si="1"/>
        <v>57</v>
      </c>
    </row>
    <row r="69" spans="1:22" x14ac:dyDescent="0.2">
      <c r="A69" s="172">
        <f>'Web Graph Info.'!A62:A209</f>
        <v>42207</v>
      </c>
      <c r="B69">
        <v>21</v>
      </c>
      <c r="C69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>
        <v>4</v>
      </c>
      <c r="J69">
        <v>1</v>
      </c>
      <c r="K69">
        <v>0</v>
      </c>
      <c r="L69" s="4">
        <v>5</v>
      </c>
      <c r="M69" s="4">
        <v>1</v>
      </c>
      <c r="N69" s="12">
        <v>0</v>
      </c>
      <c r="O69" s="4">
        <v>1</v>
      </c>
      <c r="P69" s="4">
        <v>0</v>
      </c>
      <c r="Q69" s="4">
        <v>0</v>
      </c>
      <c r="R69" s="4">
        <v>1</v>
      </c>
      <c r="S69" s="4">
        <v>0</v>
      </c>
      <c r="T69" s="130">
        <f t="shared" si="0"/>
        <v>34</v>
      </c>
      <c r="U69" s="4">
        <v>37</v>
      </c>
      <c r="V69" s="51">
        <f t="shared" si="1"/>
        <v>71</v>
      </c>
    </row>
    <row r="70" spans="1:22" x14ac:dyDescent="0.2">
      <c r="A70" s="172">
        <f>'Web Graph Info.'!A63:A210</f>
        <v>42208</v>
      </c>
      <c r="B70" s="101">
        <v>30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3</v>
      </c>
      <c r="J70" s="101">
        <v>0</v>
      </c>
      <c r="K70" s="101">
        <v>0</v>
      </c>
      <c r="L70" s="4">
        <v>1</v>
      </c>
      <c r="M70" s="4">
        <v>0</v>
      </c>
      <c r="N70" s="12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30">
        <f t="shared" si="0"/>
        <v>34</v>
      </c>
      <c r="U70" s="4">
        <v>16</v>
      </c>
      <c r="V70" s="51">
        <f t="shared" si="1"/>
        <v>50</v>
      </c>
    </row>
    <row r="71" spans="1:22" x14ac:dyDescent="0.2">
      <c r="A71" s="172">
        <f>'Web Graph Info.'!A64:A211</f>
        <v>42209</v>
      </c>
      <c r="B71" s="101">
        <v>68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15</v>
      </c>
      <c r="J71" s="101">
        <v>1</v>
      </c>
      <c r="K71" s="101">
        <v>0</v>
      </c>
      <c r="L71" s="4">
        <v>2</v>
      </c>
      <c r="M71" s="4">
        <v>0</v>
      </c>
      <c r="N71" s="12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30">
        <f t="shared" si="0"/>
        <v>86</v>
      </c>
      <c r="U71" s="4">
        <v>12</v>
      </c>
      <c r="V71" s="51">
        <f t="shared" si="1"/>
        <v>98</v>
      </c>
    </row>
    <row r="72" spans="1:22" x14ac:dyDescent="0.2">
      <c r="A72" s="172">
        <f>'Web Graph Info.'!A65:A212</f>
        <v>42210</v>
      </c>
      <c r="B72" s="101">
        <v>72.3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1.3</v>
      </c>
      <c r="J72" s="101">
        <v>1.3</v>
      </c>
      <c r="K72" s="101">
        <v>0</v>
      </c>
      <c r="L72" s="4">
        <v>0</v>
      </c>
      <c r="M72" s="4">
        <v>0</v>
      </c>
      <c r="N72" s="12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30">
        <f t="shared" si="0"/>
        <v>74.899999999999991</v>
      </c>
      <c r="U72" s="4">
        <v>65.3</v>
      </c>
      <c r="V72" s="51">
        <f t="shared" si="1"/>
        <v>140.19999999999999</v>
      </c>
    </row>
    <row r="73" spans="1:22" x14ac:dyDescent="0.2">
      <c r="A73" s="172">
        <f>'Web Graph Info.'!A66:A213</f>
        <v>42211</v>
      </c>
      <c r="B73" s="101">
        <v>72.3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1.3</v>
      </c>
      <c r="J73" s="101">
        <v>1.3</v>
      </c>
      <c r="K73" s="101">
        <v>0</v>
      </c>
      <c r="L73" s="4">
        <v>0</v>
      </c>
      <c r="M73" s="4">
        <v>0</v>
      </c>
      <c r="N73" s="12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94">
        <f t="shared" ref="T73:T74" si="19">IF(SUM(B73:S73)=0,NA(),SUM(B73:S73))</f>
        <v>74.899999999999991</v>
      </c>
      <c r="U73" s="4">
        <v>65.3</v>
      </c>
      <c r="V73" s="51">
        <f t="shared" si="1"/>
        <v>140.19999999999999</v>
      </c>
    </row>
    <row r="74" spans="1:22" x14ac:dyDescent="0.2">
      <c r="A74" s="172">
        <f>'Web Graph Info.'!A67:A214</f>
        <v>42212</v>
      </c>
      <c r="B74" s="101">
        <v>72.3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1.3</v>
      </c>
      <c r="J74" s="101">
        <v>1.3</v>
      </c>
      <c r="K74" s="101">
        <v>0</v>
      </c>
      <c r="L74" s="4">
        <v>0</v>
      </c>
      <c r="M74" s="4">
        <v>0</v>
      </c>
      <c r="N74" s="12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94">
        <f t="shared" si="19"/>
        <v>74.899999999999991</v>
      </c>
      <c r="U74" s="4">
        <v>65.3</v>
      </c>
      <c r="V74" s="51">
        <f t="shared" ref="V74:V137" si="20">SUM(T74:U74)</f>
        <v>140.19999999999999</v>
      </c>
    </row>
    <row r="75" spans="1:22" x14ac:dyDescent="0.2">
      <c r="A75" s="172">
        <f>'Web Graph Info.'!A68:A215</f>
        <v>42213</v>
      </c>
      <c r="B75">
        <v>54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1</v>
      </c>
      <c r="J75" s="101">
        <v>1</v>
      </c>
      <c r="K75" s="101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30">
        <f t="shared" ref="T75:T137" si="21">IF(SUM(B75:S75)=0,NA(),SUM(B75:S75))</f>
        <v>56</v>
      </c>
      <c r="U75" s="4">
        <v>21</v>
      </c>
      <c r="V75" s="51">
        <f t="shared" si="20"/>
        <v>77</v>
      </c>
    </row>
    <row r="76" spans="1:22" x14ac:dyDescent="0.2">
      <c r="A76" s="172">
        <f>'Web Graph Info.'!A69:A216</f>
        <v>42214</v>
      </c>
      <c r="B76">
        <v>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30">
        <f t="shared" si="21"/>
        <v>24</v>
      </c>
      <c r="U76" s="4">
        <v>6</v>
      </c>
      <c r="V76" s="51">
        <f t="shared" si="20"/>
        <v>30</v>
      </c>
    </row>
    <row r="77" spans="1:22" x14ac:dyDescent="0.2">
      <c r="A77" s="172">
        <f>'Web Graph Info.'!A70:A217</f>
        <v>42215</v>
      </c>
      <c r="B77">
        <v>108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5</v>
      </c>
      <c r="J77">
        <v>1</v>
      </c>
      <c r="K77">
        <v>0</v>
      </c>
      <c r="L77" s="4">
        <v>0</v>
      </c>
      <c r="M77" s="4">
        <v>3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30">
        <f t="shared" si="21"/>
        <v>119</v>
      </c>
      <c r="U77" s="4">
        <v>50</v>
      </c>
      <c r="V77" s="51">
        <f t="shared" si="20"/>
        <v>169</v>
      </c>
    </row>
    <row r="78" spans="1:22" x14ac:dyDescent="0.2">
      <c r="A78" s="172">
        <f>'Web Graph Info.'!A71:A218</f>
        <v>42216</v>
      </c>
      <c r="B78" s="101">
        <v>53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2</v>
      </c>
      <c r="J78" s="101">
        <v>0</v>
      </c>
      <c r="K78" s="101">
        <v>0</v>
      </c>
      <c r="L78" s="4">
        <v>0</v>
      </c>
      <c r="M78" s="4">
        <v>0</v>
      </c>
      <c r="N78" s="4">
        <v>0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130">
        <f t="shared" si="21"/>
        <v>56</v>
      </c>
      <c r="U78" s="4">
        <v>55</v>
      </c>
      <c r="V78" s="51">
        <f t="shared" si="20"/>
        <v>111</v>
      </c>
    </row>
    <row r="79" spans="1:22" x14ac:dyDescent="0.2">
      <c r="A79" s="172">
        <f>'Web Graph Info.'!A72:A219</f>
        <v>42217</v>
      </c>
      <c r="B79" s="101">
        <v>34.299999999999997</v>
      </c>
      <c r="C79" s="101">
        <v>0.3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4</v>
      </c>
      <c r="J79" s="101">
        <v>1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30">
        <f t="shared" si="21"/>
        <v>39.599999999999994</v>
      </c>
      <c r="U79" s="4">
        <v>22</v>
      </c>
      <c r="V79" s="51">
        <f t="shared" si="20"/>
        <v>61.599999999999994</v>
      </c>
    </row>
    <row r="80" spans="1:22" x14ac:dyDescent="0.2">
      <c r="A80" s="172">
        <f>'Web Graph Info.'!A73:A220</f>
        <v>42218</v>
      </c>
      <c r="B80" s="101">
        <v>34.299999999999997</v>
      </c>
      <c r="C80" s="101">
        <v>0.3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4</v>
      </c>
      <c r="J80" s="101">
        <v>1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22">IF(SUM(B80:S80)=0,NA(),SUM(B80:S80))</f>
        <v>39.599999999999994</v>
      </c>
      <c r="U80" s="4">
        <v>22</v>
      </c>
      <c r="V80" s="51">
        <f t="shared" si="20"/>
        <v>61.599999999999994</v>
      </c>
    </row>
    <row r="81" spans="1:22" x14ac:dyDescent="0.2">
      <c r="A81" s="172">
        <f>'Web Graph Info.'!A74:A221</f>
        <v>42219</v>
      </c>
      <c r="B81" s="101">
        <v>34.299999999999997</v>
      </c>
      <c r="C81" s="101">
        <v>0.3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4</v>
      </c>
      <c r="J81" s="101">
        <v>1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22"/>
        <v>39.599999999999994</v>
      </c>
      <c r="U81" s="4">
        <v>22</v>
      </c>
      <c r="V81" s="51">
        <f t="shared" si="20"/>
        <v>61.599999999999994</v>
      </c>
    </row>
    <row r="82" spans="1:22" x14ac:dyDescent="0.2">
      <c r="A82" s="172">
        <f>'Web Graph Info.'!A75:A222</f>
        <v>42220</v>
      </c>
      <c r="B82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2</v>
      </c>
      <c r="K82">
        <v>0</v>
      </c>
      <c r="L82">
        <v>0</v>
      </c>
      <c r="M82">
        <v>1</v>
      </c>
      <c r="N82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30">
        <f t="shared" si="21"/>
        <v>26</v>
      </c>
      <c r="U82" s="4">
        <v>17</v>
      </c>
      <c r="V82" s="51">
        <f t="shared" si="20"/>
        <v>43</v>
      </c>
    </row>
    <row r="83" spans="1:22" x14ac:dyDescent="0.2">
      <c r="A83" s="172">
        <f>'Web Graph Info.'!A76:A223</f>
        <v>42221</v>
      </c>
      <c r="B83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30">
        <f t="shared" si="21"/>
        <v>18</v>
      </c>
      <c r="U83" s="4">
        <v>4</v>
      </c>
      <c r="V83" s="51">
        <f t="shared" si="20"/>
        <v>22</v>
      </c>
    </row>
    <row r="84" spans="1:22" x14ac:dyDescent="0.2">
      <c r="A84" s="172">
        <f>'Web Graph Info.'!A77:A224</f>
        <v>42222</v>
      </c>
      <c r="B84">
        <v>23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2</v>
      </c>
      <c r="J84" s="101">
        <v>0</v>
      </c>
      <c r="K84" s="101">
        <v>0</v>
      </c>
      <c r="L84" s="101">
        <v>1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30">
        <f t="shared" si="21"/>
        <v>26</v>
      </c>
      <c r="U84" s="4">
        <v>3</v>
      </c>
      <c r="V84" s="51">
        <f t="shared" si="20"/>
        <v>29</v>
      </c>
    </row>
    <row r="85" spans="1:22" x14ac:dyDescent="0.2">
      <c r="A85" s="172">
        <f>'Web Graph Info.'!A78:A225</f>
        <v>42223</v>
      </c>
      <c r="B85" s="101">
        <v>18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31">
        <f t="shared" ref="T85:T86" si="23">IF(SUM(B85:S85)=0,NA(),SUM(B85:S85))</f>
        <v>18</v>
      </c>
      <c r="U85" s="4">
        <v>1</v>
      </c>
      <c r="V85" s="51">
        <f t="shared" si="20"/>
        <v>19</v>
      </c>
    </row>
    <row r="86" spans="1:22" x14ac:dyDescent="0.2">
      <c r="A86" s="172">
        <f>'Web Graph Info.'!A79:A226</f>
        <v>42224</v>
      </c>
      <c r="B86" s="101">
        <v>12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2.6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31">
        <f t="shared" si="23"/>
        <v>14.6</v>
      </c>
      <c r="U86" s="4">
        <v>0</v>
      </c>
      <c r="V86" s="51">
        <f t="shared" si="20"/>
        <v>14.6</v>
      </c>
    </row>
    <row r="87" spans="1:22" x14ac:dyDescent="0.2">
      <c r="A87" s="172">
        <f>'Web Graph Info.'!A80:A227</f>
        <v>42225</v>
      </c>
      <c r="B87" s="101">
        <v>12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2.6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24">IF(SUM(B87:S87)=0,NA(),SUM(B87:S87))</f>
        <v>14.6</v>
      </c>
      <c r="U87" s="4">
        <v>0</v>
      </c>
      <c r="V87" s="51">
        <f t="shared" si="20"/>
        <v>14.6</v>
      </c>
    </row>
    <row r="88" spans="1:22" x14ac:dyDescent="0.2">
      <c r="A88" s="172">
        <f>'Web Graph Info.'!A81:A228</f>
        <v>42226</v>
      </c>
      <c r="B88" s="101">
        <v>12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2.6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24"/>
        <v>14.6</v>
      </c>
      <c r="U88" s="4">
        <v>0</v>
      </c>
      <c r="V88" s="51">
        <f t="shared" si="20"/>
        <v>14.6</v>
      </c>
    </row>
    <row r="89" spans="1:22" x14ac:dyDescent="0.2">
      <c r="A89" s="172">
        <f>'Web Graph Info.'!A82:A229</f>
        <v>42227</v>
      </c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30">
        <f t="shared" si="21"/>
        <v>5</v>
      </c>
      <c r="U89" s="4">
        <v>1</v>
      </c>
      <c r="V89" s="51">
        <f t="shared" si="20"/>
        <v>6</v>
      </c>
    </row>
    <row r="90" spans="1:22" x14ac:dyDescent="0.2">
      <c r="A90" s="172">
        <f>'Web Graph Info.'!A83:A230</f>
        <v>42228</v>
      </c>
      <c r="B90">
        <v>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30">
        <f t="shared" si="21"/>
        <v>8</v>
      </c>
      <c r="U90" s="4">
        <v>0</v>
      </c>
      <c r="V90" s="51">
        <f t="shared" si="20"/>
        <v>8</v>
      </c>
    </row>
    <row r="91" spans="1:22" x14ac:dyDescent="0.2">
      <c r="A91" s="172">
        <f>'Web Graph Info.'!A84:A231</f>
        <v>42229</v>
      </c>
      <c r="B91">
        <v>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30">
        <f t="shared" si="21"/>
        <v>24</v>
      </c>
      <c r="U91" s="4">
        <v>5</v>
      </c>
      <c r="V91" s="51">
        <f t="shared" si="20"/>
        <v>29</v>
      </c>
    </row>
    <row r="92" spans="1:22" x14ac:dyDescent="0.2">
      <c r="A92" s="172">
        <f>'Web Graph Info.'!A85:A232</f>
        <v>42230</v>
      </c>
      <c r="B92" s="101">
        <v>5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3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33">
        <f t="shared" ref="T92:T93" si="25">IF(SUM(B92:S92)=0,NA(),SUM(B92:S92))</f>
        <v>8</v>
      </c>
      <c r="U92" s="4">
        <v>1</v>
      </c>
      <c r="V92" s="133">
        <f t="shared" ref="V92:V93" si="26">SUM(T92:U92)</f>
        <v>9</v>
      </c>
    </row>
    <row r="93" spans="1:22" x14ac:dyDescent="0.2">
      <c r="A93" s="172">
        <f>'Web Graph Info.'!A86:A233</f>
        <v>42231</v>
      </c>
      <c r="B93" s="101">
        <v>3.3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1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0.3</v>
      </c>
      <c r="P93" s="101">
        <v>0</v>
      </c>
      <c r="Q93" s="101">
        <v>0</v>
      </c>
      <c r="R93" s="101">
        <v>0</v>
      </c>
      <c r="S93" s="101">
        <v>0</v>
      </c>
      <c r="T93" s="133">
        <f t="shared" si="25"/>
        <v>4.5999999999999996</v>
      </c>
      <c r="U93" s="4">
        <v>0.6</v>
      </c>
      <c r="V93" s="133">
        <f t="shared" si="26"/>
        <v>5.1999999999999993</v>
      </c>
    </row>
    <row r="94" spans="1:22" x14ac:dyDescent="0.2">
      <c r="A94" s="172">
        <f>'Web Graph Info.'!A87:A234</f>
        <v>42232</v>
      </c>
      <c r="B94" s="101">
        <v>3.3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1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0.3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7">IF(SUM(B94:S94)=0,NA(),SUM(B94:S94))</f>
        <v>4.5999999999999996</v>
      </c>
      <c r="U94" s="4">
        <v>0.6</v>
      </c>
      <c r="V94" s="51">
        <f t="shared" si="20"/>
        <v>5.1999999999999993</v>
      </c>
    </row>
    <row r="95" spans="1:22" x14ac:dyDescent="0.2">
      <c r="A95" s="172">
        <f>'Web Graph Info.'!A88:A235</f>
        <v>42233</v>
      </c>
      <c r="B95" s="101">
        <v>3.3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1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0.3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7"/>
        <v>4.5999999999999996</v>
      </c>
      <c r="U95" s="4">
        <v>0.6</v>
      </c>
      <c r="V95" s="51">
        <f t="shared" si="20"/>
        <v>5.1999999999999993</v>
      </c>
    </row>
    <row r="96" spans="1:22" x14ac:dyDescent="0.2">
      <c r="A96" s="172">
        <f>'Web Graph Info.'!A89:A236</f>
        <v>42234</v>
      </c>
      <c r="B96">
        <v>2</v>
      </c>
      <c r="C96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30">
        <f t="shared" si="21"/>
        <v>2</v>
      </c>
      <c r="U96" s="4">
        <v>0</v>
      </c>
      <c r="V96" s="51">
        <f t="shared" si="20"/>
        <v>2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130">
        <f t="shared" si="21"/>
        <v>1</v>
      </c>
      <c r="U97" s="4">
        <v>1</v>
      </c>
      <c r="V97" s="51">
        <f t="shared" si="20"/>
        <v>2</v>
      </c>
    </row>
    <row r="98" spans="1:22" x14ac:dyDescent="0.2">
      <c r="A98" s="172">
        <f>'Web Graph Info.'!A91:A238</f>
        <v>42236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0">
        <v>1</v>
      </c>
      <c r="U98" s="4">
        <v>1</v>
      </c>
      <c r="V98" s="51">
        <f t="shared" si="20"/>
        <v>2</v>
      </c>
    </row>
    <row r="99" spans="1:22" x14ac:dyDescent="0.2">
      <c r="A99" s="172">
        <f>'Web Graph Info.'!A92:A239</f>
        <v>42237</v>
      </c>
      <c r="B99" s="101">
        <v>1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1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3</v>
      </c>
      <c r="P99" s="101">
        <v>0</v>
      </c>
      <c r="Q99" s="101">
        <v>0</v>
      </c>
      <c r="R99" s="101">
        <v>0</v>
      </c>
      <c r="S99" s="101">
        <v>0</v>
      </c>
      <c r="T99" s="130">
        <f t="shared" si="21"/>
        <v>6</v>
      </c>
      <c r="U99" s="4">
        <v>0</v>
      </c>
      <c r="V99" s="51">
        <f t="shared" si="20"/>
        <v>6</v>
      </c>
    </row>
    <row r="100" spans="1:22" x14ac:dyDescent="0.2">
      <c r="A100" s="172">
        <f>'Web Graph Info.'!A93:A240</f>
        <v>42238</v>
      </c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1</v>
      </c>
      <c r="J100" s="101">
        <v>1</v>
      </c>
      <c r="K100" s="101">
        <v>0</v>
      </c>
      <c r="L100" s="101">
        <v>0</v>
      </c>
      <c r="M100" s="101">
        <v>0</v>
      </c>
      <c r="N100" s="101">
        <v>0</v>
      </c>
      <c r="O100" s="101">
        <f>4/3</f>
        <v>1.3333333333333333</v>
      </c>
      <c r="P100" s="101">
        <v>0</v>
      </c>
      <c r="Q100" s="101">
        <v>0</v>
      </c>
      <c r="R100" s="101">
        <v>0</v>
      </c>
      <c r="S100" s="101">
        <v>0</v>
      </c>
      <c r="T100" s="130">
        <f t="shared" si="21"/>
        <v>4.333333333333333</v>
      </c>
      <c r="U100" s="4">
        <v>0.3</v>
      </c>
      <c r="V100" s="51">
        <f t="shared" si="20"/>
        <v>4.6333333333333329</v>
      </c>
    </row>
    <row r="101" spans="1:22" x14ac:dyDescent="0.2">
      <c r="A101" s="172">
        <f>'Web Graph Info.'!A94:A241</f>
        <v>42239</v>
      </c>
      <c r="B101" s="101">
        <v>1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1</v>
      </c>
      <c r="J101" s="101">
        <v>1</v>
      </c>
      <c r="K101" s="101">
        <v>0</v>
      </c>
      <c r="L101" s="101">
        <v>0</v>
      </c>
      <c r="M101" s="101">
        <v>0</v>
      </c>
      <c r="N101" s="101">
        <v>0</v>
      </c>
      <c r="O101" s="101">
        <f t="shared" ref="O101:O102" si="28">4/3</f>
        <v>1.3333333333333333</v>
      </c>
      <c r="P101" s="101">
        <v>0</v>
      </c>
      <c r="Q101" s="101">
        <v>0</v>
      </c>
      <c r="R101" s="101">
        <v>0</v>
      </c>
      <c r="S101" s="101">
        <v>0</v>
      </c>
      <c r="T101" s="130">
        <f t="shared" si="21"/>
        <v>4.333333333333333</v>
      </c>
      <c r="U101" s="4">
        <v>0.3</v>
      </c>
      <c r="V101" s="51">
        <f t="shared" si="20"/>
        <v>4.6333333333333329</v>
      </c>
    </row>
    <row r="102" spans="1:22" x14ac:dyDescent="0.2">
      <c r="A102" s="172">
        <f>'Web Graph Info.'!A95:A242</f>
        <v>42240</v>
      </c>
      <c r="B102" s="101">
        <v>1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1</v>
      </c>
      <c r="J102" s="101">
        <v>1</v>
      </c>
      <c r="K102" s="101">
        <v>0</v>
      </c>
      <c r="L102" s="101">
        <v>0</v>
      </c>
      <c r="M102" s="101">
        <v>0</v>
      </c>
      <c r="N102" s="101">
        <v>0</v>
      </c>
      <c r="O102" s="101">
        <f t="shared" si="28"/>
        <v>1.3333333333333333</v>
      </c>
      <c r="P102" s="101">
        <v>0</v>
      </c>
      <c r="Q102" s="101">
        <v>0</v>
      </c>
      <c r="R102" s="101">
        <v>0</v>
      </c>
      <c r="S102" s="101">
        <v>0</v>
      </c>
      <c r="T102" s="130">
        <f t="shared" si="21"/>
        <v>4.333333333333333</v>
      </c>
      <c r="U102" s="4">
        <v>0.3</v>
      </c>
      <c r="V102" s="51">
        <f t="shared" si="20"/>
        <v>4.6333333333333329</v>
      </c>
    </row>
    <row r="103" spans="1:22" x14ac:dyDescent="0.2">
      <c r="A103" s="172">
        <f>'Web Graph Info.'!A96:A243</f>
        <v>42241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 s="130">
        <f t="shared" si="21"/>
        <v>6</v>
      </c>
      <c r="U103" s="4">
        <v>0</v>
      </c>
      <c r="V103" s="51">
        <f t="shared" si="20"/>
        <v>6</v>
      </c>
    </row>
    <row r="104" spans="1:22" x14ac:dyDescent="0.2">
      <c r="A104" s="172">
        <f>'Web Graph Info.'!A97:A244</f>
        <v>42242</v>
      </c>
      <c r="B104">
        <v>1</v>
      </c>
      <c r="C104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>
        <v>2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 s="101">
        <v>0</v>
      </c>
      <c r="R104" s="101">
        <v>0</v>
      </c>
      <c r="S104" s="101">
        <v>0</v>
      </c>
      <c r="T104" s="130">
        <f t="shared" si="21"/>
        <v>4</v>
      </c>
      <c r="U104" s="4">
        <v>1</v>
      </c>
      <c r="V104" s="51">
        <f t="shared" si="20"/>
        <v>5</v>
      </c>
    </row>
    <row r="105" spans="1:22" x14ac:dyDescent="0.2">
      <c r="A105" s="172">
        <f>'Web Graph Info.'!A98:A245</f>
        <v>42243</v>
      </c>
      <c r="B105">
        <v>8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1</v>
      </c>
      <c r="K105" s="101">
        <v>0</v>
      </c>
      <c r="L105" s="101">
        <v>0</v>
      </c>
      <c r="M105" s="101">
        <v>0</v>
      </c>
      <c r="N105" s="101">
        <v>0</v>
      </c>
      <c r="O105" s="101">
        <v>2</v>
      </c>
      <c r="P105" s="101">
        <v>0</v>
      </c>
      <c r="Q105" s="101">
        <v>0</v>
      </c>
      <c r="R105" s="101">
        <v>0</v>
      </c>
      <c r="S105" s="101">
        <v>0</v>
      </c>
      <c r="T105" s="130">
        <f t="shared" si="21"/>
        <v>11</v>
      </c>
      <c r="U105" s="4">
        <v>0</v>
      </c>
      <c r="V105" s="51">
        <f t="shared" si="20"/>
        <v>11</v>
      </c>
    </row>
    <row r="106" spans="1:22" x14ac:dyDescent="0.2">
      <c r="A106" s="172">
        <f>'Web Graph Info.'!A99:A246</f>
        <v>42244</v>
      </c>
      <c r="B106" s="101">
        <v>1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4</v>
      </c>
      <c r="P106" s="101">
        <v>0</v>
      </c>
      <c r="Q106" s="101">
        <v>0</v>
      </c>
      <c r="R106" s="101">
        <v>0</v>
      </c>
      <c r="S106" s="101">
        <v>0</v>
      </c>
      <c r="T106" s="130">
        <f t="shared" si="21"/>
        <v>5</v>
      </c>
      <c r="U106" s="4">
        <v>0</v>
      </c>
      <c r="V106" s="51">
        <f t="shared" si="20"/>
        <v>5</v>
      </c>
    </row>
    <row r="107" spans="1:22" x14ac:dyDescent="0.2">
      <c r="A107" s="172">
        <f>'Web Graph Info.'!A100:A247</f>
        <v>42245</v>
      </c>
      <c r="B107" s="101">
        <f>4/3</f>
        <v>1.3333333333333333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0.6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f>16/3</f>
        <v>5.333333333333333</v>
      </c>
      <c r="P107" s="101">
        <v>0</v>
      </c>
      <c r="Q107" s="101">
        <v>0</v>
      </c>
      <c r="R107" s="101">
        <v>0</v>
      </c>
      <c r="S107" s="101">
        <v>0</v>
      </c>
      <c r="T107" s="130">
        <f t="shared" si="21"/>
        <v>7.2666666666666657</v>
      </c>
      <c r="U107" s="4">
        <v>0</v>
      </c>
      <c r="V107" s="51">
        <f t="shared" si="20"/>
        <v>7.2666666666666657</v>
      </c>
    </row>
    <row r="108" spans="1:22" x14ac:dyDescent="0.2">
      <c r="A108" s="172">
        <f>'Web Graph Info.'!A101:A248</f>
        <v>42246</v>
      </c>
      <c r="B108" s="101">
        <f t="shared" ref="B108:B109" si="29">4/3</f>
        <v>1.3333333333333333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>
        <v>0.6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f t="shared" ref="O108:O109" si="30">16/3</f>
        <v>5.333333333333333</v>
      </c>
      <c r="P108">
        <v>0</v>
      </c>
      <c r="Q108" s="101">
        <v>0</v>
      </c>
      <c r="R108" s="101">
        <v>0</v>
      </c>
      <c r="S108" s="101">
        <v>0</v>
      </c>
      <c r="T108" s="130">
        <f t="shared" si="21"/>
        <v>7.2666666666666657</v>
      </c>
      <c r="U108" s="4">
        <v>0</v>
      </c>
      <c r="V108" s="51">
        <f t="shared" si="20"/>
        <v>7.2666666666666657</v>
      </c>
    </row>
    <row r="109" spans="1:22" x14ac:dyDescent="0.2">
      <c r="A109" s="172">
        <f>'Web Graph Info.'!A102:A249</f>
        <v>42247</v>
      </c>
      <c r="B109" s="101">
        <f t="shared" si="29"/>
        <v>1.3333333333333333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>
        <v>0.6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f t="shared" si="30"/>
        <v>5.333333333333333</v>
      </c>
      <c r="P109" s="101">
        <v>0</v>
      </c>
      <c r="Q109" s="101">
        <v>0</v>
      </c>
      <c r="R109" s="101">
        <v>0</v>
      </c>
      <c r="S109" s="101">
        <v>0</v>
      </c>
      <c r="T109" s="130">
        <f t="shared" si="21"/>
        <v>7.2666666666666657</v>
      </c>
      <c r="U109" s="4">
        <v>0</v>
      </c>
      <c r="V109" s="164">
        <f t="shared" si="20"/>
        <v>7.2666666666666657</v>
      </c>
    </row>
    <row r="110" spans="1:22" x14ac:dyDescent="0.2">
      <c r="A110" s="172">
        <f>'Web Graph Info.'!A103:A250</f>
        <v>42248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30">
        <f t="shared" si="21"/>
        <v>5</v>
      </c>
      <c r="U110" s="4">
        <v>0</v>
      </c>
      <c r="V110" s="164">
        <f t="shared" si="20"/>
        <v>5</v>
      </c>
    </row>
    <row r="111" spans="1:22" x14ac:dyDescent="0.2">
      <c r="A111" s="172">
        <f>'Web Graph Info.'!A104:A251</f>
        <v>42249</v>
      </c>
      <c r="B111">
        <v>1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2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2</v>
      </c>
      <c r="P111" s="101">
        <v>0</v>
      </c>
      <c r="Q111" s="101">
        <v>0</v>
      </c>
      <c r="R111" s="101">
        <v>0</v>
      </c>
      <c r="S111" s="101">
        <v>0</v>
      </c>
      <c r="T111" s="130">
        <f t="shared" si="21"/>
        <v>5</v>
      </c>
      <c r="U111" s="4">
        <v>0</v>
      </c>
      <c r="V111" s="164">
        <f t="shared" si="20"/>
        <v>5</v>
      </c>
    </row>
    <row r="112" spans="1:22" x14ac:dyDescent="0.2">
      <c r="A112" s="172">
        <f>'Web Graph Info.'!A105:A252</f>
        <v>42250</v>
      </c>
      <c r="B112" s="101">
        <v>1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30">
        <f t="shared" si="21"/>
        <v>1</v>
      </c>
      <c r="U112" s="4">
        <v>0</v>
      </c>
      <c r="V112" s="164">
        <f t="shared" si="20"/>
        <v>1</v>
      </c>
    </row>
    <row r="113" spans="1:26" x14ac:dyDescent="0.2">
      <c r="A113" s="172">
        <f>'Web Graph Info.'!A106:A253</f>
        <v>42251</v>
      </c>
      <c r="B113" s="101">
        <v>2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3</v>
      </c>
      <c r="P113" s="101">
        <v>0</v>
      </c>
      <c r="Q113" s="101">
        <v>0</v>
      </c>
      <c r="R113" s="101">
        <v>0</v>
      </c>
      <c r="S113" s="101">
        <v>0</v>
      </c>
      <c r="T113" s="130">
        <f t="shared" si="21"/>
        <v>5</v>
      </c>
      <c r="U113" s="4">
        <v>0</v>
      </c>
      <c r="V113" s="164">
        <f t="shared" si="20"/>
        <v>5</v>
      </c>
    </row>
    <row r="114" spans="1:26" x14ac:dyDescent="0.2">
      <c r="A114" s="172">
        <f>'Web Graph Info.'!A107:A254</f>
        <v>42252</v>
      </c>
      <c r="B114" s="101">
        <v>2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0.5</v>
      </c>
      <c r="P114" s="101">
        <v>1.5</v>
      </c>
      <c r="Q114" s="101">
        <v>0</v>
      </c>
      <c r="R114" s="101">
        <v>0</v>
      </c>
      <c r="S114" s="101">
        <v>0</v>
      </c>
      <c r="T114" s="130">
        <f t="shared" si="21"/>
        <v>4</v>
      </c>
      <c r="U114" s="4">
        <v>1.25</v>
      </c>
      <c r="V114" s="164">
        <f t="shared" si="20"/>
        <v>5.25</v>
      </c>
    </row>
    <row r="115" spans="1:26" x14ac:dyDescent="0.2">
      <c r="A115" s="172">
        <f>'Web Graph Info.'!A108:A255</f>
        <v>42253</v>
      </c>
      <c r="B115" s="101">
        <v>2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0.5</v>
      </c>
      <c r="P115" s="101">
        <v>1.5</v>
      </c>
      <c r="Q115" s="101">
        <v>0</v>
      </c>
      <c r="R115" s="101">
        <v>0</v>
      </c>
      <c r="S115" s="101">
        <v>0</v>
      </c>
      <c r="T115" s="216">
        <f t="shared" ref="T115:T117" si="31">IF(SUM(B115:S115)=0,NA(),SUM(B115:S115))</f>
        <v>4</v>
      </c>
      <c r="U115" s="4">
        <v>1.25</v>
      </c>
      <c r="V115" s="216">
        <f t="shared" ref="V115:V117" si="32">SUM(T115:U115)</f>
        <v>5.25</v>
      </c>
    </row>
    <row r="116" spans="1:26" x14ac:dyDescent="0.2">
      <c r="A116" s="172">
        <f>'Web Graph Info.'!A109:A256</f>
        <v>42254</v>
      </c>
      <c r="B116" s="101">
        <v>2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0.5</v>
      </c>
      <c r="P116" s="101">
        <v>1.5</v>
      </c>
      <c r="Q116" s="101">
        <v>0</v>
      </c>
      <c r="R116" s="101">
        <v>0</v>
      </c>
      <c r="S116" s="101">
        <v>0</v>
      </c>
      <c r="T116" s="216">
        <f t="shared" si="31"/>
        <v>4</v>
      </c>
      <c r="U116" s="4">
        <v>1.25</v>
      </c>
      <c r="V116" s="216">
        <f t="shared" si="32"/>
        <v>5.25</v>
      </c>
    </row>
    <row r="117" spans="1:26" x14ac:dyDescent="0.2">
      <c r="A117" s="172">
        <f>'Web Graph Info.'!A110:A257</f>
        <v>42255</v>
      </c>
      <c r="B117" s="101">
        <v>2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0.5</v>
      </c>
      <c r="P117" s="101">
        <v>1.5</v>
      </c>
      <c r="Q117" s="101">
        <v>0</v>
      </c>
      <c r="R117" s="101">
        <v>0</v>
      </c>
      <c r="S117" s="101">
        <v>0</v>
      </c>
      <c r="T117" s="216">
        <f t="shared" si="31"/>
        <v>4</v>
      </c>
      <c r="U117" s="4">
        <v>1.25</v>
      </c>
      <c r="V117" s="216">
        <f t="shared" si="32"/>
        <v>5.25</v>
      </c>
      <c r="W117" s="4"/>
      <c r="X117" s="141"/>
      <c r="Y117" s="4"/>
      <c r="Z117" s="141"/>
    </row>
    <row r="118" spans="1:26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30">
        <f t="shared" si="21"/>
        <v>1</v>
      </c>
      <c r="U118" s="4">
        <v>1</v>
      </c>
      <c r="V118" s="164">
        <f t="shared" si="20"/>
        <v>2</v>
      </c>
    </row>
    <row r="119" spans="1:26" x14ac:dyDescent="0.2">
      <c r="A119" s="172">
        <f>'Web Graph Info.'!A112:A259</f>
        <v>42257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164">
        <f t="shared" si="21"/>
        <v>8</v>
      </c>
      <c r="U119" s="4">
        <v>1</v>
      </c>
      <c r="V119" s="164">
        <f t="shared" si="20"/>
        <v>9</v>
      </c>
    </row>
    <row r="120" spans="1:26" x14ac:dyDescent="0.2">
      <c r="A120" s="172">
        <f>'Web Graph Info.'!A113:A260</f>
        <v>42258</v>
      </c>
      <c r="B120" s="101">
        <v>2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2</v>
      </c>
      <c r="P120" s="101">
        <v>0</v>
      </c>
      <c r="Q120" s="101">
        <v>0</v>
      </c>
      <c r="R120" s="101">
        <v>0</v>
      </c>
      <c r="S120" s="101">
        <v>0</v>
      </c>
      <c r="T120" s="164">
        <f t="shared" si="21"/>
        <v>4</v>
      </c>
      <c r="U120" s="4">
        <v>0</v>
      </c>
      <c r="V120" s="164">
        <f t="shared" si="20"/>
        <v>4</v>
      </c>
    </row>
    <row r="121" spans="1:26" x14ac:dyDescent="0.2">
      <c r="A121" s="172">
        <f>'Web Graph Info.'!A114:A261</f>
        <v>42259</v>
      </c>
      <c r="B121" s="101">
        <v>1.3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0.6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1.3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21"/>
        <v>3.2</v>
      </c>
      <c r="U121" s="4">
        <v>1</v>
      </c>
      <c r="V121" s="164">
        <f t="shared" si="20"/>
        <v>4.2</v>
      </c>
    </row>
    <row r="122" spans="1:26" x14ac:dyDescent="0.2">
      <c r="A122" s="172">
        <f>'Web Graph Info.'!A115:A262</f>
        <v>42260</v>
      </c>
      <c r="B122" s="101">
        <v>1.3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0.6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1.3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33">IF(SUM(B122:S122)=0,NA(),SUM(B122:S122))</f>
        <v>3.2</v>
      </c>
      <c r="U122" s="4">
        <v>1</v>
      </c>
      <c r="V122" s="219">
        <f t="shared" ref="V122:V123" si="34">SUM(T122:U122)</f>
        <v>4.2</v>
      </c>
    </row>
    <row r="123" spans="1:26" x14ac:dyDescent="0.2">
      <c r="A123" s="172">
        <f>'Web Graph Info.'!A116:A263</f>
        <v>42261</v>
      </c>
      <c r="B123" s="101">
        <v>1.3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0.6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1.3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33"/>
        <v>3.2</v>
      </c>
      <c r="U123" s="4">
        <v>1</v>
      </c>
      <c r="V123" s="219">
        <f t="shared" si="34"/>
        <v>4.2</v>
      </c>
    </row>
    <row r="124" spans="1:26" x14ac:dyDescent="0.2">
      <c r="A124" s="172">
        <f>'Web Graph Info.'!A117:A264</f>
        <v>42262</v>
      </c>
      <c r="B124">
        <v>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64">
        <f t="shared" si="21"/>
        <v>27</v>
      </c>
      <c r="U124" s="4">
        <v>0</v>
      </c>
      <c r="V124" s="164">
        <f t="shared" si="20"/>
        <v>27</v>
      </c>
    </row>
    <row r="125" spans="1:26" x14ac:dyDescent="0.2">
      <c r="A125" s="172">
        <f>'Web Graph Info.'!A118:A265</f>
        <v>42263</v>
      </c>
      <c r="B125">
        <v>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3</v>
      </c>
      <c r="P125">
        <v>0</v>
      </c>
      <c r="Q125">
        <v>0</v>
      </c>
      <c r="R125">
        <v>0</v>
      </c>
      <c r="S125">
        <v>0</v>
      </c>
      <c r="T125" s="164">
        <f t="shared" si="21"/>
        <v>17</v>
      </c>
      <c r="U125" s="4">
        <v>2</v>
      </c>
      <c r="V125" s="164">
        <f t="shared" si="20"/>
        <v>19</v>
      </c>
    </row>
    <row r="126" spans="1:26" x14ac:dyDescent="0.2">
      <c r="A126" s="172">
        <f>'Web Graph Info.'!A119:A266</f>
        <v>42264</v>
      </c>
      <c r="B126" s="101">
        <v>25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2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21"/>
        <v>27</v>
      </c>
      <c r="U126" s="4">
        <v>0</v>
      </c>
      <c r="V126" s="164">
        <f t="shared" si="20"/>
        <v>27</v>
      </c>
    </row>
    <row r="127" spans="1:26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21"/>
        <v>#N/A</v>
      </c>
      <c r="U127" s="4"/>
      <c r="V127" s="164" t="e">
        <f t="shared" si="20"/>
        <v>#N/A</v>
      </c>
    </row>
    <row r="128" spans="1:26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21"/>
        <v>#N/A</v>
      </c>
      <c r="U128" s="4"/>
      <c r="V128" s="164" t="e">
        <f t="shared" si="20"/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21"/>
        <v>#N/A</v>
      </c>
      <c r="U129" s="4"/>
      <c r="V129" s="164" t="e">
        <f t="shared" si="20"/>
        <v>#N/A</v>
      </c>
    </row>
    <row r="130" spans="1:22" x14ac:dyDescent="0.2">
      <c r="A130" s="172">
        <f>'Web Graph Info.'!A123:A270</f>
        <v>42268</v>
      </c>
      <c r="B130"/>
      <c r="I130"/>
      <c r="O130"/>
      <c r="R130"/>
      <c r="T130" s="164" t="e">
        <f t="shared" si="21"/>
        <v>#N/A</v>
      </c>
      <c r="U130" s="4"/>
      <c r="V130" s="164" t="e">
        <f t="shared" si="20"/>
        <v>#N/A</v>
      </c>
    </row>
    <row r="131" spans="1:22" x14ac:dyDescent="0.2">
      <c r="A131" s="172">
        <f>'Web Graph Info.'!A124:A271</f>
        <v>42269</v>
      </c>
      <c r="B131"/>
      <c r="I131"/>
      <c r="O131"/>
      <c r="R131"/>
      <c r="T131" s="164" t="e">
        <f t="shared" si="21"/>
        <v>#N/A</v>
      </c>
      <c r="U131" s="4"/>
      <c r="V131" s="164" t="e">
        <f t="shared" si="20"/>
        <v>#N/A</v>
      </c>
    </row>
    <row r="132" spans="1:22" x14ac:dyDescent="0.2">
      <c r="A132" s="172">
        <f>'Web Graph Info.'!A125:A272</f>
        <v>42270</v>
      </c>
      <c r="B132"/>
      <c r="C132" s="89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64" t="e">
        <f t="shared" si="21"/>
        <v>#N/A</v>
      </c>
      <c r="U132" s="4"/>
      <c r="V132" s="164" t="e">
        <f t="shared" si="20"/>
        <v>#N/A</v>
      </c>
    </row>
    <row r="133" spans="1:22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21"/>
        <v>#N/A</v>
      </c>
      <c r="U133" s="4"/>
      <c r="V133" s="164" t="e">
        <f t="shared" si="20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21"/>
        <v>#N/A</v>
      </c>
      <c r="U134" s="4"/>
      <c r="V134" s="164" t="e">
        <f t="shared" si="20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21"/>
        <v>#N/A</v>
      </c>
      <c r="U135" s="4"/>
      <c r="V135" s="164" t="e">
        <f t="shared" si="20"/>
        <v>#N/A</v>
      </c>
    </row>
    <row r="136" spans="1:22" x14ac:dyDescent="0.2">
      <c r="A136" s="172">
        <f>'Web Graph Info.'!A129:A276</f>
        <v>42274</v>
      </c>
      <c r="B136" s="89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64" t="e">
        <f t="shared" si="21"/>
        <v>#N/A</v>
      </c>
      <c r="U136" s="101"/>
      <c r="V136" s="164" t="e">
        <f t="shared" si="20"/>
        <v>#N/A</v>
      </c>
    </row>
    <row r="137" spans="1:22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1"/>
        <v>#N/A</v>
      </c>
      <c r="U137" s="4"/>
      <c r="V137" s="164" t="e">
        <f t="shared" si="20"/>
        <v>#N/A</v>
      </c>
    </row>
    <row r="138" spans="1:22" x14ac:dyDescent="0.2">
      <c r="A138" s="172">
        <f>'Web Graph Info.'!A131:A278</f>
        <v>42276</v>
      </c>
      <c r="B138"/>
      <c r="C138" s="89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62" si="35">IF(SUM(B138:S138)=0,NA(),SUM(B138:S138))</f>
        <v>#N/A</v>
      </c>
      <c r="U138" s="4"/>
      <c r="V138" s="164" t="e">
        <f t="shared" ref="V138:V141" si="36">SUM(T138:U138)</f>
        <v>#N/A</v>
      </c>
    </row>
    <row r="139" spans="1:22" x14ac:dyDescent="0.2">
      <c r="A139" s="172">
        <f>'Web Graph Info.'!A132:A279</f>
        <v>42277</v>
      </c>
      <c r="B13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35"/>
        <v>#N/A</v>
      </c>
      <c r="U139" s="4"/>
      <c r="V139" s="164" t="e">
        <f t="shared" si="36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35"/>
        <v>#N/A</v>
      </c>
      <c r="U140" s="4"/>
      <c r="V140" s="164" t="e">
        <f t="shared" si="36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35"/>
        <v>#N/A</v>
      </c>
      <c r="U141" s="4"/>
      <c r="V141" s="164" t="e">
        <f t="shared" si="36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35"/>
        <v>#N/A</v>
      </c>
      <c r="U142" s="4"/>
      <c r="V142" s="51" t="e">
        <f t="shared" ref="V142:V172" si="37">SUM(T142:U142)</f>
        <v>#N/A</v>
      </c>
    </row>
    <row r="143" spans="1:22" x14ac:dyDescent="0.2">
      <c r="A143" s="172">
        <f>'Web Graph Info.'!A136:A283</f>
        <v>42281</v>
      </c>
      <c r="B143"/>
      <c r="E143" s="101"/>
      <c r="F143" s="101"/>
      <c r="G143" s="101"/>
      <c r="H143" s="101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64" t="e">
        <f t="shared" si="35"/>
        <v>#N/A</v>
      </c>
      <c r="U143" s="4"/>
      <c r="V143" s="51" t="e">
        <f t="shared" si="37"/>
        <v>#N/A</v>
      </c>
    </row>
    <row r="144" spans="1:22" x14ac:dyDescent="0.2">
      <c r="A144" s="172">
        <f>'Web Graph Info.'!A137:A284</f>
        <v>42282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12"/>
      <c r="R144" s="8"/>
      <c r="S144" s="12"/>
      <c r="T144" s="164" t="e">
        <f t="shared" si="35"/>
        <v>#N/A</v>
      </c>
      <c r="U144" s="4"/>
      <c r="V144" s="51" t="e">
        <f t="shared" si="37"/>
        <v>#N/A</v>
      </c>
    </row>
    <row r="145" spans="1:22" x14ac:dyDescent="0.2">
      <c r="A145" s="172">
        <f>'Web Graph Info.'!A138:A285</f>
        <v>42283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12"/>
      <c r="R145" s="8"/>
      <c r="S145" s="12"/>
      <c r="T145" s="164" t="e">
        <f t="shared" si="35"/>
        <v>#N/A</v>
      </c>
      <c r="U145" s="4"/>
      <c r="V145" s="51" t="e">
        <f t="shared" si="37"/>
        <v>#N/A</v>
      </c>
    </row>
    <row r="146" spans="1:22" x14ac:dyDescent="0.2">
      <c r="A146" s="172">
        <f>'Web Graph Info.'!A139:A286</f>
        <v>42284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12"/>
      <c r="R146" s="8"/>
      <c r="S146" s="12"/>
      <c r="T146" s="164" t="e">
        <f t="shared" si="35"/>
        <v>#N/A</v>
      </c>
      <c r="U146" s="4"/>
      <c r="V146" s="51" t="e">
        <f t="shared" si="37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8"/>
      <c r="J147" s="4"/>
      <c r="K147" s="4"/>
      <c r="L147" s="4"/>
      <c r="M147" s="4"/>
      <c r="N147" s="4"/>
      <c r="O147" s="8"/>
      <c r="P147" s="4"/>
      <c r="Q147" s="12"/>
      <c r="R147" s="8"/>
      <c r="S147" s="12"/>
      <c r="T147" s="164" t="e">
        <f t="shared" si="35"/>
        <v>#N/A</v>
      </c>
      <c r="U147" s="4"/>
      <c r="V147" s="51" t="e">
        <f t="shared" si="37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8"/>
      <c r="J148" s="4"/>
      <c r="K148" s="4"/>
      <c r="L148" s="4"/>
      <c r="M148" s="4"/>
      <c r="N148" s="4"/>
      <c r="O148" s="8"/>
      <c r="P148" s="4"/>
      <c r="Q148" s="12"/>
      <c r="R148" s="8"/>
      <c r="S148" s="12"/>
      <c r="T148" s="164" t="e">
        <f t="shared" si="35"/>
        <v>#N/A</v>
      </c>
      <c r="U148" s="4"/>
      <c r="V148" s="51" t="e">
        <f t="shared" si="37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8"/>
      <c r="J149" s="4"/>
      <c r="K149" s="4"/>
      <c r="L149" s="4"/>
      <c r="M149" s="4"/>
      <c r="N149" s="4"/>
      <c r="O149" s="8"/>
      <c r="P149" s="4"/>
      <c r="Q149" s="12"/>
      <c r="R149" s="8"/>
      <c r="S149" s="12"/>
      <c r="T149" s="164" t="e">
        <f t="shared" si="35"/>
        <v>#N/A</v>
      </c>
      <c r="U149" s="4"/>
      <c r="V149" s="51" t="e">
        <f t="shared" si="37"/>
        <v>#N/A</v>
      </c>
    </row>
    <row r="150" spans="1:22" x14ac:dyDescent="0.2">
      <c r="A150" s="11"/>
      <c r="B150"/>
      <c r="H150" s="4"/>
      <c r="I150" s="8"/>
      <c r="J150" s="4"/>
      <c r="K150" s="4"/>
      <c r="L150" s="4"/>
      <c r="M150" s="4"/>
      <c r="N150" s="4"/>
      <c r="O150" s="8"/>
      <c r="P150" s="4"/>
      <c r="Q150" s="12"/>
      <c r="R150" s="8"/>
      <c r="S150" s="12"/>
      <c r="T150" s="164" t="e">
        <f t="shared" si="35"/>
        <v>#N/A</v>
      </c>
      <c r="U150" s="4"/>
      <c r="V150" s="51" t="e">
        <f t="shared" si="37"/>
        <v>#N/A</v>
      </c>
    </row>
    <row r="151" spans="1:22" x14ac:dyDescent="0.2">
      <c r="A151" s="11"/>
      <c r="B151"/>
      <c r="H151" s="4"/>
      <c r="I151" s="8"/>
      <c r="J151" s="4"/>
      <c r="K151" s="4"/>
      <c r="L151" s="4"/>
      <c r="M151" s="4"/>
      <c r="N151" s="4"/>
      <c r="O151" s="8"/>
      <c r="P151" s="4"/>
      <c r="Q151" s="12"/>
      <c r="R151" s="8"/>
      <c r="S151" s="12"/>
      <c r="T151" s="164" t="e">
        <f t="shared" si="35"/>
        <v>#N/A</v>
      </c>
      <c r="U151" s="4"/>
      <c r="V151" s="51" t="e">
        <f t="shared" si="37"/>
        <v>#N/A</v>
      </c>
    </row>
    <row r="152" spans="1:22" x14ac:dyDescent="0.2">
      <c r="A152" s="11"/>
      <c r="B152"/>
      <c r="H152" s="4"/>
      <c r="I152" s="8"/>
      <c r="J152" s="4"/>
      <c r="K152" s="4"/>
      <c r="L152" s="4"/>
      <c r="M152" s="4"/>
      <c r="N152" s="4"/>
      <c r="O152" s="8"/>
      <c r="P152" s="4"/>
      <c r="Q152" s="12"/>
      <c r="R152" s="8"/>
      <c r="S152" s="12"/>
      <c r="T152" s="164" t="e">
        <f t="shared" si="35"/>
        <v>#N/A</v>
      </c>
      <c r="U152" s="4"/>
      <c r="V152" s="51" t="e">
        <f t="shared" si="37"/>
        <v>#N/A</v>
      </c>
    </row>
    <row r="153" spans="1:22" s="101" customFormat="1" x14ac:dyDescent="0.2">
      <c r="A153" s="11"/>
      <c r="H153" s="4"/>
      <c r="I153" s="8"/>
      <c r="J153" s="4"/>
      <c r="K153" s="4"/>
      <c r="L153" s="4"/>
      <c r="M153" s="4"/>
      <c r="N153" s="4"/>
      <c r="O153" s="8"/>
      <c r="P153" s="4"/>
      <c r="Q153" s="12"/>
      <c r="R153" s="8"/>
      <c r="S153" s="12"/>
      <c r="T153" s="164" t="e">
        <f t="shared" si="35"/>
        <v>#N/A</v>
      </c>
      <c r="U153" s="4"/>
      <c r="V153" s="156" t="e">
        <f t="shared" si="37"/>
        <v>#N/A</v>
      </c>
    </row>
    <row r="154" spans="1:22" s="101" customFormat="1" x14ac:dyDescent="0.2">
      <c r="A154" s="11"/>
      <c r="H154" s="4"/>
      <c r="I154" s="8"/>
      <c r="J154" s="4"/>
      <c r="K154" s="4"/>
      <c r="L154" s="4"/>
      <c r="M154" s="4"/>
      <c r="N154" s="4"/>
      <c r="O154" s="8"/>
      <c r="P154" s="4"/>
      <c r="Q154" s="12"/>
      <c r="R154" s="8"/>
      <c r="S154" s="12"/>
      <c r="T154" s="164" t="e">
        <f t="shared" si="35"/>
        <v>#N/A</v>
      </c>
      <c r="U154" s="4"/>
      <c r="V154" s="156" t="e">
        <f t="shared" si="37"/>
        <v>#N/A</v>
      </c>
    </row>
    <row r="155" spans="1:22" s="101" customFormat="1" x14ac:dyDescent="0.2">
      <c r="A155" s="11"/>
      <c r="H155" s="4"/>
      <c r="I155" s="8"/>
      <c r="J155" s="4"/>
      <c r="K155" s="4"/>
      <c r="L155" s="4"/>
      <c r="M155" s="4"/>
      <c r="N155" s="4"/>
      <c r="O155" s="8"/>
      <c r="P155" s="4"/>
      <c r="Q155" s="12"/>
      <c r="R155" s="8"/>
      <c r="S155" s="12"/>
      <c r="T155" s="164" t="e">
        <f t="shared" si="35"/>
        <v>#N/A</v>
      </c>
      <c r="U155" s="4"/>
      <c r="V155" s="156" t="e">
        <f t="shared" si="37"/>
        <v>#N/A</v>
      </c>
    </row>
    <row r="156" spans="1:22" s="101" customFormat="1" x14ac:dyDescent="0.2">
      <c r="A156" s="11"/>
      <c r="H156" s="4"/>
      <c r="I156" s="8"/>
      <c r="J156" s="4"/>
      <c r="K156" s="4"/>
      <c r="L156" s="4"/>
      <c r="M156" s="4"/>
      <c r="N156" s="4"/>
      <c r="O156" s="8"/>
      <c r="P156" s="4"/>
      <c r="Q156" s="12"/>
      <c r="R156" s="8"/>
      <c r="S156" s="12"/>
      <c r="T156" s="164" t="e">
        <f t="shared" si="35"/>
        <v>#N/A</v>
      </c>
      <c r="U156" s="4"/>
      <c r="V156" s="156" t="e">
        <f t="shared" si="37"/>
        <v>#N/A</v>
      </c>
    </row>
    <row r="157" spans="1:22" s="101" customFormat="1" x14ac:dyDescent="0.2">
      <c r="A157" s="11"/>
      <c r="H157" s="4"/>
      <c r="I157" s="8"/>
      <c r="J157" s="4"/>
      <c r="K157" s="4"/>
      <c r="L157" s="4"/>
      <c r="M157" s="4"/>
      <c r="N157" s="4"/>
      <c r="O157" s="8"/>
      <c r="P157" s="4"/>
      <c r="Q157" s="12"/>
      <c r="R157" s="8"/>
      <c r="S157" s="12"/>
      <c r="T157" s="164" t="e">
        <f t="shared" si="35"/>
        <v>#N/A</v>
      </c>
      <c r="U157" s="4"/>
      <c r="V157" s="157" t="e">
        <f t="shared" si="37"/>
        <v>#N/A</v>
      </c>
    </row>
    <row r="158" spans="1:22" s="101" customFormat="1" x14ac:dyDescent="0.2">
      <c r="A158" s="11"/>
      <c r="H158" s="4"/>
      <c r="I158" s="8"/>
      <c r="J158" s="4"/>
      <c r="K158" s="4"/>
      <c r="L158" s="4"/>
      <c r="M158" s="4"/>
      <c r="N158" s="4"/>
      <c r="O158" s="8"/>
      <c r="P158" s="4"/>
      <c r="Q158" s="12"/>
      <c r="R158" s="8"/>
      <c r="S158" s="12"/>
      <c r="T158" s="164" t="e">
        <f t="shared" si="35"/>
        <v>#N/A</v>
      </c>
      <c r="U158" s="4"/>
      <c r="V158" s="157" t="e">
        <f t="shared" si="37"/>
        <v>#N/A</v>
      </c>
    </row>
    <row r="159" spans="1:22" s="101" customFormat="1" x14ac:dyDescent="0.2">
      <c r="A159" s="11"/>
      <c r="H159" s="4"/>
      <c r="I159" s="8"/>
      <c r="J159" s="4"/>
      <c r="K159" s="4"/>
      <c r="L159" s="4"/>
      <c r="M159" s="4"/>
      <c r="N159" s="4"/>
      <c r="O159" s="8"/>
      <c r="P159" s="4"/>
      <c r="Q159" s="12"/>
      <c r="R159" s="8"/>
      <c r="S159" s="12"/>
      <c r="T159" s="164" t="e">
        <f t="shared" si="35"/>
        <v>#N/A</v>
      </c>
      <c r="U159" s="4"/>
      <c r="V159" s="157" t="e">
        <f t="shared" si="37"/>
        <v>#N/A</v>
      </c>
    </row>
    <row r="160" spans="1:22" s="101" customFormat="1" x14ac:dyDescent="0.2">
      <c r="A160" s="11"/>
      <c r="H160" s="4"/>
      <c r="I160" s="8"/>
      <c r="J160" s="4"/>
      <c r="K160" s="4"/>
      <c r="L160" s="4"/>
      <c r="M160" s="4"/>
      <c r="N160" s="4"/>
      <c r="O160" s="8"/>
      <c r="P160" s="4"/>
      <c r="Q160" s="12"/>
      <c r="R160" s="8"/>
      <c r="S160" s="12"/>
      <c r="T160" s="164" t="e">
        <f t="shared" si="35"/>
        <v>#N/A</v>
      </c>
      <c r="U160" s="4"/>
      <c r="V160" s="157" t="e">
        <f t="shared" si="37"/>
        <v>#N/A</v>
      </c>
    </row>
    <row r="161" spans="1:22" s="101" customFormat="1" x14ac:dyDescent="0.2">
      <c r="A161" s="11"/>
      <c r="H161" s="4"/>
      <c r="I161" s="8"/>
      <c r="J161" s="4"/>
      <c r="K161" s="4"/>
      <c r="L161" s="4"/>
      <c r="M161" s="4"/>
      <c r="N161" s="4"/>
      <c r="O161" s="8"/>
      <c r="P161" s="4"/>
      <c r="Q161" s="12"/>
      <c r="R161" s="8"/>
      <c r="S161" s="12"/>
      <c r="T161" s="164" t="e">
        <f t="shared" si="35"/>
        <v>#N/A</v>
      </c>
      <c r="U161" s="4"/>
      <c r="V161" s="157" t="e">
        <f t="shared" si="37"/>
        <v>#N/A</v>
      </c>
    </row>
    <row r="162" spans="1:22" s="101" customFormat="1" x14ac:dyDescent="0.2">
      <c r="A162" s="11"/>
      <c r="H162" s="4"/>
      <c r="I162" s="8"/>
      <c r="J162" s="4"/>
      <c r="K162" s="4"/>
      <c r="L162" s="4"/>
      <c r="M162" s="4"/>
      <c r="N162" s="4"/>
      <c r="O162" s="8"/>
      <c r="P162" s="4"/>
      <c r="Q162" s="12"/>
      <c r="R162" s="8"/>
      <c r="S162" s="12"/>
      <c r="T162" s="164" t="e">
        <f t="shared" si="35"/>
        <v>#N/A</v>
      </c>
      <c r="U162" s="4"/>
      <c r="V162" s="157" t="e">
        <f t="shared" si="37"/>
        <v>#N/A</v>
      </c>
    </row>
    <row r="163" spans="1:22" s="101" customFormat="1" x14ac:dyDescent="0.2">
      <c r="A163" s="11"/>
      <c r="H163" s="4"/>
      <c r="I163" s="8"/>
      <c r="J163" s="4"/>
      <c r="K163" s="4"/>
      <c r="L163" s="4"/>
      <c r="M163" s="4"/>
      <c r="N163" s="4"/>
      <c r="O163" s="8"/>
      <c r="P163" s="4"/>
      <c r="Q163" s="12"/>
      <c r="R163" s="8"/>
      <c r="S163" s="12"/>
      <c r="T163" s="157" t="e">
        <f t="shared" ref="T163:T172" si="38">IF(SUM(B163:S163)=0,NA(),SUM(B163:S163))</f>
        <v>#N/A</v>
      </c>
      <c r="U163" s="4"/>
      <c r="V163" s="157" t="e">
        <f t="shared" si="37"/>
        <v>#N/A</v>
      </c>
    </row>
    <row r="164" spans="1:22" s="101" customFormat="1" x14ac:dyDescent="0.2">
      <c r="A164" s="11"/>
      <c r="O164" s="8"/>
      <c r="P164" s="4"/>
      <c r="Q164" s="12"/>
      <c r="R164" s="8"/>
      <c r="S164" s="12"/>
      <c r="T164" s="157" t="e">
        <f t="shared" si="38"/>
        <v>#N/A</v>
      </c>
      <c r="U164" s="4"/>
      <c r="V164" s="157" t="e">
        <f t="shared" si="37"/>
        <v>#N/A</v>
      </c>
    </row>
    <row r="165" spans="1:22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8"/>
      <c r="P165" s="4"/>
      <c r="Q165" s="12"/>
      <c r="R165" s="8"/>
      <c r="S165" s="12"/>
      <c r="T165" s="157" t="e">
        <f t="shared" si="38"/>
        <v>#N/A</v>
      </c>
      <c r="U165" s="4"/>
      <c r="V165" s="157" t="e">
        <f t="shared" si="37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38"/>
        <v>#N/A</v>
      </c>
      <c r="U166" s="4"/>
      <c r="V166" s="157" t="e">
        <f t="shared" si="37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38"/>
        <v>#N/A</v>
      </c>
      <c r="U167" s="4"/>
      <c r="V167" s="157" t="e">
        <f t="shared" si="37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38"/>
        <v>#N/A</v>
      </c>
      <c r="U168" s="4"/>
      <c r="V168" s="157" t="e">
        <f t="shared" si="37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38"/>
        <v>#N/A</v>
      </c>
      <c r="U169" s="4"/>
      <c r="V169" s="157" t="e">
        <f t="shared" si="37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38"/>
        <v>#N/A</v>
      </c>
      <c r="U170" s="4"/>
      <c r="V170" s="157" t="e">
        <f t="shared" si="37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38"/>
        <v>#N/A</v>
      </c>
      <c r="U171" s="4"/>
      <c r="V171" s="157" t="e">
        <f t="shared" si="37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38"/>
        <v>#N/A</v>
      </c>
      <c r="U172" s="4"/>
      <c r="V172" s="157" t="e">
        <f t="shared" si="37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x14ac:dyDescent="0.2">
      <c r="B176" s="224" t="s">
        <v>27</v>
      </c>
      <c r="C176" s="224"/>
      <c r="D176" s="224"/>
      <c r="E176" s="224"/>
      <c r="F176" s="224"/>
      <c r="G176" s="224"/>
      <c r="H176" s="224"/>
      <c r="I176" s="224" t="s">
        <v>28</v>
      </c>
      <c r="J176" s="224"/>
      <c r="K176" s="224"/>
      <c r="L176" s="224"/>
      <c r="M176" s="224"/>
      <c r="N176" s="224"/>
      <c r="O176" s="224" t="s">
        <v>29</v>
      </c>
      <c r="P176" s="224"/>
      <c r="Q176" s="224"/>
      <c r="R176" s="224" t="s">
        <v>30</v>
      </c>
      <c r="S176" s="224"/>
      <c r="T176" s="222" t="s">
        <v>31</v>
      </c>
      <c r="U176" t="s">
        <v>32</v>
      </c>
    </row>
    <row r="177" spans="1:22" x14ac:dyDescent="0.2">
      <c r="B177" t="s">
        <v>34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H177" s="1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50</v>
      </c>
      <c r="N177" s="1" t="s">
        <v>40</v>
      </c>
      <c r="O177" t="s">
        <v>46</v>
      </c>
      <c r="P177" t="s">
        <v>47</v>
      </c>
      <c r="Q177" s="1" t="s">
        <v>40</v>
      </c>
      <c r="R177" t="s">
        <v>51</v>
      </c>
      <c r="S177" s="1" t="s">
        <v>49</v>
      </c>
      <c r="T177" s="223"/>
    </row>
    <row r="178" spans="1:22" x14ac:dyDescent="0.2">
      <c r="A178" t="s">
        <v>52</v>
      </c>
      <c r="B178">
        <f>SUM(B9:B132)</f>
        <v>4513.2000000000007</v>
      </c>
      <c r="C178">
        <f t="shared" ref="C178:V178" si="39">SUM(C9:C132)</f>
        <v>13.600000000000001</v>
      </c>
      <c r="D178">
        <f t="shared" si="39"/>
        <v>0</v>
      </c>
      <c r="E178">
        <f t="shared" si="39"/>
        <v>0</v>
      </c>
      <c r="F178">
        <f t="shared" si="39"/>
        <v>0</v>
      </c>
      <c r="G178">
        <f t="shared" si="39"/>
        <v>0</v>
      </c>
      <c r="H178">
        <f t="shared" si="39"/>
        <v>0</v>
      </c>
      <c r="I178">
        <f t="shared" si="39"/>
        <v>157.99999999999994</v>
      </c>
      <c r="J178">
        <f t="shared" si="39"/>
        <v>158.50000000000006</v>
      </c>
      <c r="K178">
        <f t="shared" si="39"/>
        <v>0</v>
      </c>
      <c r="L178">
        <f t="shared" si="39"/>
        <v>211.89999999999995</v>
      </c>
      <c r="M178">
        <f t="shared" si="39"/>
        <v>88.9</v>
      </c>
      <c r="N178">
        <f t="shared" si="39"/>
        <v>1</v>
      </c>
      <c r="O178">
        <f t="shared" si="39"/>
        <v>293.20000000000005</v>
      </c>
      <c r="P178">
        <f t="shared" si="39"/>
        <v>6</v>
      </c>
      <c r="Q178">
        <f t="shared" si="39"/>
        <v>0</v>
      </c>
      <c r="R178">
        <f t="shared" si="39"/>
        <v>4.9000000000000004</v>
      </c>
      <c r="S178">
        <f t="shared" si="39"/>
        <v>0</v>
      </c>
      <c r="T178" t="e">
        <f t="shared" si="39"/>
        <v>#N/A</v>
      </c>
      <c r="U178">
        <f t="shared" si="39"/>
        <v>2407.7999999999997</v>
      </c>
      <c r="V178" t="e">
        <f t="shared" si="39"/>
        <v>#N/A</v>
      </c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 t="s">
        <v>33</v>
      </c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t="e">
        <f>SUM(V11:V185)</f>
        <v>#N/A</v>
      </c>
    </row>
  </sheetData>
  <mergeCells count="17">
    <mergeCell ref="V186:V187"/>
    <mergeCell ref="I176:N176"/>
    <mergeCell ref="O176:Q176"/>
    <mergeCell ref="R176:S176"/>
    <mergeCell ref="T176:T177"/>
    <mergeCell ref="V7:V8"/>
    <mergeCell ref="B176:H176"/>
    <mergeCell ref="A2:C2"/>
    <mergeCell ref="A1:C1"/>
    <mergeCell ref="A4:D4"/>
    <mergeCell ref="A5:C5"/>
    <mergeCell ref="T7:T8"/>
    <mergeCell ref="B7:H7"/>
    <mergeCell ref="I7:N7"/>
    <mergeCell ref="O7:Q7"/>
    <mergeCell ref="R7:S7"/>
    <mergeCell ref="A3:D3"/>
  </mergeCells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W191"/>
  <sheetViews>
    <sheetView zoomScaleNormal="100" workbookViewId="0">
      <pane ySplit="2295" topLeftCell="A94" activePane="bottomLeft"/>
      <selection activeCell="E3" sqref="E3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124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125</v>
      </c>
      <c r="B3" s="226"/>
      <c r="C3" s="226"/>
      <c r="E3" s="55" t="s">
        <v>126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H4" s="1"/>
      <c r="I4"/>
      <c r="N4" s="1"/>
      <c r="O4"/>
      <c r="Q4" s="1"/>
      <c r="R4"/>
      <c r="S4" s="1"/>
      <c r="T4"/>
    </row>
    <row r="5" spans="1:22" x14ac:dyDescent="0.2">
      <c r="A5" s="226" t="s">
        <v>127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N9" s="1"/>
      <c r="O9"/>
      <c r="Q9" s="1"/>
      <c r="R9" s="4"/>
      <c r="S9" s="1"/>
      <c r="T9" s="128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130" t="e">
        <f t="shared" si="0"/>
        <v>#N/A</v>
      </c>
      <c r="U12" s="4"/>
      <c r="V12" s="51" t="e">
        <f t="shared" si="1"/>
        <v>#N/A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1">
        <v>0</v>
      </c>
      <c r="O13" s="4">
        <v>1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2</v>
      </c>
      <c r="U13" s="4">
        <v>1</v>
      </c>
      <c r="V13" s="51">
        <f t="shared" si="1"/>
        <v>3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64">
        <f t="shared" si="0"/>
        <v>1</v>
      </c>
      <c r="U14" s="4">
        <v>0</v>
      </c>
      <c r="V14" s="51">
        <f t="shared" si="1"/>
        <v>1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4">
        <v>1</v>
      </c>
      <c r="P15" s="4">
        <v>0</v>
      </c>
      <c r="Q15" s="1">
        <v>0</v>
      </c>
      <c r="R15" s="4">
        <v>0</v>
      </c>
      <c r="S15" s="1">
        <v>0</v>
      </c>
      <c r="T15" s="164">
        <f t="shared" si="0"/>
        <v>1</v>
      </c>
      <c r="U15" s="4">
        <v>0</v>
      </c>
      <c r="V15" s="51">
        <f t="shared" si="1"/>
        <v>1</v>
      </c>
    </row>
    <row r="16" spans="1:22" x14ac:dyDescent="0.2">
      <c r="A16" s="172">
        <f>'Web Graph Info.'!A9:A156</f>
        <v>42154</v>
      </c>
      <c r="B16">
        <v>0</v>
      </c>
      <c r="C16">
        <v>0.6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4">
        <v>0.3</v>
      </c>
      <c r="M16" s="4">
        <v>0</v>
      </c>
      <c r="N16" s="1">
        <v>0</v>
      </c>
      <c r="O16" s="4">
        <v>0.6</v>
      </c>
      <c r="P16" s="4">
        <v>0</v>
      </c>
      <c r="Q16" s="4">
        <v>0</v>
      </c>
      <c r="R16" s="4">
        <v>0</v>
      </c>
      <c r="S16" s="4">
        <v>0</v>
      </c>
      <c r="T16" s="164">
        <f t="shared" si="0"/>
        <v>1.5</v>
      </c>
      <c r="U16" s="4">
        <v>1.3</v>
      </c>
      <c r="V16" s="51">
        <f t="shared" si="1"/>
        <v>2.8</v>
      </c>
    </row>
    <row r="17" spans="1:22" x14ac:dyDescent="0.2">
      <c r="A17" s="172">
        <f>'Web Graph Info.'!A10:A157</f>
        <v>42155</v>
      </c>
      <c r="B17" s="101">
        <v>0</v>
      </c>
      <c r="C17" s="101">
        <v>0.6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4">
        <v>0.3</v>
      </c>
      <c r="M17" s="4">
        <v>0</v>
      </c>
      <c r="N17" s="1">
        <v>0</v>
      </c>
      <c r="O17" s="4">
        <v>0.6</v>
      </c>
      <c r="P17" s="4">
        <v>0</v>
      </c>
      <c r="Q17" s="4">
        <v>0</v>
      </c>
      <c r="R17" s="4">
        <v>0</v>
      </c>
      <c r="S17" s="4">
        <v>0</v>
      </c>
      <c r="T17" s="173">
        <f t="shared" ref="T17:T18" si="2">IF(SUM(B17:S17)=0,NA(),SUM(B17:S17))</f>
        <v>1.5</v>
      </c>
      <c r="U17" s="4">
        <v>2.2999999999999998</v>
      </c>
      <c r="V17" s="173">
        <f t="shared" ref="V17:V18" si="3">SUM(T17:U17)</f>
        <v>3.8</v>
      </c>
    </row>
    <row r="18" spans="1:22" x14ac:dyDescent="0.2">
      <c r="A18" s="172">
        <f>'Web Graph Info.'!A11:A158</f>
        <v>42156</v>
      </c>
      <c r="B18" s="101">
        <v>0</v>
      </c>
      <c r="C18" s="101">
        <v>0.6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4">
        <v>0.3</v>
      </c>
      <c r="M18" s="4">
        <v>0</v>
      </c>
      <c r="N18" s="1">
        <v>0</v>
      </c>
      <c r="O18" s="4">
        <v>0.6</v>
      </c>
      <c r="P18" s="4">
        <v>0</v>
      </c>
      <c r="Q18" s="4">
        <v>0</v>
      </c>
      <c r="R18" s="4">
        <v>0</v>
      </c>
      <c r="S18" s="4">
        <v>0</v>
      </c>
      <c r="T18" s="173">
        <f t="shared" si="2"/>
        <v>1.5</v>
      </c>
      <c r="U18" s="4">
        <v>3.3</v>
      </c>
      <c r="V18" s="173">
        <f t="shared" si="3"/>
        <v>4.8</v>
      </c>
    </row>
    <row r="19" spans="1:22" x14ac:dyDescent="0.2">
      <c r="A19" s="172">
        <f>'Web Graph Info.'!A12:A159</f>
        <v>42157</v>
      </c>
      <c r="B19">
        <v>2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64">
        <f t="shared" si="0"/>
        <v>3</v>
      </c>
      <c r="U19" s="4">
        <v>5</v>
      </c>
      <c r="V19" s="51">
        <f t="shared" si="1"/>
        <v>8</v>
      </c>
    </row>
    <row r="20" spans="1:22" x14ac:dyDescent="0.2">
      <c r="A20" s="172">
        <f>'Web Graph Info.'!A13:A160</f>
        <v>42158</v>
      </c>
      <c r="B20">
        <v>9</v>
      </c>
      <c r="C20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>
        <v>1</v>
      </c>
      <c r="K20">
        <v>0</v>
      </c>
      <c r="L20">
        <v>0</v>
      </c>
      <c r="M20">
        <v>0</v>
      </c>
      <c r="N20" s="4">
        <v>0</v>
      </c>
      <c r="O20" s="4">
        <v>3</v>
      </c>
      <c r="P20" s="4">
        <v>0</v>
      </c>
      <c r="Q20" s="4">
        <v>0</v>
      </c>
      <c r="R20" s="4">
        <v>0</v>
      </c>
      <c r="S20" s="4">
        <v>0</v>
      </c>
      <c r="T20" s="164">
        <f t="shared" si="0"/>
        <v>13</v>
      </c>
      <c r="U20" s="4">
        <v>8</v>
      </c>
      <c r="V20" s="51">
        <f t="shared" si="1"/>
        <v>21</v>
      </c>
    </row>
    <row r="21" spans="1:22" x14ac:dyDescent="0.2">
      <c r="A21" s="172">
        <f>'Web Graph Info.'!A14:A161</f>
        <v>42159</v>
      </c>
      <c r="B21">
        <v>0</v>
      </c>
      <c r="C21">
        <v>1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4">
        <v>3</v>
      </c>
      <c r="P21" s="4">
        <v>0</v>
      </c>
      <c r="Q21" s="4">
        <v>0</v>
      </c>
      <c r="R21" s="4">
        <v>0</v>
      </c>
      <c r="S21" s="4">
        <v>0</v>
      </c>
      <c r="T21" s="164">
        <f t="shared" si="0"/>
        <v>4</v>
      </c>
      <c r="U21" s="4">
        <v>0</v>
      </c>
      <c r="V21" s="51">
        <f t="shared" si="1"/>
        <v>4</v>
      </c>
    </row>
    <row r="22" spans="1:22" x14ac:dyDescent="0.2">
      <c r="A22" s="172">
        <f>'Web Graph Info.'!A15:A162</f>
        <v>42160</v>
      </c>
      <c r="B22">
        <v>17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1</v>
      </c>
      <c r="K22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64">
        <f t="shared" si="0"/>
        <v>18</v>
      </c>
      <c r="U22" s="4">
        <v>3</v>
      </c>
      <c r="V22" s="51">
        <f t="shared" si="1"/>
        <v>21</v>
      </c>
    </row>
    <row r="23" spans="1:22" x14ac:dyDescent="0.2">
      <c r="A23" s="172">
        <f>'Web Graph Info.'!A16:A163</f>
        <v>42161</v>
      </c>
      <c r="B23">
        <v>29.6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1.3</v>
      </c>
      <c r="K23">
        <v>0</v>
      </c>
      <c r="L23">
        <v>0</v>
      </c>
      <c r="M23">
        <v>0</v>
      </c>
      <c r="N23" s="4">
        <v>0</v>
      </c>
      <c r="O23" s="4">
        <v>5.3</v>
      </c>
      <c r="P23" s="4">
        <v>0</v>
      </c>
      <c r="Q23" s="4">
        <v>0</v>
      </c>
      <c r="R23" s="4">
        <v>0</v>
      </c>
      <c r="S23" s="4">
        <v>0</v>
      </c>
      <c r="T23" s="164">
        <f t="shared" si="0"/>
        <v>37.200000000000003</v>
      </c>
      <c r="U23" s="4">
        <v>14</v>
      </c>
      <c r="V23" s="51">
        <f t="shared" si="1"/>
        <v>51.2</v>
      </c>
    </row>
    <row r="24" spans="1:22" x14ac:dyDescent="0.2">
      <c r="A24" s="172">
        <f>'Web Graph Info.'!A17:A164</f>
        <v>42162</v>
      </c>
      <c r="B24" s="101">
        <v>29.6</v>
      </c>
      <c r="C24" s="101">
        <v>1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1.3</v>
      </c>
      <c r="K24" s="101">
        <v>0</v>
      </c>
      <c r="L24" s="101">
        <v>0</v>
      </c>
      <c r="M24" s="101">
        <v>0</v>
      </c>
      <c r="N24" s="4">
        <v>0</v>
      </c>
      <c r="O24" s="4">
        <v>5.3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37.200000000000003</v>
      </c>
      <c r="U24" s="4">
        <v>15</v>
      </c>
      <c r="V24" s="174">
        <f t="shared" ref="V24:V25" si="5">SUM(T24:U24)</f>
        <v>52.2</v>
      </c>
    </row>
    <row r="25" spans="1:22" x14ac:dyDescent="0.2">
      <c r="A25" s="172">
        <f>'Web Graph Info.'!A18:A165</f>
        <v>42163</v>
      </c>
      <c r="B25" s="101">
        <v>29.6</v>
      </c>
      <c r="C25" s="101">
        <v>1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1.3</v>
      </c>
      <c r="K25" s="101">
        <v>0</v>
      </c>
      <c r="L25" s="101">
        <v>0</v>
      </c>
      <c r="M25" s="101">
        <v>0</v>
      </c>
      <c r="N25" s="4">
        <v>0</v>
      </c>
      <c r="O25" s="4">
        <v>5.3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37.200000000000003</v>
      </c>
      <c r="U25" s="4">
        <v>16</v>
      </c>
      <c r="V25" s="174">
        <f t="shared" si="5"/>
        <v>53.2</v>
      </c>
    </row>
    <row r="26" spans="1:22" x14ac:dyDescent="0.2">
      <c r="A26" s="172">
        <f>'Web Graph Info.'!A19:A166</f>
        <v>42164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64">
        <f t="shared" si="0"/>
        <v>10</v>
      </c>
      <c r="U26" s="4">
        <v>11</v>
      </c>
      <c r="V26" s="51">
        <f t="shared" si="1"/>
        <v>21</v>
      </c>
    </row>
    <row r="27" spans="1:22" x14ac:dyDescent="0.2">
      <c r="A27" s="172">
        <f>'Web Graph Info.'!A20:A167</f>
        <v>42165</v>
      </c>
      <c r="B27">
        <v>8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64">
        <f t="shared" si="0"/>
        <v>8</v>
      </c>
      <c r="U27" s="4">
        <v>3</v>
      </c>
      <c r="V27" s="51">
        <f t="shared" si="1"/>
        <v>11</v>
      </c>
    </row>
    <row r="28" spans="1:22" x14ac:dyDescent="0.2">
      <c r="A28" s="172">
        <f>'Web Graph Info.'!A21:A168</f>
        <v>42166</v>
      </c>
      <c r="B28">
        <v>11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164">
        <f t="shared" si="0"/>
        <v>12</v>
      </c>
      <c r="U28" s="4">
        <v>1</v>
      </c>
      <c r="V28" s="51">
        <f t="shared" si="1"/>
        <v>13</v>
      </c>
    </row>
    <row r="29" spans="1:22" x14ac:dyDescent="0.2">
      <c r="A29" s="172">
        <f>'Web Graph Info.'!A22:A169</f>
        <v>42167</v>
      </c>
      <c r="B29">
        <v>23</v>
      </c>
      <c r="C29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>
        <v>5</v>
      </c>
      <c r="P29">
        <v>0</v>
      </c>
      <c r="Q29">
        <v>0</v>
      </c>
      <c r="R29">
        <v>0</v>
      </c>
      <c r="S29">
        <v>0</v>
      </c>
      <c r="T29" s="164">
        <f t="shared" si="0"/>
        <v>28</v>
      </c>
      <c r="U29" s="4">
        <v>6</v>
      </c>
      <c r="V29" s="51">
        <f t="shared" si="1"/>
        <v>34</v>
      </c>
    </row>
    <row r="30" spans="1:22" x14ac:dyDescent="0.2">
      <c r="A30" s="172">
        <f>'Web Graph Info.'!A23:A170</f>
        <v>42168</v>
      </c>
      <c r="B30">
        <v>14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>
        <v>1.3</v>
      </c>
      <c r="M30">
        <v>1.3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64">
        <f t="shared" si="0"/>
        <v>16.600000000000001</v>
      </c>
      <c r="U30" s="4">
        <v>3.6</v>
      </c>
      <c r="V30" s="51">
        <f t="shared" si="1"/>
        <v>20.200000000000003</v>
      </c>
    </row>
    <row r="31" spans="1:22" x14ac:dyDescent="0.2">
      <c r="A31" s="172">
        <f>'Web Graph Info.'!A24:A171</f>
        <v>42169</v>
      </c>
      <c r="B31" s="101">
        <v>14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1.3</v>
      </c>
      <c r="M31" s="101">
        <v>1.3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6">IF(SUM(B31:S31)=0,NA(),SUM(B31:S31))</f>
        <v>16.600000000000001</v>
      </c>
      <c r="U31" s="4">
        <v>4.5999999999999996</v>
      </c>
      <c r="V31" s="175">
        <f t="shared" ref="V31:V32" si="7">SUM(T31:U31)</f>
        <v>21.200000000000003</v>
      </c>
    </row>
    <row r="32" spans="1:22" x14ac:dyDescent="0.2">
      <c r="A32" s="172">
        <f>'Web Graph Info.'!A25:A172</f>
        <v>42170</v>
      </c>
      <c r="B32" s="101">
        <v>14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1.3</v>
      </c>
      <c r="M32" s="101">
        <v>1.3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6"/>
        <v>16.600000000000001</v>
      </c>
      <c r="U32" s="4">
        <v>5.6</v>
      </c>
      <c r="V32" s="175">
        <f t="shared" si="7"/>
        <v>22.200000000000003</v>
      </c>
    </row>
    <row r="33" spans="1:22" x14ac:dyDescent="0.2">
      <c r="A33" s="172">
        <f>'Web Graph Info.'!A26:A173</f>
        <v>42171</v>
      </c>
      <c r="B33">
        <v>29</v>
      </c>
      <c r="C33">
        <v>1</v>
      </c>
      <c r="D33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>
        <v>8</v>
      </c>
      <c r="P33">
        <v>0</v>
      </c>
      <c r="Q33">
        <v>0</v>
      </c>
      <c r="R33">
        <v>0</v>
      </c>
      <c r="S33">
        <v>0</v>
      </c>
      <c r="T33" s="164">
        <f t="shared" si="0"/>
        <v>38</v>
      </c>
      <c r="U33" s="4">
        <v>8</v>
      </c>
      <c r="V33" s="51">
        <f t="shared" si="1"/>
        <v>46</v>
      </c>
    </row>
    <row r="34" spans="1:22" x14ac:dyDescent="0.2">
      <c r="A34" s="172">
        <f>'Web Graph Info.'!A27:A174</f>
        <v>42172</v>
      </c>
      <c r="B34">
        <v>1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64">
        <f t="shared" si="0"/>
        <v>1</v>
      </c>
      <c r="U34" s="4">
        <v>0</v>
      </c>
      <c r="V34" s="51">
        <f t="shared" si="1"/>
        <v>1</v>
      </c>
    </row>
    <row r="35" spans="1:22" x14ac:dyDescent="0.2">
      <c r="A35" s="172">
        <f>'Web Graph Info.'!A28:A175</f>
        <v>42173</v>
      </c>
      <c r="B35">
        <v>2</v>
      </c>
      <c r="C35">
        <v>0</v>
      </c>
      <c r="D35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64">
        <f t="shared" si="0"/>
        <v>2</v>
      </c>
      <c r="U35" s="4">
        <v>0</v>
      </c>
      <c r="V35" s="51">
        <f>SUM(T35:U35)</f>
        <v>2</v>
      </c>
    </row>
    <row r="36" spans="1:22" x14ac:dyDescent="0.2">
      <c r="A36" s="172">
        <f>'Web Graph Info.'!A29:A176</f>
        <v>42174</v>
      </c>
      <c r="B36" s="89">
        <v>7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164">
        <f t="shared" si="0"/>
        <v>7</v>
      </c>
      <c r="U36" s="4">
        <v>0</v>
      </c>
      <c r="V36" s="51">
        <f>SUM(T36:U36)</f>
        <v>7</v>
      </c>
    </row>
    <row r="37" spans="1:22" x14ac:dyDescent="0.2">
      <c r="A37" s="172">
        <f>'Web Graph Info.'!A30:A177</f>
        <v>42175</v>
      </c>
      <c r="B37" s="89">
        <v>9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0.3</v>
      </c>
      <c r="K37" s="89">
        <v>0</v>
      </c>
      <c r="L37" s="89">
        <v>0</v>
      </c>
      <c r="M37" s="89">
        <v>0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0</v>
      </c>
      <c r="T37" s="164">
        <f t="shared" si="0"/>
        <v>10.3</v>
      </c>
      <c r="U37" s="4">
        <v>0.6</v>
      </c>
      <c r="V37" s="51">
        <f t="shared" si="1"/>
        <v>10.9</v>
      </c>
    </row>
    <row r="38" spans="1:22" x14ac:dyDescent="0.2">
      <c r="A38" s="172">
        <f>'Web Graph Info.'!A31:A178</f>
        <v>42176</v>
      </c>
      <c r="B38" s="101">
        <v>9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0.3</v>
      </c>
      <c r="K38" s="101">
        <v>0</v>
      </c>
      <c r="L38" s="101">
        <v>0</v>
      </c>
      <c r="M38" s="101">
        <v>0</v>
      </c>
      <c r="N38" s="101">
        <v>0</v>
      </c>
      <c r="O38" s="101">
        <v>1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10.3</v>
      </c>
      <c r="U38" s="4">
        <v>1.6</v>
      </c>
      <c r="V38" s="177">
        <f t="shared" ref="V38:V39" si="9">SUM(T38:U38)</f>
        <v>11.9</v>
      </c>
    </row>
    <row r="39" spans="1:22" x14ac:dyDescent="0.2">
      <c r="A39" s="172">
        <f>'Web Graph Info.'!A32:A179</f>
        <v>42177</v>
      </c>
      <c r="B39" s="101">
        <v>9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0.3</v>
      </c>
      <c r="K39" s="101">
        <v>0</v>
      </c>
      <c r="L39" s="101">
        <v>0</v>
      </c>
      <c r="M39" s="101">
        <v>0</v>
      </c>
      <c r="N39" s="101">
        <v>0</v>
      </c>
      <c r="O39" s="101">
        <v>1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10.3</v>
      </c>
      <c r="U39" s="4">
        <v>2.6</v>
      </c>
      <c r="V39" s="177">
        <f t="shared" si="9"/>
        <v>12.9</v>
      </c>
    </row>
    <row r="40" spans="1:22" x14ac:dyDescent="0.2">
      <c r="A40" s="172">
        <f>'Web Graph Info.'!A33:A180</f>
        <v>42178</v>
      </c>
      <c r="B40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164">
        <f t="shared" si="0"/>
        <v>12</v>
      </c>
      <c r="U40" s="4">
        <v>2</v>
      </c>
      <c r="V40" s="51">
        <f t="shared" si="1"/>
        <v>14</v>
      </c>
    </row>
    <row r="41" spans="1:22" x14ac:dyDescent="0.2">
      <c r="A41" s="172">
        <f>'Web Graph Info.'!A34:A181</f>
        <v>42179</v>
      </c>
      <c r="B41">
        <v>25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2</v>
      </c>
      <c r="K41" s="101">
        <v>0</v>
      </c>
      <c r="L41" s="101">
        <v>0</v>
      </c>
      <c r="M41" s="101">
        <v>0</v>
      </c>
      <c r="N41" s="101">
        <v>0</v>
      </c>
      <c r="O41" s="101">
        <v>11</v>
      </c>
      <c r="P41" s="101">
        <v>0</v>
      </c>
      <c r="Q41">
        <v>0</v>
      </c>
      <c r="R41" s="101">
        <v>0</v>
      </c>
      <c r="S41" s="101">
        <v>0</v>
      </c>
      <c r="T41" s="164">
        <f t="shared" si="0"/>
        <v>38</v>
      </c>
      <c r="U41" s="4">
        <v>4</v>
      </c>
      <c r="V41" s="51">
        <f t="shared" si="1"/>
        <v>42</v>
      </c>
    </row>
    <row r="42" spans="1:22" x14ac:dyDescent="0.2">
      <c r="A42" s="172">
        <f>'Web Graph Info.'!A35:A182</f>
        <v>42180</v>
      </c>
      <c r="B42">
        <v>4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164">
        <f t="shared" si="0"/>
        <v>7</v>
      </c>
      <c r="U42" s="4">
        <v>1</v>
      </c>
      <c r="V42" s="51">
        <f>SUM(T42:U42)</f>
        <v>8</v>
      </c>
    </row>
    <row r="43" spans="1:22" x14ac:dyDescent="0.2">
      <c r="A43" s="172">
        <f>'Web Graph Info.'!A36:A183</f>
        <v>42181</v>
      </c>
      <c r="B43" s="101">
        <v>5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1</v>
      </c>
      <c r="P43" s="101">
        <v>0</v>
      </c>
      <c r="Q43" s="101">
        <v>0</v>
      </c>
      <c r="R43" s="101">
        <v>0</v>
      </c>
      <c r="S43" s="101">
        <v>0</v>
      </c>
      <c r="T43" s="164">
        <f t="shared" si="0"/>
        <v>6</v>
      </c>
      <c r="U43" s="4">
        <v>1</v>
      </c>
      <c r="V43" s="103">
        <f t="shared" ref="V43:V44" si="10">SUM(T43:U43)</f>
        <v>7</v>
      </c>
    </row>
    <row r="44" spans="1:22" x14ac:dyDescent="0.2">
      <c r="A44" s="172">
        <f>'Web Graph Info.'!A37:A184</f>
        <v>42182</v>
      </c>
      <c r="B44" s="101">
        <v>7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64">
        <f t="shared" si="0"/>
        <v>8</v>
      </c>
      <c r="U44" s="4">
        <v>0.3</v>
      </c>
      <c r="V44" s="103">
        <f t="shared" si="10"/>
        <v>8.3000000000000007</v>
      </c>
    </row>
    <row r="45" spans="1:22" x14ac:dyDescent="0.2">
      <c r="A45" s="172">
        <f>'Web Graph Info.'!A38:A185</f>
        <v>42183</v>
      </c>
      <c r="B45" s="101">
        <v>7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1">IF(SUM(B45:S45)=0,NA(),SUM(B45:S45))</f>
        <v>8</v>
      </c>
      <c r="U45" s="4">
        <v>1.3</v>
      </c>
      <c r="V45" s="179">
        <f t="shared" ref="V45:V46" si="12">SUM(T45:U45)</f>
        <v>9.3000000000000007</v>
      </c>
    </row>
    <row r="46" spans="1:22" x14ac:dyDescent="0.2">
      <c r="A46" s="172">
        <f>'Web Graph Info.'!A39:A186</f>
        <v>42184</v>
      </c>
      <c r="B46" s="101">
        <v>7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1"/>
        <v>8</v>
      </c>
      <c r="U46" s="4">
        <v>2.2999999999999998</v>
      </c>
      <c r="V46" s="179">
        <f t="shared" si="12"/>
        <v>10.3</v>
      </c>
    </row>
    <row r="47" spans="1:22" x14ac:dyDescent="0.2">
      <c r="A47" s="172">
        <f>'Web Graph Info.'!A40:A187</f>
        <v>42185</v>
      </c>
      <c r="B47">
        <v>2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1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1</v>
      </c>
      <c r="P47" s="101">
        <v>0</v>
      </c>
      <c r="Q47" s="101">
        <v>0</v>
      </c>
      <c r="R47" s="101">
        <v>0</v>
      </c>
      <c r="S47" s="101">
        <v>0</v>
      </c>
      <c r="T47" s="164">
        <f t="shared" si="0"/>
        <v>4</v>
      </c>
      <c r="U47" s="4">
        <v>2</v>
      </c>
      <c r="V47" s="51">
        <f t="shared" si="1"/>
        <v>6</v>
      </c>
    </row>
    <row r="48" spans="1:22" x14ac:dyDescent="0.2">
      <c r="A48" s="172">
        <f>'Web Graph Info.'!A41:A188</f>
        <v>42186</v>
      </c>
      <c r="B48">
        <v>0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64">
        <v>0</v>
      </c>
      <c r="U48" s="4">
        <v>1</v>
      </c>
      <c r="V48" s="51">
        <f t="shared" si="1"/>
        <v>1</v>
      </c>
    </row>
    <row r="49" spans="1:22" x14ac:dyDescent="0.2">
      <c r="A49" s="172">
        <f>'Web Graph Info.'!A42:A189</f>
        <v>42187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64">
        <f t="shared" si="0"/>
        <v>2</v>
      </c>
      <c r="U49" s="4">
        <v>0</v>
      </c>
      <c r="V49" s="51">
        <f>SUM(T49:U49)</f>
        <v>2</v>
      </c>
    </row>
    <row r="50" spans="1:22" x14ac:dyDescent="0.2">
      <c r="A50" s="172">
        <f>'Web Graph Info.'!A43:A190</f>
        <v>42188</v>
      </c>
      <c r="B50" s="101">
        <v>0.5</v>
      </c>
      <c r="C50" s="101">
        <v>0.25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64">
        <f t="shared" si="0"/>
        <v>0.75</v>
      </c>
      <c r="U50" s="4">
        <v>0.75</v>
      </c>
      <c r="V50" s="105">
        <f t="shared" ref="V50:V51" si="13">SUM(T50:U50)</f>
        <v>1.5</v>
      </c>
    </row>
    <row r="51" spans="1:22" x14ac:dyDescent="0.2">
      <c r="A51" s="172">
        <f>'Web Graph Info.'!A44:A191</f>
        <v>42189</v>
      </c>
      <c r="B51" s="101">
        <v>0.5</v>
      </c>
      <c r="C51" s="101">
        <v>0.25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4">IF(SUM(B51:S51)=0,NA(),SUM(B51:S51))</f>
        <v>0.75</v>
      </c>
      <c r="U51" s="4">
        <v>1.75</v>
      </c>
      <c r="V51" s="105">
        <f t="shared" si="13"/>
        <v>2.5</v>
      </c>
    </row>
    <row r="52" spans="1:22" x14ac:dyDescent="0.2">
      <c r="A52" s="172">
        <f>'Web Graph Info.'!A45:A192</f>
        <v>42190</v>
      </c>
      <c r="B52" s="101">
        <v>0.5</v>
      </c>
      <c r="C52" s="101">
        <v>0.25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4"/>
        <v>0.75</v>
      </c>
      <c r="U52" s="4">
        <v>2.75</v>
      </c>
      <c r="V52" s="51">
        <f t="shared" si="1"/>
        <v>3.5</v>
      </c>
    </row>
    <row r="53" spans="1:22" x14ac:dyDescent="0.2">
      <c r="A53" s="172">
        <f>'Web Graph Info.'!A46:A193</f>
        <v>42191</v>
      </c>
      <c r="B53" s="101">
        <v>0.5</v>
      </c>
      <c r="C53" s="101">
        <v>0.25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4"/>
        <v>0.75</v>
      </c>
      <c r="U53" s="4">
        <v>3.75</v>
      </c>
      <c r="V53" s="51">
        <f t="shared" si="1"/>
        <v>4.5</v>
      </c>
    </row>
    <row r="54" spans="1:22" x14ac:dyDescent="0.2">
      <c r="A54" s="172">
        <f>'Web Graph Info.'!A47:A194</f>
        <v>42192</v>
      </c>
      <c r="B54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51">
        <f t="shared" si="1"/>
        <v>0</v>
      </c>
    </row>
    <row r="55" spans="1:22" x14ac:dyDescent="0.2">
      <c r="A55" s="172">
        <f>'Web Graph Info.'!A48:A195</f>
        <v>42193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64">
        <f t="shared" si="0"/>
        <v>1</v>
      </c>
      <c r="U55" s="4">
        <v>0</v>
      </c>
      <c r="V55" s="51">
        <f t="shared" si="1"/>
        <v>1</v>
      </c>
    </row>
    <row r="56" spans="1:22" x14ac:dyDescent="0.2">
      <c r="A56" s="172">
        <f>'Web Graph Info.'!A49:A196</f>
        <v>42194</v>
      </c>
      <c r="B56">
        <v>2</v>
      </c>
      <c r="C56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64">
        <f t="shared" si="0"/>
        <v>3</v>
      </c>
      <c r="U56" s="4">
        <v>0</v>
      </c>
      <c r="V56" s="51">
        <f t="shared" si="1"/>
        <v>3</v>
      </c>
    </row>
    <row r="57" spans="1:22" x14ac:dyDescent="0.2">
      <c r="A57" s="172">
        <f>'Web Graph Info.'!A50:A197</f>
        <v>42195</v>
      </c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1</v>
      </c>
      <c r="P57" s="101">
        <v>0</v>
      </c>
      <c r="Q57" s="101">
        <v>0</v>
      </c>
      <c r="R57" s="101">
        <v>0</v>
      </c>
      <c r="S57" s="101">
        <v>0</v>
      </c>
      <c r="T57" s="164">
        <f t="shared" si="0"/>
        <v>1</v>
      </c>
      <c r="U57" s="4">
        <v>2</v>
      </c>
      <c r="V57" s="109">
        <f t="shared" ref="V57:V58" si="15">SUM(T57:U57)</f>
        <v>3</v>
      </c>
    </row>
    <row r="58" spans="1:22" x14ac:dyDescent="0.2">
      <c r="A58" s="172">
        <f>'Web Graph Info.'!A51:A198</f>
        <v>42196</v>
      </c>
      <c r="B58" s="101">
        <v>2</v>
      </c>
      <c r="C58" s="101">
        <v>0</v>
      </c>
      <c r="D58" s="101">
        <v>0</v>
      </c>
      <c r="E58" s="101">
        <v>0</v>
      </c>
      <c r="F58" s="101">
        <v>0</v>
      </c>
      <c r="G58" s="101">
        <v>0.6</v>
      </c>
      <c r="H58" s="101">
        <v>0</v>
      </c>
      <c r="I58" s="101">
        <v>0.3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64">
        <f t="shared" si="0"/>
        <v>2.9</v>
      </c>
      <c r="U58" s="4">
        <v>1.3</v>
      </c>
      <c r="V58" s="109">
        <f t="shared" si="15"/>
        <v>4.2</v>
      </c>
    </row>
    <row r="59" spans="1:22" x14ac:dyDescent="0.2">
      <c r="A59" s="172">
        <f>'Web Graph Info.'!A52:A199</f>
        <v>42197</v>
      </c>
      <c r="B59" s="101">
        <v>2</v>
      </c>
      <c r="C59" s="101">
        <v>0</v>
      </c>
      <c r="D59" s="101">
        <v>0</v>
      </c>
      <c r="E59" s="101">
        <v>0</v>
      </c>
      <c r="F59" s="101">
        <v>0</v>
      </c>
      <c r="G59" s="101">
        <v>0.6</v>
      </c>
      <c r="H59" s="101">
        <v>0</v>
      </c>
      <c r="I59" s="101">
        <v>0.3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86">
        <f t="shared" ref="T59:T60" si="16">IF(SUM(B59:S59)=0,NA(),SUM(B59:S59))</f>
        <v>2.9</v>
      </c>
      <c r="U59" s="4">
        <v>1.3</v>
      </c>
      <c r="V59" s="186">
        <f t="shared" ref="V59:V60" si="17">SUM(T59:U59)</f>
        <v>4.2</v>
      </c>
    </row>
    <row r="60" spans="1:22" x14ac:dyDescent="0.2">
      <c r="A60" s="172">
        <f>'Web Graph Info.'!A53:A200</f>
        <v>42198</v>
      </c>
      <c r="B60" s="101">
        <v>2</v>
      </c>
      <c r="C60" s="101">
        <v>0</v>
      </c>
      <c r="D60" s="101">
        <v>0</v>
      </c>
      <c r="E60" s="101">
        <v>0</v>
      </c>
      <c r="F60" s="101">
        <v>0</v>
      </c>
      <c r="G60" s="101">
        <v>0.6</v>
      </c>
      <c r="H60" s="101">
        <v>0</v>
      </c>
      <c r="I60" s="101">
        <v>0.3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86">
        <f t="shared" si="16"/>
        <v>2.9</v>
      </c>
      <c r="U60" s="4">
        <v>1.3</v>
      </c>
      <c r="V60" s="186">
        <f t="shared" si="17"/>
        <v>4.2</v>
      </c>
    </row>
    <row r="61" spans="1:22" x14ac:dyDescent="0.2">
      <c r="A61" s="172">
        <f>'Web Graph Info.'!A54:A201</f>
        <v>42199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64">
        <f t="shared" si="0"/>
        <v>1</v>
      </c>
      <c r="U61" s="4">
        <v>2</v>
      </c>
      <c r="V61" s="51">
        <f t="shared" si="1"/>
        <v>3</v>
      </c>
    </row>
    <row r="62" spans="1:22" x14ac:dyDescent="0.2">
      <c r="A62" s="172">
        <f>'Web Graph Info.'!A55:A202</f>
        <v>42200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64">
        <f t="shared" si="0"/>
        <v>2</v>
      </c>
      <c r="U62" s="4">
        <v>4</v>
      </c>
      <c r="V62" s="51">
        <f t="shared" si="1"/>
        <v>6</v>
      </c>
    </row>
    <row r="63" spans="1:22" x14ac:dyDescent="0.2">
      <c r="A63" s="172">
        <f>'Web Graph Info.'!A56:A203</f>
        <v>42201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64">
        <v>0</v>
      </c>
      <c r="U63" s="4">
        <v>0</v>
      </c>
      <c r="V63" s="51">
        <f t="shared" si="1"/>
        <v>0</v>
      </c>
    </row>
    <row r="64" spans="1:22" x14ac:dyDescent="0.2">
      <c r="A64" s="172">
        <f>'Web Graph Info.'!A57:A204</f>
        <v>42202</v>
      </c>
      <c r="B64" s="101">
        <v>1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64">
        <f t="shared" si="0"/>
        <v>1</v>
      </c>
      <c r="U64" s="4">
        <v>0</v>
      </c>
      <c r="V64" s="51">
        <f t="shared" si="1"/>
        <v>1</v>
      </c>
    </row>
    <row r="65" spans="1:22" x14ac:dyDescent="0.2">
      <c r="A65" s="172">
        <f>'Web Graph Info.'!A58:A205</f>
        <v>42203</v>
      </c>
      <c r="B65" s="101">
        <v>2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0.3</v>
      </c>
      <c r="P65" s="101">
        <v>0</v>
      </c>
      <c r="Q65" s="101">
        <v>0</v>
      </c>
      <c r="R65" s="101">
        <v>0</v>
      </c>
      <c r="S65" s="101">
        <v>0</v>
      </c>
      <c r="T65" s="164">
        <f t="shared" si="0"/>
        <v>2.2999999999999998</v>
      </c>
      <c r="U65" s="4">
        <v>1.6</v>
      </c>
      <c r="V65" s="51">
        <f t="shared" si="1"/>
        <v>3.9</v>
      </c>
    </row>
    <row r="66" spans="1:22" x14ac:dyDescent="0.2">
      <c r="A66" s="172">
        <f>'Web Graph Info.'!A59:A206</f>
        <v>42204</v>
      </c>
      <c r="B66" s="101">
        <v>2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0.3</v>
      </c>
      <c r="P66" s="101">
        <v>0</v>
      </c>
      <c r="Q66" s="101">
        <v>0</v>
      </c>
      <c r="R66" s="101">
        <v>0</v>
      </c>
      <c r="S66" s="101">
        <v>0</v>
      </c>
      <c r="T66" s="190">
        <f t="shared" ref="T66:T67" si="18">IF(SUM(B66:S66)=0,NA(),SUM(B66:S66))</f>
        <v>2.2999999999999998</v>
      </c>
      <c r="U66" s="4">
        <v>1.6</v>
      </c>
      <c r="V66" s="51">
        <f t="shared" si="1"/>
        <v>3.9</v>
      </c>
    </row>
    <row r="67" spans="1:22" x14ac:dyDescent="0.2">
      <c r="A67" s="172">
        <f>'Web Graph Info.'!A60:A207</f>
        <v>42205</v>
      </c>
      <c r="B67" s="101">
        <v>2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0.3</v>
      </c>
      <c r="P67" s="101">
        <v>0</v>
      </c>
      <c r="Q67" s="101">
        <v>0</v>
      </c>
      <c r="R67" s="101">
        <v>0</v>
      </c>
      <c r="S67" s="101">
        <v>0</v>
      </c>
      <c r="T67" s="190">
        <f t="shared" si="18"/>
        <v>2.2999999999999998</v>
      </c>
      <c r="U67" s="4">
        <v>1.6</v>
      </c>
      <c r="V67" s="51">
        <f t="shared" si="1"/>
        <v>3.9</v>
      </c>
    </row>
    <row r="68" spans="1:22" x14ac:dyDescent="0.2">
      <c r="A68" s="172">
        <f>'Web Graph Info.'!A61:A208</f>
        <v>42206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64">
        <f t="shared" si="0"/>
        <v>1</v>
      </c>
      <c r="U68" s="4">
        <v>0</v>
      </c>
      <c r="V68" s="51">
        <f t="shared" si="1"/>
        <v>1</v>
      </c>
    </row>
    <row r="69" spans="1:22" x14ac:dyDescent="0.2">
      <c r="A69" s="172">
        <f>'Web Graph Info.'!A62:A209</f>
        <v>42207</v>
      </c>
      <c r="B69" t="s">
        <v>226</v>
      </c>
      <c r="C69" s="101" t="s">
        <v>226</v>
      </c>
      <c r="D69" s="101" t="s">
        <v>226</v>
      </c>
      <c r="E69" s="101" t="s">
        <v>226</v>
      </c>
      <c r="F69" s="101" t="s">
        <v>226</v>
      </c>
      <c r="G69" s="101" t="s">
        <v>226</v>
      </c>
      <c r="H69" s="101" t="s">
        <v>226</v>
      </c>
      <c r="I69" s="101" t="s">
        <v>226</v>
      </c>
      <c r="J69" s="101" t="s">
        <v>226</v>
      </c>
      <c r="K69" s="101" t="s">
        <v>226</v>
      </c>
      <c r="L69" s="101" t="s">
        <v>226</v>
      </c>
      <c r="M69" s="101" t="s">
        <v>226</v>
      </c>
      <c r="N69" s="101" t="s">
        <v>226</v>
      </c>
      <c r="O69" s="101" t="s">
        <v>226</v>
      </c>
      <c r="P69" s="101" t="s">
        <v>226</v>
      </c>
      <c r="Q69" s="101" t="s">
        <v>226</v>
      </c>
      <c r="R69" s="101" t="s">
        <v>226</v>
      </c>
      <c r="S69" s="101" t="s">
        <v>226</v>
      </c>
      <c r="T69" s="101" t="s">
        <v>226</v>
      </c>
      <c r="U69" s="101" t="s">
        <v>226</v>
      </c>
      <c r="V69" s="51">
        <f t="shared" si="1"/>
        <v>0</v>
      </c>
    </row>
    <row r="70" spans="1:22" x14ac:dyDescent="0.2">
      <c r="A70" s="172">
        <f>'Web Graph Info.'!A63:A210</f>
        <v>42208</v>
      </c>
      <c r="B70" s="101">
        <v>1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64">
        <f t="shared" si="0"/>
        <v>1</v>
      </c>
      <c r="U70" s="4">
        <v>1</v>
      </c>
      <c r="V70" s="51">
        <f t="shared" si="1"/>
        <v>2</v>
      </c>
    </row>
    <row r="71" spans="1:22" x14ac:dyDescent="0.2">
      <c r="A71" s="172">
        <f>'Web Graph Info.'!A64:A211</f>
        <v>42209</v>
      </c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64">
        <v>0</v>
      </c>
      <c r="U71" s="4">
        <v>0</v>
      </c>
      <c r="V71" s="51">
        <f t="shared" si="1"/>
        <v>0</v>
      </c>
    </row>
    <row r="72" spans="1:22" x14ac:dyDescent="0.2">
      <c r="A72" s="172">
        <f>'Web Graph Info.'!A65:A212</f>
        <v>42210</v>
      </c>
      <c r="B72" s="101">
        <v>0.6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64">
        <f t="shared" si="0"/>
        <v>0.6</v>
      </c>
      <c r="U72" s="4">
        <v>1</v>
      </c>
      <c r="V72" s="51">
        <f t="shared" si="1"/>
        <v>1.6</v>
      </c>
    </row>
    <row r="73" spans="1:22" x14ac:dyDescent="0.2">
      <c r="A73" s="172">
        <f>'Web Graph Info.'!A66:A213</f>
        <v>42211</v>
      </c>
      <c r="B73" s="101">
        <v>0.6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9">IF(SUM(B73:S73)=0,NA(),SUM(B73:S73))</f>
        <v>0.6</v>
      </c>
      <c r="U73" s="4">
        <v>1</v>
      </c>
      <c r="V73" s="51">
        <f t="shared" si="1"/>
        <v>1.6</v>
      </c>
    </row>
    <row r="74" spans="1:22" x14ac:dyDescent="0.2">
      <c r="A74" s="172">
        <f>'Web Graph Info.'!A67:A214</f>
        <v>42212</v>
      </c>
      <c r="B74" s="101">
        <v>0.6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9"/>
        <v>0.6</v>
      </c>
      <c r="U74" s="4">
        <v>1</v>
      </c>
      <c r="V74" s="51">
        <f t="shared" ref="V74:V79" si="20">SUM(T74:U74)</f>
        <v>1.6</v>
      </c>
    </row>
    <row r="75" spans="1:22" x14ac:dyDescent="0.2">
      <c r="A75" s="172">
        <f>'Web Graph Info.'!A68:A215</f>
        <v>42213</v>
      </c>
      <c r="B75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51">
        <f t="shared" si="20"/>
        <v>0</v>
      </c>
    </row>
    <row r="76" spans="1:22" x14ac:dyDescent="0.2">
      <c r="A76" s="172">
        <f>'Web Graph Info.'!A69:A216</f>
        <v>42214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64">
        <f t="shared" ref="T76:T137" si="21">IF(SUM(B76:S76)=0,NA(),SUM(B76:S76))</f>
        <v>2</v>
      </c>
      <c r="U76" s="4">
        <v>2</v>
      </c>
      <c r="V76" s="51">
        <f t="shared" si="20"/>
        <v>4</v>
      </c>
    </row>
    <row r="77" spans="1:22" x14ac:dyDescent="0.2">
      <c r="A77" s="172">
        <f>'Web Graph Info.'!A70:A217</f>
        <v>42215</v>
      </c>
      <c r="B77">
        <v>16</v>
      </c>
      <c r="C77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64">
        <f t="shared" si="21"/>
        <v>16</v>
      </c>
      <c r="U77" s="4">
        <v>4</v>
      </c>
      <c r="V77" s="51">
        <f t="shared" si="20"/>
        <v>20</v>
      </c>
    </row>
    <row r="78" spans="1:22" x14ac:dyDescent="0.2">
      <c r="A78" s="172">
        <f>'Web Graph Info.'!A71:A218</f>
        <v>42216</v>
      </c>
      <c r="B78" s="101">
        <v>8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64">
        <f t="shared" si="21"/>
        <v>9</v>
      </c>
      <c r="U78" s="4">
        <v>5</v>
      </c>
      <c r="V78" s="51">
        <f t="shared" si="20"/>
        <v>14</v>
      </c>
    </row>
    <row r="79" spans="1:22" x14ac:dyDescent="0.2">
      <c r="A79" s="172">
        <f>'Web Graph Info.'!A72:A219</f>
        <v>42217</v>
      </c>
      <c r="B79" s="101">
        <v>1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64">
        <f t="shared" si="21"/>
        <v>1</v>
      </c>
      <c r="U79" s="4">
        <v>0</v>
      </c>
      <c r="V79" s="51">
        <f t="shared" si="20"/>
        <v>1</v>
      </c>
    </row>
    <row r="80" spans="1:22" x14ac:dyDescent="0.2">
      <c r="A80" s="172">
        <f>'Web Graph Info.'!A73:A220</f>
        <v>42218</v>
      </c>
      <c r="B80" s="101">
        <v>1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22">IF(SUM(B80:S80)=0,NA(),SUM(B80:S80))</f>
        <v>1</v>
      </c>
      <c r="U80" s="4">
        <v>0</v>
      </c>
      <c r="V80" s="51">
        <f t="shared" ref="V80:V132" si="23">SUM(T80:U80)</f>
        <v>1</v>
      </c>
    </row>
    <row r="81" spans="1:22" x14ac:dyDescent="0.2">
      <c r="A81" s="172">
        <f>'Web Graph Info.'!A74:A221</f>
        <v>42219</v>
      </c>
      <c r="B81" s="101">
        <v>1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22"/>
        <v>1</v>
      </c>
      <c r="U81" s="4">
        <v>0</v>
      </c>
      <c r="V81" s="51">
        <f t="shared" si="23"/>
        <v>1</v>
      </c>
    </row>
    <row r="82" spans="1:22" x14ac:dyDescent="0.2">
      <c r="A82" s="172">
        <f>'Web Graph Info.'!A75:A222</f>
        <v>42220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64">
        <f t="shared" si="21"/>
        <v>7</v>
      </c>
      <c r="U82" s="4">
        <v>1</v>
      </c>
      <c r="V82" s="51">
        <f t="shared" si="23"/>
        <v>8</v>
      </c>
    </row>
    <row r="83" spans="1:22" x14ac:dyDescent="0.2">
      <c r="A83" s="172">
        <f>'Web Graph Info.'!A76:A223</f>
        <v>42221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64">
        <f t="shared" si="21"/>
        <v>2</v>
      </c>
      <c r="U83" s="4">
        <v>0</v>
      </c>
      <c r="V83" s="51">
        <f t="shared" si="23"/>
        <v>2</v>
      </c>
    </row>
    <row r="84" spans="1:22" x14ac:dyDescent="0.2">
      <c r="A84" s="172">
        <f>'Web Graph Info.'!A77:A224</f>
        <v>42222</v>
      </c>
      <c r="B84">
        <v>2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64">
        <f t="shared" si="21"/>
        <v>2</v>
      </c>
      <c r="U84" s="4">
        <v>0</v>
      </c>
      <c r="V84" s="51">
        <f>SUM(T84:U84)</f>
        <v>2</v>
      </c>
    </row>
    <row r="85" spans="1:22" x14ac:dyDescent="0.2">
      <c r="A85" s="172">
        <f>'Web Graph Info.'!A78:A225</f>
        <v>42223</v>
      </c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51">
        <f>SUM(T85:U85)</f>
        <v>0</v>
      </c>
    </row>
    <row r="86" spans="1:22" x14ac:dyDescent="0.2">
      <c r="A86" s="172">
        <f>'Web Graph Info.'!A79:A226</f>
        <v>42224</v>
      </c>
      <c r="B86" s="101">
        <v>0.3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0.3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64">
        <v>0.6</v>
      </c>
      <c r="U86" s="4">
        <v>0</v>
      </c>
      <c r="V86" s="51">
        <f t="shared" si="23"/>
        <v>0.6</v>
      </c>
    </row>
    <row r="87" spans="1:22" x14ac:dyDescent="0.2">
      <c r="A87" s="172">
        <f>'Web Graph Info.'!A80:A227</f>
        <v>42225</v>
      </c>
      <c r="B87" s="101">
        <v>0.3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0.3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v>0.6</v>
      </c>
      <c r="U87" s="4">
        <v>0</v>
      </c>
      <c r="V87" s="51">
        <f t="shared" si="23"/>
        <v>0.6</v>
      </c>
    </row>
    <row r="88" spans="1:22" x14ac:dyDescent="0.2">
      <c r="A88" s="172">
        <f>'Web Graph Info.'!A81:A228</f>
        <v>42226</v>
      </c>
      <c r="B88" s="101">
        <v>0.3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0.3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v>0.6</v>
      </c>
      <c r="U88" s="4">
        <v>0</v>
      </c>
      <c r="V88" s="51">
        <f t="shared" si="23"/>
        <v>0.6</v>
      </c>
    </row>
    <row r="89" spans="1:22" x14ac:dyDescent="0.2">
      <c r="A89" s="172">
        <f>'Web Graph Info.'!A82:A229</f>
        <v>42227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64">
        <f t="shared" si="21"/>
        <v>1</v>
      </c>
      <c r="U89" s="4">
        <v>0</v>
      </c>
      <c r="V89" s="51">
        <f t="shared" si="23"/>
        <v>1</v>
      </c>
    </row>
    <row r="90" spans="1:22" x14ac:dyDescent="0.2">
      <c r="A90" s="172">
        <f>'Web Graph Info.'!A83:A230</f>
        <v>42228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64">
        <f t="shared" si="21"/>
        <v>1</v>
      </c>
      <c r="U90" s="4">
        <v>0</v>
      </c>
      <c r="V90" s="51">
        <f t="shared" si="23"/>
        <v>1</v>
      </c>
    </row>
    <row r="91" spans="1:22" x14ac:dyDescent="0.2">
      <c r="A91" s="172">
        <f>'Web Graph Info.'!A84:A231</f>
        <v>42229</v>
      </c>
      <c r="B9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51">
        <f>SUM(T91:U91)</f>
        <v>0</v>
      </c>
    </row>
    <row r="92" spans="1:22" x14ac:dyDescent="0.2">
      <c r="A92" s="172">
        <f>'Web Graph Info.'!A85:A232</f>
        <v>42230</v>
      </c>
      <c r="B92" s="101">
        <v>2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64">
        <f t="shared" si="21"/>
        <v>2</v>
      </c>
      <c r="U92" s="4">
        <v>0</v>
      </c>
      <c r="V92" s="133">
        <f t="shared" ref="V92:V93" si="24">SUM(T92:U92)</f>
        <v>2</v>
      </c>
    </row>
    <row r="93" spans="1:22" x14ac:dyDescent="0.2">
      <c r="A93" s="172">
        <f>'Web Graph Info.'!A86:A233</f>
        <v>42231</v>
      </c>
      <c r="B93" s="101">
        <v>1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64">
        <f t="shared" si="21"/>
        <v>1</v>
      </c>
      <c r="U93" s="4">
        <v>1</v>
      </c>
      <c r="V93" s="133">
        <f t="shared" si="24"/>
        <v>2</v>
      </c>
    </row>
    <row r="94" spans="1:22" x14ac:dyDescent="0.2">
      <c r="A94" s="172">
        <f>'Web Graph Info.'!A87:A234</f>
        <v>42232</v>
      </c>
      <c r="B94" s="101">
        <v>1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5">IF(SUM(B94:S94)=0,NA(),SUM(B94:S94))</f>
        <v>1</v>
      </c>
      <c r="U94" s="4">
        <v>1</v>
      </c>
      <c r="V94" s="51">
        <f t="shared" si="23"/>
        <v>2</v>
      </c>
    </row>
    <row r="95" spans="1:22" x14ac:dyDescent="0.2">
      <c r="A95" s="172">
        <f>'Web Graph Info.'!A88:A235</f>
        <v>42233</v>
      </c>
      <c r="B95" s="101">
        <v>1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5"/>
        <v>1</v>
      </c>
      <c r="U95" s="4">
        <v>1</v>
      </c>
      <c r="V95" s="51">
        <f t="shared" si="23"/>
        <v>2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 t="shared" si="23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64">
        <f t="shared" si="21"/>
        <v>2</v>
      </c>
      <c r="U98" s="4">
        <v>0</v>
      </c>
      <c r="V98" s="51">
        <f t="shared" si="23"/>
        <v>2</v>
      </c>
    </row>
    <row r="99" spans="1:22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64">
        <f t="shared" si="21"/>
        <v>1</v>
      </c>
      <c r="U99" s="4">
        <v>0</v>
      </c>
      <c r="V99" s="51">
        <f t="shared" si="23"/>
        <v>1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f>2/3</f>
        <v>0.66666666666666663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0.3</v>
      </c>
      <c r="P100" s="101">
        <v>0</v>
      </c>
      <c r="Q100" s="101">
        <v>0</v>
      </c>
      <c r="R100" s="101">
        <v>0</v>
      </c>
      <c r="S100" s="101">
        <v>0</v>
      </c>
      <c r="T100" s="164">
        <f t="shared" si="21"/>
        <v>0.96666666666666656</v>
      </c>
      <c r="U100" s="4">
        <v>0</v>
      </c>
      <c r="V100" s="51">
        <f t="shared" si="23"/>
        <v>0.96666666666666656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f t="shared" ref="I101:I102" si="26">2/3</f>
        <v>0.66666666666666663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0.3</v>
      </c>
      <c r="P101" s="101">
        <v>0</v>
      </c>
      <c r="Q101" s="101">
        <v>0</v>
      </c>
      <c r="R101" s="101">
        <v>0</v>
      </c>
      <c r="S101" s="101">
        <v>0</v>
      </c>
      <c r="T101" s="164">
        <f t="shared" si="21"/>
        <v>0.96666666666666656</v>
      </c>
      <c r="U101" s="4">
        <v>0</v>
      </c>
      <c r="V101" s="51">
        <f t="shared" si="23"/>
        <v>0.96666666666666656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f t="shared" si="26"/>
        <v>0.66666666666666663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0.3</v>
      </c>
      <c r="P102" s="101">
        <v>0</v>
      </c>
      <c r="Q102" s="101">
        <v>0</v>
      </c>
      <c r="R102" s="101">
        <v>0</v>
      </c>
      <c r="S102" s="101">
        <v>0</v>
      </c>
      <c r="T102" s="164">
        <f t="shared" si="21"/>
        <v>0.96666666666666656</v>
      </c>
      <c r="U102" s="4">
        <v>0</v>
      </c>
      <c r="V102" s="51">
        <f t="shared" si="23"/>
        <v>0.96666666666666656</v>
      </c>
    </row>
    <row r="103" spans="1:22" x14ac:dyDescent="0.2">
      <c r="A103" s="172">
        <f>'Web Graph Info.'!A96:A243</f>
        <v>42241</v>
      </c>
      <c r="B103">
        <v>1</v>
      </c>
      <c r="C103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64">
        <f t="shared" si="21"/>
        <v>1</v>
      </c>
      <c r="U103" s="4">
        <v>0</v>
      </c>
      <c r="V103" s="51">
        <f t="shared" si="23"/>
        <v>1</v>
      </c>
    </row>
    <row r="104" spans="1:22" x14ac:dyDescent="0.2">
      <c r="A104" s="172">
        <f>'Web Graph Info.'!A97:A244</f>
        <v>42242</v>
      </c>
      <c r="B104">
        <v>1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>
        <v>0</v>
      </c>
      <c r="J104">
        <v>0</v>
      </c>
      <c r="K104" s="101">
        <v>0</v>
      </c>
      <c r="L104">
        <v>0</v>
      </c>
      <c r="M104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64">
        <f t="shared" si="21"/>
        <v>1</v>
      </c>
      <c r="U104" s="4">
        <v>1</v>
      </c>
      <c r="V104" s="51">
        <f t="shared" si="23"/>
        <v>2</v>
      </c>
    </row>
    <row r="105" spans="1:22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64">
        <v>0</v>
      </c>
      <c r="U105" s="4">
        <v>0</v>
      </c>
      <c r="V105" s="51">
        <f t="shared" si="23"/>
        <v>0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64">
        <v>0</v>
      </c>
      <c r="U106" s="4">
        <v>0</v>
      </c>
      <c r="V106" s="51">
        <f t="shared" si="23"/>
        <v>0</v>
      </c>
    </row>
    <row r="107" spans="1:22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4">
        <v>0.3</v>
      </c>
      <c r="V107" s="51">
        <f t="shared" si="23"/>
        <v>0.3</v>
      </c>
    </row>
    <row r="108" spans="1:22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4">
        <v>0.3</v>
      </c>
      <c r="V108" s="51">
        <f t="shared" si="23"/>
        <v>0.3</v>
      </c>
    </row>
    <row r="109" spans="1:22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4">
        <v>0.3</v>
      </c>
      <c r="V109" s="51">
        <f t="shared" si="23"/>
        <v>0.3</v>
      </c>
    </row>
    <row r="110" spans="1:22" x14ac:dyDescent="0.2">
      <c r="A110" s="172">
        <f>'Web Graph Info.'!A103:A250</f>
        <v>42248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64">
        <f t="shared" si="21"/>
        <v>1</v>
      </c>
      <c r="U110" s="4">
        <v>0</v>
      </c>
      <c r="V110" s="51">
        <f t="shared" si="23"/>
        <v>1</v>
      </c>
    </row>
    <row r="111" spans="1:22" x14ac:dyDescent="0.2">
      <c r="A111" s="172">
        <f>'Web Graph Info.'!A104:A251</f>
        <v>42249</v>
      </c>
      <c r="B111">
        <v>0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v>0</v>
      </c>
      <c r="U111" s="4">
        <v>0</v>
      </c>
      <c r="V111" s="51">
        <f t="shared" si="23"/>
        <v>0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64">
        <v>0</v>
      </c>
      <c r="U112" s="4">
        <v>0</v>
      </c>
      <c r="V112" s="51">
        <f t="shared" si="23"/>
        <v>0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215">
        <v>0</v>
      </c>
      <c r="U113" s="4">
        <v>0</v>
      </c>
      <c r="V113" s="215">
        <f t="shared" ref="V113" si="27">SUM(T113:U113)</f>
        <v>0</v>
      </c>
    </row>
    <row r="114" spans="1:22" x14ac:dyDescent="0.2">
      <c r="A114" s="172">
        <f>'Web Graph Info.'!A107:A254</f>
        <v>42252</v>
      </c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64">
        <v>0</v>
      </c>
      <c r="U114" s="4">
        <v>1</v>
      </c>
      <c r="V114" s="51">
        <f t="shared" si="23"/>
        <v>1</v>
      </c>
    </row>
    <row r="115" spans="1:22" x14ac:dyDescent="0.2">
      <c r="A115" s="172">
        <f>'Web Graph Info.'!A108:A255</f>
        <v>42253</v>
      </c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216">
        <v>0</v>
      </c>
      <c r="U115" s="4">
        <v>1</v>
      </c>
      <c r="V115" s="216">
        <f t="shared" ref="V115:V117" si="28">SUM(T115:U115)</f>
        <v>1</v>
      </c>
    </row>
    <row r="116" spans="1:22" x14ac:dyDescent="0.2">
      <c r="A116" s="172">
        <f>'Web Graph Info.'!A109:A256</f>
        <v>42254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216">
        <v>0</v>
      </c>
      <c r="U116" s="4">
        <v>1</v>
      </c>
      <c r="V116" s="216">
        <f t="shared" si="28"/>
        <v>1</v>
      </c>
    </row>
    <row r="117" spans="1:22" x14ac:dyDescent="0.2">
      <c r="A117" s="172">
        <f>'Web Graph Info.'!A110:A257</f>
        <v>42255</v>
      </c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216">
        <v>0</v>
      </c>
      <c r="U117" s="4">
        <v>1</v>
      </c>
      <c r="V117" s="216">
        <f t="shared" si="28"/>
        <v>1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64">
        <v>0</v>
      </c>
      <c r="U118" s="4">
        <v>0</v>
      </c>
      <c r="V118" s="51">
        <f t="shared" si="23"/>
        <v>0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>
        <v>0</v>
      </c>
      <c r="U119" s="4">
        <v>1</v>
      </c>
      <c r="V119" s="51">
        <f>SUM(T119:U119)</f>
        <v>1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1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f t="shared" si="21"/>
        <v>1</v>
      </c>
      <c r="U120" s="4">
        <v>0</v>
      </c>
      <c r="V120" s="51">
        <f>SUM(T120:U120)</f>
        <v>1</v>
      </c>
    </row>
    <row r="121" spans="1:22" x14ac:dyDescent="0.2">
      <c r="A121" s="172">
        <f>'Web Graph Info.'!A114:A261</f>
        <v>42259</v>
      </c>
      <c r="B121" s="101">
        <v>0.3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0.3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0.3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21"/>
        <v>0.89999999999999991</v>
      </c>
      <c r="U121" s="4">
        <v>0</v>
      </c>
      <c r="V121" s="51">
        <f t="shared" si="23"/>
        <v>0.89999999999999991</v>
      </c>
    </row>
    <row r="122" spans="1:22" x14ac:dyDescent="0.2">
      <c r="A122" s="172">
        <f>'Web Graph Info.'!A115:A262</f>
        <v>42260</v>
      </c>
      <c r="B122" s="101">
        <v>0.3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0.3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0.3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29">IF(SUM(B122:S122)=0,NA(),SUM(B122:S122))</f>
        <v>0.89999999999999991</v>
      </c>
      <c r="U122" s="4">
        <v>0</v>
      </c>
      <c r="V122" s="219">
        <f t="shared" ref="V122:V123" si="30">SUM(T122:U122)</f>
        <v>0.89999999999999991</v>
      </c>
    </row>
    <row r="123" spans="1:22" x14ac:dyDescent="0.2">
      <c r="A123" s="172">
        <f>'Web Graph Info.'!A116:A263</f>
        <v>42261</v>
      </c>
      <c r="B123" s="101">
        <v>0.3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0.3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0.3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29"/>
        <v>0.89999999999999991</v>
      </c>
      <c r="U123" s="4">
        <v>0</v>
      </c>
      <c r="V123" s="219">
        <f t="shared" si="30"/>
        <v>0.89999999999999991</v>
      </c>
    </row>
    <row r="124" spans="1:22" x14ac:dyDescent="0.2">
      <c r="A124" s="172">
        <f>'Web Graph Info.'!A117:A264</f>
        <v>42262</v>
      </c>
      <c r="B124" s="101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</row>
    <row r="125" spans="1:22" x14ac:dyDescent="0.2">
      <c r="A125" s="172">
        <f>'Web Graph Info.'!A118:A265</f>
        <v>42263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64">
        <f t="shared" si="21"/>
        <v>1</v>
      </c>
      <c r="U125" s="4">
        <v>0</v>
      </c>
      <c r="V125" s="51">
        <f t="shared" si="23"/>
        <v>1</v>
      </c>
    </row>
    <row r="126" spans="1:22" x14ac:dyDescent="0.2">
      <c r="A126" s="172">
        <f>'Web Graph Info.'!A119:A266</f>
        <v>42264</v>
      </c>
      <c r="B126" s="101">
        <v>5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21"/>
        <v>6</v>
      </c>
      <c r="U126" s="4">
        <v>0</v>
      </c>
      <c r="V126" s="51">
        <f t="shared" si="23"/>
        <v>6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21"/>
        <v>#N/A</v>
      </c>
      <c r="U127" s="4"/>
      <c r="V127" s="51" t="e">
        <f t="shared" si="23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21"/>
        <v>#N/A</v>
      </c>
      <c r="U128" s="4"/>
      <c r="V128" s="51" t="e">
        <f t="shared" si="23"/>
        <v>#N/A</v>
      </c>
    </row>
    <row r="129" spans="1:23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21"/>
        <v>#N/A</v>
      </c>
      <c r="U129" s="4"/>
      <c r="V129" s="51" t="e">
        <f t="shared" si="23"/>
        <v>#N/A</v>
      </c>
    </row>
    <row r="130" spans="1:23" x14ac:dyDescent="0.2">
      <c r="A130" s="172">
        <f>'Web Graph Info.'!A123:A270</f>
        <v>42268</v>
      </c>
      <c r="B130"/>
      <c r="I130"/>
      <c r="O130"/>
      <c r="R130"/>
      <c r="T130" s="164" t="e">
        <f t="shared" si="21"/>
        <v>#N/A</v>
      </c>
      <c r="U130" s="4"/>
      <c r="V130" s="51" t="e">
        <f t="shared" si="23"/>
        <v>#N/A</v>
      </c>
      <c r="W130" s="4"/>
    </row>
    <row r="131" spans="1:23" x14ac:dyDescent="0.2">
      <c r="A131" s="172">
        <f>'Web Graph Info.'!A124:A271</f>
        <v>42269</v>
      </c>
      <c r="B131"/>
      <c r="I131"/>
      <c r="O131"/>
      <c r="R131"/>
      <c r="T131" s="164" t="e">
        <f t="shared" si="21"/>
        <v>#N/A</v>
      </c>
      <c r="U131" s="4"/>
      <c r="V131" s="51" t="e">
        <f t="shared" si="23"/>
        <v>#N/A</v>
      </c>
    </row>
    <row r="132" spans="1:23" x14ac:dyDescent="0.2">
      <c r="A132" s="172">
        <f>'Web Graph Info.'!A125:A272</f>
        <v>42270</v>
      </c>
      <c r="B132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64" t="e">
        <f t="shared" si="21"/>
        <v>#N/A</v>
      </c>
      <c r="U132" s="4"/>
      <c r="V132" s="51" t="e">
        <f t="shared" si="23"/>
        <v>#N/A</v>
      </c>
    </row>
    <row r="133" spans="1:23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21"/>
        <v>#N/A</v>
      </c>
      <c r="U133" s="4"/>
      <c r="V133" s="51" t="e">
        <f t="shared" ref="V133:V139" si="31">SUM(T133:U133)</f>
        <v>#N/A</v>
      </c>
    </row>
    <row r="134" spans="1:23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21"/>
        <v>#N/A</v>
      </c>
      <c r="U134" s="4"/>
      <c r="V134" s="51" t="e">
        <f t="shared" si="31"/>
        <v>#N/A</v>
      </c>
    </row>
    <row r="135" spans="1:23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21"/>
        <v>#N/A</v>
      </c>
      <c r="U135" s="4"/>
      <c r="V135" s="51" t="e">
        <f t="shared" si="31"/>
        <v>#N/A</v>
      </c>
    </row>
    <row r="136" spans="1:23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21"/>
        <v>#N/A</v>
      </c>
      <c r="U136" s="4"/>
      <c r="V136" s="51" t="e">
        <f t="shared" si="31"/>
        <v>#N/A</v>
      </c>
    </row>
    <row r="137" spans="1:23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1"/>
        <v>#N/A</v>
      </c>
      <c r="U137" s="101"/>
      <c r="V137" s="51" t="e">
        <f t="shared" si="31"/>
        <v>#N/A</v>
      </c>
    </row>
    <row r="138" spans="1:23" x14ac:dyDescent="0.2">
      <c r="A138" s="172">
        <f>'Web Graph Info.'!A131:A278</f>
        <v>42276</v>
      </c>
      <c r="B138"/>
      <c r="C138" s="89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45" si="32">IF(SUM(B138:S138)=0,NA(),SUM(B138:S138))</f>
        <v>#N/A</v>
      </c>
      <c r="U138" s="4"/>
      <c r="V138" s="51" t="e">
        <f t="shared" si="31"/>
        <v>#N/A</v>
      </c>
    </row>
    <row r="139" spans="1:23" x14ac:dyDescent="0.2">
      <c r="A139" s="172">
        <f>'Web Graph Info.'!A132:A279</f>
        <v>42277</v>
      </c>
      <c r="B139"/>
      <c r="C139" s="89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64" t="e">
        <f t="shared" si="32"/>
        <v>#N/A</v>
      </c>
      <c r="U139" s="4"/>
      <c r="V139" s="51" t="e">
        <f t="shared" si="31"/>
        <v>#N/A</v>
      </c>
    </row>
    <row r="140" spans="1:23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32"/>
        <v>#N/A</v>
      </c>
      <c r="U140" s="4"/>
      <c r="V140" s="51" t="e">
        <f t="shared" ref="V140:V146" si="33">SUM(T140:U140)</f>
        <v>#N/A</v>
      </c>
    </row>
    <row r="141" spans="1:23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32"/>
        <v>#N/A</v>
      </c>
      <c r="U141" s="4"/>
      <c r="V141" s="51" t="e">
        <f t="shared" si="33"/>
        <v>#N/A</v>
      </c>
    </row>
    <row r="142" spans="1:23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32"/>
        <v>#N/A</v>
      </c>
      <c r="U142" s="4"/>
      <c r="V142" s="51" t="e">
        <f t="shared" si="33"/>
        <v>#N/A</v>
      </c>
    </row>
    <row r="143" spans="1:23" x14ac:dyDescent="0.2">
      <c r="A143" s="172">
        <f>'Web Graph Info.'!A136:A283</f>
        <v>42281</v>
      </c>
      <c r="B143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32"/>
        <v>#N/A</v>
      </c>
      <c r="U143" s="4"/>
      <c r="V143" s="51" t="e">
        <f t="shared" si="33"/>
        <v>#N/A</v>
      </c>
    </row>
    <row r="144" spans="1:23" x14ac:dyDescent="0.2">
      <c r="A144" s="172">
        <f>'Web Graph Info.'!A137:A284</f>
        <v>42282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164" t="e">
        <f t="shared" si="32"/>
        <v>#N/A</v>
      </c>
      <c r="U144" s="4"/>
      <c r="V144" s="51" t="e">
        <f t="shared" si="33"/>
        <v>#N/A</v>
      </c>
    </row>
    <row r="145" spans="1:22" x14ac:dyDescent="0.2">
      <c r="A145" s="172">
        <f>'Web Graph Info.'!A138:A285</f>
        <v>42283</v>
      </c>
      <c r="B145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64" t="e">
        <f t="shared" si="32"/>
        <v>#N/A</v>
      </c>
      <c r="U145" s="101"/>
      <c r="V145" s="51" t="e">
        <f t="shared" si="33"/>
        <v>#N/A</v>
      </c>
    </row>
    <row r="146" spans="1:22" x14ac:dyDescent="0.2">
      <c r="A146" s="172">
        <f>'Web Graph Info.'!A139:A286</f>
        <v>42284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130" t="e">
        <f t="shared" ref="T146:T172" si="34">IF(SUM(B146:S146)=0,NA(),SUM(B146:S146))</f>
        <v>#N/A</v>
      </c>
      <c r="U146" s="4"/>
      <c r="V146" s="51" t="e">
        <f t="shared" si="33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130" t="e">
        <f t="shared" si="34"/>
        <v>#N/A</v>
      </c>
      <c r="U147" s="4"/>
      <c r="V147" s="51" t="e">
        <f t="shared" ref="V147:V172" si="35">SUM(T147:U147)</f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130" t="e">
        <f t="shared" si="34"/>
        <v>#N/A</v>
      </c>
      <c r="U148" s="4"/>
      <c r="V148" s="51" t="e">
        <f t="shared" si="35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130" t="e">
        <f t="shared" si="34"/>
        <v>#N/A</v>
      </c>
      <c r="U149" s="4"/>
      <c r="V149" s="51" t="e">
        <f t="shared" si="35"/>
        <v>#N/A</v>
      </c>
    </row>
    <row r="150" spans="1:22" x14ac:dyDescent="0.2">
      <c r="A150" s="11"/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130" t="e">
        <f t="shared" si="34"/>
        <v>#N/A</v>
      </c>
      <c r="U150" s="4"/>
      <c r="V150" s="51" t="e">
        <f t="shared" si="35"/>
        <v>#N/A</v>
      </c>
    </row>
    <row r="151" spans="1:22" x14ac:dyDescent="0.2">
      <c r="A151" s="11"/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130" t="e">
        <f t="shared" si="34"/>
        <v>#N/A</v>
      </c>
      <c r="U151" s="4"/>
      <c r="V151" s="51" t="e">
        <f t="shared" si="35"/>
        <v>#N/A</v>
      </c>
    </row>
    <row r="152" spans="1:22" x14ac:dyDescent="0.2">
      <c r="A152" s="11"/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130" t="e">
        <f t="shared" si="34"/>
        <v>#N/A</v>
      </c>
      <c r="U152" s="4"/>
      <c r="V152" s="51" t="e">
        <f t="shared" si="35"/>
        <v>#N/A</v>
      </c>
    </row>
    <row r="153" spans="1:22" s="101" customFormat="1" x14ac:dyDescent="0.2">
      <c r="A153" s="11"/>
      <c r="T153" s="156" t="e">
        <f t="shared" si="34"/>
        <v>#N/A</v>
      </c>
      <c r="U153" s="4"/>
      <c r="V153" s="156" t="e">
        <f t="shared" si="35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34"/>
        <v>#N/A</v>
      </c>
      <c r="U154" s="4"/>
      <c r="V154" s="156" t="e">
        <f t="shared" si="35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57" t="e">
        <f t="shared" ref="T155:T171" si="36">IF(SUM(B155:S155)=0,NA(),SUM(B155:S155))</f>
        <v>#N/A</v>
      </c>
      <c r="U155" s="4"/>
      <c r="V155" s="156" t="e">
        <f t="shared" si="35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57" t="e">
        <f t="shared" si="36"/>
        <v>#N/A</v>
      </c>
      <c r="U156" s="4"/>
      <c r="V156" s="156" t="e">
        <f t="shared" si="35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57" t="e">
        <f t="shared" si="34"/>
        <v>#N/A</v>
      </c>
      <c r="U157" s="4"/>
      <c r="V157" s="157" t="e">
        <f t="shared" si="35"/>
        <v>#N/A</v>
      </c>
    </row>
    <row r="158" spans="1:22" s="101" customFormat="1" x14ac:dyDescent="0.2">
      <c r="A158" s="11"/>
      <c r="T158" s="157" t="e">
        <f t="shared" si="36"/>
        <v>#N/A</v>
      </c>
      <c r="U158" s="4"/>
      <c r="V158" s="157" t="e">
        <f t="shared" si="35"/>
        <v>#N/A</v>
      </c>
    </row>
    <row r="159" spans="1:22" s="101" customFormat="1" x14ac:dyDescent="0.2">
      <c r="A159" s="11"/>
      <c r="T159" s="157" t="e">
        <f t="shared" si="36"/>
        <v>#N/A</v>
      </c>
      <c r="U159" s="4"/>
      <c r="V159" s="157" t="e">
        <f t="shared" si="35"/>
        <v>#N/A</v>
      </c>
    </row>
    <row r="160" spans="1:22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57" t="e">
        <f t="shared" si="34"/>
        <v>#N/A</v>
      </c>
      <c r="U160" s="4"/>
      <c r="V160" s="157" t="e">
        <f t="shared" si="35"/>
        <v>#N/A</v>
      </c>
    </row>
    <row r="161" spans="1:22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57" t="e">
        <f t="shared" si="36"/>
        <v>#N/A</v>
      </c>
      <c r="U161" s="4"/>
      <c r="V161" s="157" t="e">
        <f t="shared" si="35"/>
        <v>#N/A</v>
      </c>
    </row>
    <row r="162" spans="1:22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57" t="e">
        <f t="shared" si="36"/>
        <v>#N/A</v>
      </c>
      <c r="U162" s="4"/>
      <c r="V162" s="157" t="e">
        <f t="shared" si="35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57" t="e">
        <f t="shared" si="34"/>
        <v>#N/A</v>
      </c>
      <c r="U163" s="4"/>
      <c r="V163" s="157" t="e">
        <f t="shared" si="35"/>
        <v>#N/A</v>
      </c>
    </row>
    <row r="164" spans="1:22" s="101" customFormat="1" x14ac:dyDescent="0.2">
      <c r="A164" s="11"/>
      <c r="T164" s="157" t="e">
        <f t="shared" si="36"/>
        <v>#N/A</v>
      </c>
      <c r="U164" s="4"/>
      <c r="V164" s="157" t="e">
        <f t="shared" si="35"/>
        <v>#N/A</v>
      </c>
    </row>
    <row r="165" spans="1:22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57" t="e">
        <f t="shared" si="36"/>
        <v>#N/A</v>
      </c>
      <c r="U165" s="4"/>
      <c r="V165" s="157" t="e">
        <f t="shared" si="35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34"/>
        <v>#N/A</v>
      </c>
      <c r="U166" s="4"/>
      <c r="V166" s="157" t="e">
        <f t="shared" si="35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36"/>
        <v>#N/A</v>
      </c>
      <c r="U167" s="4"/>
      <c r="V167" s="157" t="e">
        <f t="shared" si="35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36"/>
        <v>#N/A</v>
      </c>
      <c r="U168" s="4"/>
      <c r="V168" s="157" t="e">
        <f t="shared" si="35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34"/>
        <v>#N/A</v>
      </c>
      <c r="U169" s="4"/>
      <c r="V169" s="157" t="e">
        <f t="shared" si="35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36"/>
        <v>#N/A</v>
      </c>
      <c r="U170" s="4"/>
      <c r="V170" s="157" t="e">
        <f t="shared" si="35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36"/>
        <v>#N/A</v>
      </c>
      <c r="U171" s="4"/>
      <c r="V171" s="157" t="e">
        <f t="shared" si="35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34"/>
        <v>#N/A</v>
      </c>
      <c r="U172" s="4"/>
      <c r="V172" s="157" t="e">
        <f t="shared" si="35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s="101" customFormat="1" x14ac:dyDescent="0.2">
      <c r="A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2" s="101" customFormat="1" x14ac:dyDescent="0.2">
      <c r="A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57"/>
      <c r="U177" s="4"/>
      <c r="V177" s="157"/>
    </row>
    <row r="178" spans="1:22" s="101" customFormat="1" x14ac:dyDescent="0.2">
      <c r="A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57"/>
      <c r="U178" s="4"/>
      <c r="V178" s="157"/>
    </row>
    <row r="179" spans="1:22" x14ac:dyDescent="0.2">
      <c r="A179" s="5"/>
      <c r="B179" s="224" t="s">
        <v>27</v>
      </c>
      <c r="C179" s="224"/>
      <c r="D179" s="224"/>
      <c r="E179" s="224"/>
      <c r="F179" s="224"/>
      <c r="G179" s="224"/>
      <c r="H179" s="224"/>
      <c r="I179" s="224" t="s">
        <v>28</v>
      </c>
      <c r="J179" s="224"/>
      <c r="K179" s="224"/>
      <c r="L179" s="224"/>
      <c r="M179" s="224"/>
      <c r="N179" s="224"/>
      <c r="O179" s="224" t="s">
        <v>29</v>
      </c>
      <c r="P179" s="224"/>
      <c r="Q179" s="224"/>
      <c r="R179" s="224" t="s">
        <v>30</v>
      </c>
      <c r="S179" s="224"/>
      <c r="T179" s="222" t="s">
        <v>31</v>
      </c>
      <c r="U179" t="s">
        <v>32</v>
      </c>
    </row>
    <row r="180" spans="1:22" x14ac:dyDescent="0.2">
      <c r="B180" t="s">
        <v>34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H180" s="1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50</v>
      </c>
      <c r="N180" s="1" t="s">
        <v>40</v>
      </c>
      <c r="O180" t="s">
        <v>46</v>
      </c>
      <c r="P180" t="s">
        <v>47</v>
      </c>
      <c r="Q180" s="1" t="s">
        <v>40</v>
      </c>
      <c r="R180" t="s">
        <v>51</v>
      </c>
      <c r="S180" s="1" t="s">
        <v>49</v>
      </c>
      <c r="T180" s="223"/>
    </row>
    <row r="181" spans="1:22" x14ac:dyDescent="0.2">
      <c r="A181" t="s">
        <v>52</v>
      </c>
      <c r="B181">
        <f>SUM(B9:B132)</f>
        <v>421.40000000000015</v>
      </c>
      <c r="C181">
        <f t="shared" ref="C181:V181" si="37">SUM(C9:C132)</f>
        <v>7.8</v>
      </c>
      <c r="D181">
        <f t="shared" si="37"/>
        <v>0</v>
      </c>
      <c r="E181">
        <f t="shared" si="37"/>
        <v>1</v>
      </c>
      <c r="F181">
        <f t="shared" si="37"/>
        <v>0</v>
      </c>
      <c r="G181">
        <f t="shared" si="37"/>
        <v>1.7999999999999998</v>
      </c>
      <c r="H181">
        <f t="shared" si="37"/>
        <v>0</v>
      </c>
      <c r="I181">
        <f t="shared" si="37"/>
        <v>15.700000000000001</v>
      </c>
      <c r="J181">
        <f t="shared" si="37"/>
        <v>14.8</v>
      </c>
      <c r="K181">
        <f t="shared" si="37"/>
        <v>0</v>
      </c>
      <c r="L181">
        <f t="shared" si="37"/>
        <v>5.8</v>
      </c>
      <c r="M181">
        <f t="shared" si="37"/>
        <v>7.9</v>
      </c>
      <c r="N181">
        <f t="shared" si="37"/>
        <v>0</v>
      </c>
      <c r="O181">
        <f t="shared" si="37"/>
        <v>62.399999999999977</v>
      </c>
      <c r="P181">
        <f t="shared" si="37"/>
        <v>0</v>
      </c>
      <c r="Q181">
        <f t="shared" si="37"/>
        <v>0</v>
      </c>
      <c r="R181">
        <f t="shared" si="37"/>
        <v>0</v>
      </c>
      <c r="S181">
        <f t="shared" si="37"/>
        <v>0</v>
      </c>
      <c r="T181" t="e">
        <f t="shared" si="37"/>
        <v>#N/A</v>
      </c>
      <c r="U181">
        <f t="shared" si="37"/>
        <v>183.00000000000003</v>
      </c>
      <c r="V181" t="e">
        <f t="shared" si="37"/>
        <v>#N/A</v>
      </c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</row>
    <row r="188" spans="1:22" x14ac:dyDescent="0.2">
      <c r="B188"/>
      <c r="H188" s="1"/>
      <c r="I188"/>
      <c r="N188" s="1"/>
      <c r="O188"/>
      <c r="Q188" s="1"/>
      <c r="R188"/>
      <c r="S188" s="1"/>
      <c r="T188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s="223" t="s">
        <v>14</v>
      </c>
    </row>
    <row r="190" spans="1:22" x14ac:dyDescent="0.2">
      <c r="B190"/>
      <c r="H190" s="1"/>
      <c r="I190"/>
      <c r="N190" s="1"/>
      <c r="O190"/>
      <c r="Q190" s="1"/>
      <c r="R190"/>
      <c r="S190" s="1"/>
      <c r="T190"/>
      <c r="V190" s="223"/>
    </row>
    <row r="191" spans="1:22" x14ac:dyDescent="0.2">
      <c r="B191"/>
      <c r="H191" s="1"/>
      <c r="I191"/>
      <c r="N191" s="1"/>
      <c r="O191"/>
      <c r="Q191" s="1"/>
      <c r="R191"/>
      <c r="S191" s="1"/>
      <c r="T191"/>
      <c r="V191" t="s">
        <v>14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9:V190"/>
    <mergeCell ref="T7:T8"/>
    <mergeCell ref="V7:V8"/>
    <mergeCell ref="B179:H179"/>
    <mergeCell ref="I179:N179"/>
    <mergeCell ref="O179:Q179"/>
    <mergeCell ref="R179:S179"/>
    <mergeCell ref="T179:T18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88"/>
  <sheetViews>
    <sheetView zoomScaleNormal="100" workbookViewId="0">
      <pane ySplit="8" topLeftCell="A91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128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129</v>
      </c>
      <c r="B3" s="226"/>
      <c r="C3" s="226"/>
      <c r="E3" s="231" t="s">
        <v>130</v>
      </c>
      <c r="F3" s="224"/>
      <c r="H3" s="1"/>
      <c r="I3"/>
      <c r="N3" s="1"/>
      <c r="O3"/>
      <c r="Q3" s="1"/>
      <c r="R3"/>
      <c r="S3" s="1"/>
      <c r="T3"/>
    </row>
    <row r="4" spans="1:22" x14ac:dyDescent="0.2">
      <c r="A4" s="226" t="s">
        <v>25</v>
      </c>
      <c r="B4" s="226"/>
      <c r="C4" s="226"/>
      <c r="D4" s="226"/>
      <c r="E4" t="s">
        <v>131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132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ht="14.25" customHeight="1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ht="14.25" customHeight="1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128" t="e">
        <f>IF(SUM(B9:S9)=0,NA(),SUM(B9:S9))</f>
        <v>#N/A</v>
      </c>
      <c r="U9" s="4"/>
      <c r="V9" s="51" t="e">
        <f>SUM(T9:U9)</f>
        <v>#N/A</v>
      </c>
    </row>
    <row r="10" spans="1:22" ht="14.25" customHeight="1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SUM(T10:U10)</f>
        <v>#N/A</v>
      </c>
    </row>
    <row r="11" spans="1:22" ht="12" customHeight="1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1">
        <v>0</v>
      </c>
      <c r="O12" s="4">
        <v>0</v>
      </c>
      <c r="P12" s="4">
        <v>0</v>
      </c>
      <c r="Q12" s="1">
        <v>0</v>
      </c>
      <c r="R12" s="4">
        <v>0</v>
      </c>
      <c r="S12" s="1">
        <v>0</v>
      </c>
      <c r="T12" s="164">
        <f t="shared" si="0"/>
        <v>7</v>
      </c>
      <c r="U12" s="4">
        <v>0</v>
      </c>
      <c r="V12" s="51">
        <f t="shared" si="1"/>
        <v>7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64">
        <f t="shared" si="0"/>
        <v>1</v>
      </c>
      <c r="U13" s="4">
        <v>0</v>
      </c>
      <c r="V13" s="51">
        <f t="shared" si="1"/>
        <v>1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5</v>
      </c>
      <c r="P14" s="4">
        <v>0</v>
      </c>
      <c r="Q14" s="1">
        <v>0</v>
      </c>
      <c r="R14" s="4">
        <v>0</v>
      </c>
      <c r="S14" s="1">
        <v>0</v>
      </c>
      <c r="T14" s="164">
        <f t="shared" si="0"/>
        <v>5</v>
      </c>
      <c r="U14" s="4">
        <v>1</v>
      </c>
      <c r="V14" s="51">
        <f t="shared" si="1"/>
        <v>6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4">
        <v>4</v>
      </c>
      <c r="P15" s="4">
        <v>0</v>
      </c>
      <c r="Q15" s="4">
        <v>0</v>
      </c>
      <c r="R15" s="4">
        <v>0</v>
      </c>
      <c r="S15" s="4">
        <v>0</v>
      </c>
      <c r="T15" s="164">
        <f t="shared" si="0"/>
        <v>4</v>
      </c>
      <c r="U15" s="4">
        <v>0</v>
      </c>
      <c r="V15" s="51">
        <f t="shared" si="1"/>
        <v>4</v>
      </c>
    </row>
    <row r="16" spans="1:22" x14ac:dyDescent="0.2">
      <c r="A16" s="172">
        <f>'Web Graph Info.'!A9:A156</f>
        <v>42154</v>
      </c>
      <c r="B16">
        <v>0.3</v>
      </c>
      <c r="C16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0.3</v>
      </c>
      <c r="P16" s="4">
        <v>0</v>
      </c>
      <c r="Q16" s="1">
        <v>0</v>
      </c>
      <c r="R16" s="4">
        <v>0</v>
      </c>
      <c r="S16" s="1">
        <v>0</v>
      </c>
      <c r="T16" s="164">
        <f t="shared" si="0"/>
        <v>0.6</v>
      </c>
      <c r="U16" s="4">
        <v>0.3</v>
      </c>
      <c r="V16" s="51">
        <f t="shared" si="1"/>
        <v>0.89999999999999991</v>
      </c>
    </row>
    <row r="17" spans="1:22" x14ac:dyDescent="0.2">
      <c r="A17" s="172">
        <f>'Web Graph Info.'!A10:A157</f>
        <v>42155</v>
      </c>
      <c r="B17" s="101">
        <v>0.3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0.3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0.6</v>
      </c>
      <c r="U17" s="4">
        <v>1.3</v>
      </c>
      <c r="V17" s="173">
        <f t="shared" ref="V17:V18" si="3">SUM(T17:U17)</f>
        <v>1.9</v>
      </c>
    </row>
    <row r="18" spans="1:22" x14ac:dyDescent="0.2">
      <c r="A18" s="172">
        <f>'Web Graph Info.'!A11:A158</f>
        <v>42156</v>
      </c>
      <c r="B18" s="101">
        <v>0.3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0.3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0.6</v>
      </c>
      <c r="U18" s="4">
        <v>2.2999999999999998</v>
      </c>
      <c r="V18" s="173">
        <f t="shared" si="3"/>
        <v>2.9</v>
      </c>
    </row>
    <row r="19" spans="1:22" x14ac:dyDescent="0.2">
      <c r="A19" s="172">
        <f>'Web Graph Info.'!A12:A159</f>
        <v>42157</v>
      </c>
      <c r="B19" s="107">
        <v>0</v>
      </c>
      <c r="C19" s="107">
        <v>0</v>
      </c>
      <c r="D19" s="107">
        <v>0</v>
      </c>
      <c r="E19" s="107">
        <v>0</v>
      </c>
      <c r="F19" s="107">
        <v>0</v>
      </c>
      <c r="G19" s="107">
        <v>0</v>
      </c>
      <c r="H19" s="107">
        <v>0</v>
      </c>
      <c r="I19" s="107">
        <v>0</v>
      </c>
      <c r="J19" s="107">
        <v>0</v>
      </c>
      <c r="K19" s="107">
        <v>0</v>
      </c>
      <c r="L19" s="107">
        <v>0</v>
      </c>
      <c r="M19" s="107">
        <v>0</v>
      </c>
      <c r="N19" s="107">
        <v>0</v>
      </c>
      <c r="O19" s="107">
        <v>0</v>
      </c>
      <c r="P19" s="107">
        <v>0</v>
      </c>
      <c r="Q19" s="107">
        <v>0</v>
      </c>
      <c r="R19" s="107">
        <v>0</v>
      </c>
      <c r="S19" s="107">
        <v>0</v>
      </c>
      <c r="T19" s="107">
        <v>0</v>
      </c>
      <c r="U19" s="107">
        <v>0</v>
      </c>
      <c r="V19" s="107">
        <v>0</v>
      </c>
    </row>
    <row r="20" spans="1:22" x14ac:dyDescent="0.2">
      <c r="A20" s="172">
        <f>'Web Graph Info.'!A13:A160</f>
        <v>42158</v>
      </c>
      <c r="B20" s="107">
        <v>10</v>
      </c>
      <c r="C20" s="107">
        <v>12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5</v>
      </c>
      <c r="P20" s="107">
        <v>0</v>
      </c>
      <c r="Q20" s="40">
        <v>0</v>
      </c>
      <c r="R20" s="40">
        <v>0</v>
      </c>
      <c r="S20" s="40">
        <v>0</v>
      </c>
      <c r="T20" s="164">
        <f t="shared" si="0"/>
        <v>27</v>
      </c>
      <c r="U20" s="40">
        <v>13</v>
      </c>
      <c r="V20" s="51">
        <f t="shared" si="1"/>
        <v>40</v>
      </c>
    </row>
    <row r="21" spans="1:22" x14ac:dyDescent="0.2">
      <c r="A21" s="172">
        <f>'Web Graph Info.'!A14:A161</f>
        <v>42159</v>
      </c>
      <c r="B21" s="107">
        <v>1</v>
      </c>
      <c r="C21" s="107">
        <v>0</v>
      </c>
      <c r="D21" s="107">
        <v>0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2</v>
      </c>
      <c r="P21" s="107">
        <v>0</v>
      </c>
      <c r="Q21" s="40">
        <v>0</v>
      </c>
      <c r="R21" s="40">
        <v>0</v>
      </c>
      <c r="S21" s="40">
        <v>0</v>
      </c>
      <c r="T21" s="164">
        <f t="shared" si="0"/>
        <v>3</v>
      </c>
      <c r="U21" s="40">
        <v>0</v>
      </c>
      <c r="V21" s="51">
        <f t="shared" si="1"/>
        <v>3</v>
      </c>
    </row>
    <row r="22" spans="1:22" x14ac:dyDescent="0.2">
      <c r="A22" s="172">
        <f>'Web Graph Info.'!A15:A162</f>
        <v>42160</v>
      </c>
      <c r="B22" s="107">
        <v>25</v>
      </c>
      <c r="C22" s="107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7</v>
      </c>
      <c r="K22" s="107">
        <v>0</v>
      </c>
      <c r="L22" s="107">
        <v>0</v>
      </c>
      <c r="M22" s="107">
        <v>0</v>
      </c>
      <c r="N22" s="107">
        <v>0</v>
      </c>
      <c r="O22" s="107">
        <v>7</v>
      </c>
      <c r="P22" s="107">
        <v>0</v>
      </c>
      <c r="Q22" s="40">
        <v>0</v>
      </c>
      <c r="R22" s="23">
        <v>0</v>
      </c>
      <c r="S22" s="23">
        <v>0</v>
      </c>
      <c r="T22" s="164">
        <f t="shared" si="0"/>
        <v>39</v>
      </c>
      <c r="U22" s="23">
        <v>97</v>
      </c>
      <c r="V22" s="51">
        <f t="shared" si="1"/>
        <v>136</v>
      </c>
    </row>
    <row r="23" spans="1:22" x14ac:dyDescent="0.2">
      <c r="A23" s="172">
        <f>'Web Graph Info.'!A16:A163</f>
        <v>42161</v>
      </c>
      <c r="B23" s="107">
        <v>28</v>
      </c>
      <c r="C23" s="107">
        <v>1.3</v>
      </c>
      <c r="D23" s="107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7">
        <v>0</v>
      </c>
      <c r="L23" s="107">
        <v>0</v>
      </c>
      <c r="M23" s="107">
        <v>0</v>
      </c>
      <c r="N23" s="107">
        <v>0</v>
      </c>
      <c r="O23" s="107">
        <v>4.5999999999999996</v>
      </c>
      <c r="P23" s="107">
        <v>0</v>
      </c>
      <c r="Q23" s="40">
        <v>0</v>
      </c>
      <c r="R23" s="40">
        <v>0</v>
      </c>
      <c r="S23" s="40">
        <v>0</v>
      </c>
      <c r="T23" s="164">
        <f t="shared" si="0"/>
        <v>33.9</v>
      </c>
      <c r="U23" s="40">
        <v>22.6</v>
      </c>
      <c r="V23" s="51">
        <f t="shared" si="1"/>
        <v>56.5</v>
      </c>
    </row>
    <row r="24" spans="1:22" x14ac:dyDescent="0.2">
      <c r="A24" s="172">
        <f>'Web Graph Info.'!A17:A164</f>
        <v>42162</v>
      </c>
      <c r="B24" s="107">
        <v>28</v>
      </c>
      <c r="C24" s="107">
        <v>1.3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v>4.5999999999999996</v>
      </c>
      <c r="P24" s="107">
        <v>0</v>
      </c>
      <c r="Q24" s="40">
        <v>0</v>
      </c>
      <c r="R24" s="40">
        <v>0</v>
      </c>
      <c r="S24" s="40">
        <v>0</v>
      </c>
      <c r="T24" s="174">
        <f t="shared" ref="T24:T25" si="4">IF(SUM(B24:S24)=0,NA(),SUM(B24:S24))</f>
        <v>33.9</v>
      </c>
      <c r="U24" s="40">
        <v>23.6</v>
      </c>
      <c r="V24" s="174">
        <f t="shared" ref="V24:V25" si="5">SUM(T24:U24)</f>
        <v>57.5</v>
      </c>
    </row>
    <row r="25" spans="1:22" x14ac:dyDescent="0.2">
      <c r="A25" s="172">
        <f>'Web Graph Info.'!A18:A165</f>
        <v>42163</v>
      </c>
      <c r="B25" s="107">
        <v>28</v>
      </c>
      <c r="C25" s="107">
        <v>1.3</v>
      </c>
      <c r="D25" s="107">
        <v>0</v>
      </c>
      <c r="E25" s="107">
        <v>0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4.5999999999999996</v>
      </c>
      <c r="P25" s="107">
        <v>0</v>
      </c>
      <c r="Q25" s="40">
        <v>0</v>
      </c>
      <c r="R25" s="40">
        <v>0</v>
      </c>
      <c r="S25" s="40">
        <v>0</v>
      </c>
      <c r="T25" s="174">
        <f t="shared" si="4"/>
        <v>33.9</v>
      </c>
      <c r="U25" s="40">
        <v>24.6</v>
      </c>
      <c r="V25" s="174">
        <f t="shared" si="5"/>
        <v>58.5</v>
      </c>
    </row>
    <row r="26" spans="1:22" x14ac:dyDescent="0.2">
      <c r="A26" s="172">
        <f>'Web Graph Info.'!A19:A166</f>
        <v>42164</v>
      </c>
      <c r="B26" s="107">
        <v>4</v>
      </c>
      <c r="C26" s="107">
        <v>1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40">
        <v>0</v>
      </c>
      <c r="R26" s="40">
        <v>0</v>
      </c>
      <c r="S26" s="40">
        <v>0</v>
      </c>
      <c r="T26" s="164">
        <f t="shared" si="0"/>
        <v>5</v>
      </c>
      <c r="U26" s="40">
        <v>8</v>
      </c>
      <c r="V26" s="51">
        <f t="shared" si="1"/>
        <v>13</v>
      </c>
    </row>
    <row r="27" spans="1:22" x14ac:dyDescent="0.2">
      <c r="A27" s="172">
        <f>'Web Graph Info.'!A20:A167</f>
        <v>42165</v>
      </c>
      <c r="B27" s="107">
        <v>6</v>
      </c>
      <c r="C27" s="107">
        <v>3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1</v>
      </c>
      <c r="K27" s="107">
        <v>0</v>
      </c>
      <c r="L27" s="107">
        <v>0</v>
      </c>
      <c r="M27" s="107">
        <v>0</v>
      </c>
      <c r="N27" s="107">
        <v>0</v>
      </c>
      <c r="O27" s="107">
        <v>2</v>
      </c>
      <c r="P27" s="107">
        <v>0</v>
      </c>
      <c r="Q27" s="40">
        <v>0</v>
      </c>
      <c r="R27" s="40">
        <v>0</v>
      </c>
      <c r="S27" s="40">
        <v>0</v>
      </c>
      <c r="T27" s="164">
        <f t="shared" si="0"/>
        <v>12</v>
      </c>
      <c r="U27" s="40">
        <v>3</v>
      </c>
      <c r="V27" s="51">
        <f t="shared" si="1"/>
        <v>15</v>
      </c>
    </row>
    <row r="28" spans="1:22" x14ac:dyDescent="0.2">
      <c r="A28" s="172">
        <f>'Web Graph Info.'!A21:A168</f>
        <v>42166</v>
      </c>
      <c r="B28" s="107">
        <v>16</v>
      </c>
      <c r="C28" s="107">
        <v>1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2</v>
      </c>
      <c r="P28" s="107">
        <v>0</v>
      </c>
      <c r="Q28" s="40">
        <v>0</v>
      </c>
      <c r="R28" s="40">
        <v>0</v>
      </c>
      <c r="S28" s="40">
        <v>0</v>
      </c>
      <c r="T28" s="164">
        <f t="shared" si="0"/>
        <v>19</v>
      </c>
      <c r="U28" s="40">
        <v>2</v>
      </c>
      <c r="V28" s="51">
        <f t="shared" si="1"/>
        <v>21</v>
      </c>
    </row>
    <row r="29" spans="1:22" x14ac:dyDescent="0.2">
      <c r="A29" s="172">
        <f>'Web Graph Info.'!A22:A169</f>
        <v>42167</v>
      </c>
      <c r="B29" s="107">
        <v>15</v>
      </c>
      <c r="C29" s="107">
        <v>0</v>
      </c>
      <c r="D29" s="107">
        <v>0</v>
      </c>
      <c r="E29" s="107">
        <v>0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5</v>
      </c>
      <c r="P29" s="107">
        <v>0</v>
      </c>
      <c r="Q29" s="107">
        <v>0</v>
      </c>
      <c r="R29" s="107">
        <v>0</v>
      </c>
      <c r="S29" s="107">
        <v>0</v>
      </c>
      <c r="T29" s="164">
        <f t="shared" si="0"/>
        <v>20</v>
      </c>
      <c r="U29" s="40">
        <v>1</v>
      </c>
      <c r="V29" s="51">
        <f t="shared" si="1"/>
        <v>21</v>
      </c>
    </row>
    <row r="30" spans="1:22" x14ac:dyDescent="0.2">
      <c r="A30" s="172">
        <f>'Web Graph Info.'!A23:A170</f>
        <v>42168</v>
      </c>
      <c r="B30" s="107">
        <v>14</v>
      </c>
      <c r="C30" s="107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1</v>
      </c>
      <c r="M30" s="107">
        <v>0.6</v>
      </c>
      <c r="N30" s="107">
        <v>0</v>
      </c>
      <c r="O30" s="107">
        <v>5.6</v>
      </c>
      <c r="P30" s="107">
        <v>0</v>
      </c>
      <c r="Q30" s="107">
        <v>0</v>
      </c>
      <c r="R30" s="107">
        <v>0</v>
      </c>
      <c r="S30" s="107">
        <v>0</v>
      </c>
      <c r="T30" s="164">
        <f t="shared" si="0"/>
        <v>21.2</v>
      </c>
      <c r="U30" s="40">
        <v>7.3</v>
      </c>
      <c r="V30" s="51">
        <f t="shared" si="1"/>
        <v>28.5</v>
      </c>
    </row>
    <row r="31" spans="1:22" x14ac:dyDescent="0.2">
      <c r="A31" s="172">
        <f>'Web Graph Info.'!A24:A171</f>
        <v>42169</v>
      </c>
      <c r="B31" s="107">
        <v>14</v>
      </c>
      <c r="C31" s="107">
        <v>0</v>
      </c>
      <c r="D31" s="107">
        <v>0</v>
      </c>
      <c r="E31" s="107">
        <v>0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1</v>
      </c>
      <c r="M31" s="107">
        <v>0.6</v>
      </c>
      <c r="N31" s="107">
        <v>0</v>
      </c>
      <c r="O31" s="107">
        <v>5.6</v>
      </c>
      <c r="P31" s="107">
        <v>0</v>
      </c>
      <c r="Q31" s="107">
        <v>0</v>
      </c>
      <c r="R31" s="107">
        <v>0</v>
      </c>
      <c r="S31" s="107">
        <v>0</v>
      </c>
      <c r="T31" s="175">
        <f t="shared" ref="T31:T32" si="6">IF(SUM(B31:S31)=0,NA(),SUM(B31:S31))</f>
        <v>21.2</v>
      </c>
      <c r="U31" s="40">
        <v>8.3000000000000007</v>
      </c>
      <c r="V31" s="175">
        <f t="shared" ref="V31:V32" si="7">SUM(T31:U31)</f>
        <v>29.5</v>
      </c>
    </row>
    <row r="32" spans="1:22" x14ac:dyDescent="0.2">
      <c r="A32" s="172">
        <f>'Web Graph Info.'!A25:A172</f>
        <v>42170</v>
      </c>
      <c r="B32" s="107">
        <v>14</v>
      </c>
      <c r="C32" s="107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1</v>
      </c>
      <c r="M32" s="107">
        <v>0.6</v>
      </c>
      <c r="N32" s="107">
        <v>0</v>
      </c>
      <c r="O32" s="107">
        <v>5.6</v>
      </c>
      <c r="P32" s="107">
        <v>0</v>
      </c>
      <c r="Q32" s="107">
        <v>0</v>
      </c>
      <c r="R32" s="107">
        <v>0</v>
      </c>
      <c r="S32" s="107">
        <v>0</v>
      </c>
      <c r="T32" s="175">
        <f t="shared" si="6"/>
        <v>21.2</v>
      </c>
      <c r="U32" s="40">
        <v>9.3000000000000007</v>
      </c>
      <c r="V32" s="175">
        <f t="shared" si="7"/>
        <v>30.5</v>
      </c>
    </row>
    <row r="33" spans="1:22" x14ac:dyDescent="0.2">
      <c r="A33" s="172">
        <f>'Web Graph Info.'!A26:A173</f>
        <v>42171</v>
      </c>
      <c r="B33" s="107">
        <v>5</v>
      </c>
      <c r="C33" s="107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2</v>
      </c>
      <c r="P33" s="107">
        <v>0</v>
      </c>
      <c r="Q33" s="107">
        <v>0</v>
      </c>
      <c r="R33" s="107">
        <v>0</v>
      </c>
      <c r="S33" s="107">
        <v>0</v>
      </c>
      <c r="T33" s="164">
        <f t="shared" si="0"/>
        <v>7</v>
      </c>
      <c r="U33" s="40">
        <v>8</v>
      </c>
      <c r="V33" s="51">
        <f t="shared" si="1"/>
        <v>15</v>
      </c>
    </row>
    <row r="34" spans="1:22" x14ac:dyDescent="0.2">
      <c r="A34" s="172">
        <f>'Web Graph Info.'!A27:A174</f>
        <v>42172</v>
      </c>
      <c r="B34" s="107">
        <v>1</v>
      </c>
      <c r="C34" s="107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0</v>
      </c>
      <c r="K34" s="107">
        <v>0</v>
      </c>
      <c r="L34" s="107">
        <v>0</v>
      </c>
      <c r="M34" s="107">
        <v>0</v>
      </c>
      <c r="N34" s="107">
        <v>0</v>
      </c>
      <c r="O34" s="107">
        <v>8</v>
      </c>
      <c r="P34" s="107">
        <v>0</v>
      </c>
      <c r="Q34" s="107">
        <v>0</v>
      </c>
      <c r="R34" s="107">
        <v>0</v>
      </c>
      <c r="S34" s="107">
        <v>0</v>
      </c>
      <c r="T34" s="164">
        <f t="shared" si="0"/>
        <v>9</v>
      </c>
      <c r="U34" s="40">
        <v>2</v>
      </c>
      <c r="V34" s="51">
        <f t="shared" si="1"/>
        <v>11</v>
      </c>
    </row>
    <row r="35" spans="1:22" x14ac:dyDescent="0.2">
      <c r="A35" s="172">
        <f>'Web Graph Info.'!A28:A175</f>
        <v>42173</v>
      </c>
      <c r="B35" s="107">
        <v>5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v>4</v>
      </c>
      <c r="P35" s="107">
        <v>0</v>
      </c>
      <c r="Q35" s="107">
        <v>0</v>
      </c>
      <c r="R35" s="107">
        <v>0</v>
      </c>
      <c r="S35" s="107">
        <v>0</v>
      </c>
      <c r="T35" s="164">
        <f t="shared" si="0"/>
        <v>9</v>
      </c>
      <c r="U35" s="40">
        <v>0</v>
      </c>
      <c r="V35" s="51">
        <f t="shared" si="1"/>
        <v>9</v>
      </c>
    </row>
    <row r="36" spans="1:22" x14ac:dyDescent="0.2">
      <c r="A36" s="172">
        <f>'Web Graph Info.'!A29:A176</f>
        <v>42174</v>
      </c>
      <c r="B36" s="107">
        <v>3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10</v>
      </c>
      <c r="P36" s="107">
        <v>0</v>
      </c>
      <c r="Q36" s="107">
        <v>0</v>
      </c>
      <c r="R36" s="107">
        <v>0</v>
      </c>
      <c r="S36" s="107">
        <v>0</v>
      </c>
      <c r="T36" s="164">
        <f t="shared" si="0"/>
        <v>13</v>
      </c>
      <c r="U36" s="40">
        <v>0</v>
      </c>
      <c r="V36" s="51">
        <f t="shared" si="1"/>
        <v>13</v>
      </c>
    </row>
    <row r="37" spans="1:22" x14ac:dyDescent="0.2">
      <c r="A37" s="172">
        <f>'Web Graph Info.'!A30:A177</f>
        <v>42175</v>
      </c>
      <c r="B37" s="107">
        <v>6</v>
      </c>
      <c r="C37" s="107">
        <v>0.3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0.3</v>
      </c>
      <c r="J37" s="107">
        <v>0</v>
      </c>
      <c r="K37" s="107">
        <v>0.3</v>
      </c>
      <c r="L37" s="107">
        <v>0.3</v>
      </c>
      <c r="M37" s="107">
        <v>0</v>
      </c>
      <c r="N37" s="107">
        <v>3.6</v>
      </c>
      <c r="O37" s="107">
        <v>0</v>
      </c>
      <c r="P37" s="107">
        <v>0</v>
      </c>
      <c r="Q37" s="107">
        <v>0</v>
      </c>
      <c r="R37" s="107">
        <v>0</v>
      </c>
      <c r="S37" s="107">
        <v>0</v>
      </c>
      <c r="T37" s="164">
        <f t="shared" si="0"/>
        <v>10.799999999999999</v>
      </c>
      <c r="U37" s="40">
        <v>2.2999999999999998</v>
      </c>
      <c r="V37" s="51">
        <f t="shared" si="1"/>
        <v>13.099999999999998</v>
      </c>
    </row>
    <row r="38" spans="1:22" x14ac:dyDescent="0.2">
      <c r="A38" s="172">
        <f>'Web Graph Info.'!A31:A178</f>
        <v>42176</v>
      </c>
      <c r="B38" s="107">
        <v>6</v>
      </c>
      <c r="C38" s="107">
        <v>0.3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0.3</v>
      </c>
      <c r="J38" s="107">
        <v>0</v>
      </c>
      <c r="K38" s="107">
        <v>0.3</v>
      </c>
      <c r="L38" s="107">
        <v>0.3</v>
      </c>
      <c r="M38" s="107">
        <v>0</v>
      </c>
      <c r="N38" s="107">
        <v>3.6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77">
        <f t="shared" ref="T38:T39" si="8">IF(SUM(B38:S38)=0,NA(),SUM(B38:S38))</f>
        <v>10.799999999999999</v>
      </c>
      <c r="U38" s="40">
        <v>3.3</v>
      </c>
      <c r="V38" s="177">
        <f t="shared" ref="V38:V39" si="9">SUM(T38:U38)</f>
        <v>14.099999999999998</v>
      </c>
    </row>
    <row r="39" spans="1:22" x14ac:dyDescent="0.2">
      <c r="A39" s="172">
        <f>'Web Graph Info.'!A32:A179</f>
        <v>42177</v>
      </c>
      <c r="B39" s="107">
        <v>6</v>
      </c>
      <c r="C39" s="107">
        <v>0.3</v>
      </c>
      <c r="D39" s="107">
        <v>0</v>
      </c>
      <c r="E39" s="107">
        <v>0</v>
      </c>
      <c r="F39" s="107">
        <v>0</v>
      </c>
      <c r="G39" s="107">
        <v>0</v>
      </c>
      <c r="H39" s="107">
        <v>0</v>
      </c>
      <c r="I39" s="107">
        <v>0.3</v>
      </c>
      <c r="J39" s="107">
        <v>0</v>
      </c>
      <c r="K39" s="107">
        <v>0.3</v>
      </c>
      <c r="L39" s="107">
        <v>0.3</v>
      </c>
      <c r="M39" s="107">
        <v>0</v>
      </c>
      <c r="N39" s="107">
        <v>3.6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77">
        <f t="shared" si="8"/>
        <v>10.799999999999999</v>
      </c>
      <c r="U39" s="40">
        <v>4.3</v>
      </c>
      <c r="V39" s="177">
        <f t="shared" si="9"/>
        <v>15.099999999999998</v>
      </c>
    </row>
    <row r="40" spans="1:22" x14ac:dyDescent="0.2">
      <c r="A40" s="172">
        <f>'Web Graph Info.'!A33:A180</f>
        <v>42178</v>
      </c>
      <c r="B40" s="107">
        <v>4</v>
      </c>
      <c r="C40" s="107">
        <v>1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3</v>
      </c>
      <c r="P40" s="107">
        <v>0</v>
      </c>
      <c r="Q40" s="107">
        <v>0</v>
      </c>
      <c r="R40" s="107">
        <v>0</v>
      </c>
      <c r="S40" s="107">
        <v>0</v>
      </c>
      <c r="T40" s="164">
        <f t="shared" si="0"/>
        <v>8</v>
      </c>
      <c r="U40" s="40">
        <v>0</v>
      </c>
      <c r="V40" s="51">
        <f t="shared" si="1"/>
        <v>8</v>
      </c>
    </row>
    <row r="41" spans="1:22" x14ac:dyDescent="0.2">
      <c r="A41" s="172">
        <f>'Web Graph Info.'!A34:A181</f>
        <v>42179</v>
      </c>
      <c r="B41" s="107">
        <v>6</v>
      </c>
      <c r="C41" s="107">
        <v>1</v>
      </c>
      <c r="D41" s="107">
        <v>0</v>
      </c>
      <c r="E41" s="107">
        <v>0</v>
      </c>
      <c r="F41" s="107">
        <v>0</v>
      </c>
      <c r="G41" s="107">
        <v>0</v>
      </c>
      <c r="H41" s="107">
        <v>0</v>
      </c>
      <c r="I41" s="107">
        <v>1</v>
      </c>
      <c r="J41" s="107">
        <v>0</v>
      </c>
      <c r="K41" s="107">
        <v>1</v>
      </c>
      <c r="L41" s="107">
        <v>0</v>
      </c>
      <c r="M41" s="107">
        <v>0</v>
      </c>
      <c r="N41" s="107">
        <v>0</v>
      </c>
      <c r="O41" s="107">
        <v>3</v>
      </c>
      <c r="P41" s="107">
        <v>0</v>
      </c>
      <c r="Q41" s="107">
        <v>0</v>
      </c>
      <c r="R41" s="107">
        <v>0</v>
      </c>
      <c r="S41" s="107">
        <v>0</v>
      </c>
      <c r="T41" s="164">
        <f t="shared" si="0"/>
        <v>12</v>
      </c>
      <c r="U41" s="40">
        <v>2</v>
      </c>
      <c r="V41" s="51">
        <f t="shared" si="1"/>
        <v>14</v>
      </c>
    </row>
    <row r="42" spans="1:22" x14ac:dyDescent="0.2">
      <c r="A42" s="172">
        <f>'Web Graph Info.'!A35:A182</f>
        <v>42180</v>
      </c>
      <c r="B42" s="107">
        <v>1</v>
      </c>
      <c r="C42" s="107">
        <v>0</v>
      </c>
      <c r="D42" s="107">
        <v>0</v>
      </c>
      <c r="E42" s="107">
        <v>0</v>
      </c>
      <c r="F42" s="107">
        <v>1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64">
        <f t="shared" si="0"/>
        <v>2</v>
      </c>
      <c r="U42" s="40">
        <v>0</v>
      </c>
      <c r="V42" s="51">
        <f t="shared" si="1"/>
        <v>2</v>
      </c>
    </row>
    <row r="43" spans="1:22" x14ac:dyDescent="0.2">
      <c r="A43" s="172">
        <f>'Web Graph Info.'!A36:A183</f>
        <v>42181</v>
      </c>
      <c r="B43" s="107">
        <v>4</v>
      </c>
      <c r="C43" s="107">
        <v>0</v>
      </c>
      <c r="D43" s="107">
        <v>0</v>
      </c>
      <c r="E43" s="107">
        <v>0</v>
      </c>
      <c r="F43" s="107">
        <v>0</v>
      </c>
      <c r="G43" s="107">
        <v>0</v>
      </c>
      <c r="H43" s="107">
        <v>0</v>
      </c>
      <c r="I43" s="107">
        <v>0</v>
      </c>
      <c r="J43" s="107">
        <v>1</v>
      </c>
      <c r="K43" s="107">
        <v>0</v>
      </c>
      <c r="L43" s="107">
        <v>0</v>
      </c>
      <c r="M43" s="107">
        <v>0</v>
      </c>
      <c r="N43" s="107">
        <v>0</v>
      </c>
      <c r="O43" s="107">
        <v>2</v>
      </c>
      <c r="P43" s="107">
        <v>0</v>
      </c>
      <c r="Q43" s="107">
        <v>0</v>
      </c>
      <c r="R43" s="107">
        <v>0</v>
      </c>
      <c r="S43" s="107">
        <v>0</v>
      </c>
      <c r="T43" s="164">
        <f t="shared" si="0"/>
        <v>7</v>
      </c>
      <c r="U43" s="40">
        <v>0</v>
      </c>
      <c r="V43" s="103">
        <f t="shared" ref="V43:V44" si="10">SUM(T43:U43)</f>
        <v>7</v>
      </c>
    </row>
    <row r="44" spans="1:22" x14ac:dyDescent="0.2">
      <c r="A44" s="172">
        <f>'Web Graph Info.'!A37:A184</f>
        <v>42182</v>
      </c>
      <c r="B44" s="107">
        <v>2.2999999999999998</v>
      </c>
      <c r="C44" s="107">
        <v>0.3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1.6</v>
      </c>
      <c r="J44" s="107">
        <v>0.3</v>
      </c>
      <c r="K44" s="107">
        <v>0</v>
      </c>
      <c r="L44" s="107">
        <v>0</v>
      </c>
      <c r="M44" s="107">
        <v>0</v>
      </c>
      <c r="N44" s="107">
        <v>0</v>
      </c>
      <c r="O44" s="107">
        <v>1</v>
      </c>
      <c r="P44" s="107">
        <v>0</v>
      </c>
      <c r="Q44" s="107">
        <v>0</v>
      </c>
      <c r="R44" s="107">
        <v>0</v>
      </c>
      <c r="S44" s="107">
        <v>0</v>
      </c>
      <c r="T44" s="164">
        <f t="shared" si="0"/>
        <v>5.4999999999999991</v>
      </c>
      <c r="U44" s="40">
        <v>0.3</v>
      </c>
      <c r="V44" s="103">
        <f t="shared" si="10"/>
        <v>5.7999999999999989</v>
      </c>
    </row>
    <row r="45" spans="1:22" x14ac:dyDescent="0.2">
      <c r="A45" s="172">
        <f>'Web Graph Info.'!A38:A185</f>
        <v>42183</v>
      </c>
      <c r="B45" s="107">
        <v>2.2999999999999998</v>
      </c>
      <c r="C45" s="107">
        <v>0.3</v>
      </c>
      <c r="D45" s="107">
        <v>0</v>
      </c>
      <c r="E45" s="107">
        <v>0</v>
      </c>
      <c r="F45" s="107">
        <v>0</v>
      </c>
      <c r="G45" s="107">
        <v>0</v>
      </c>
      <c r="H45" s="107">
        <v>0</v>
      </c>
      <c r="I45" s="107">
        <v>1.6</v>
      </c>
      <c r="J45" s="107">
        <v>0.3</v>
      </c>
      <c r="K45" s="107">
        <v>0</v>
      </c>
      <c r="L45" s="107">
        <v>0</v>
      </c>
      <c r="M45" s="107">
        <v>0</v>
      </c>
      <c r="N45" s="107">
        <v>0</v>
      </c>
      <c r="O45" s="107">
        <v>1</v>
      </c>
      <c r="P45" s="107">
        <v>0</v>
      </c>
      <c r="Q45" s="107">
        <v>0</v>
      </c>
      <c r="R45" s="107">
        <v>0</v>
      </c>
      <c r="S45" s="107">
        <v>0</v>
      </c>
      <c r="T45" s="179">
        <f t="shared" ref="T45:T46" si="11">IF(SUM(B45:S45)=0,NA(),SUM(B45:S45))</f>
        <v>5.4999999999999991</v>
      </c>
      <c r="U45" s="40">
        <v>1.3</v>
      </c>
      <c r="V45" s="179">
        <f t="shared" ref="V45:V46" si="12">SUM(T45:U45)</f>
        <v>6.7999999999999989</v>
      </c>
    </row>
    <row r="46" spans="1:22" x14ac:dyDescent="0.2">
      <c r="A46" s="172">
        <f>'Web Graph Info.'!A39:A186</f>
        <v>42184</v>
      </c>
      <c r="B46" s="107">
        <v>2.2999999999999998</v>
      </c>
      <c r="C46" s="107">
        <v>0.3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1.6</v>
      </c>
      <c r="J46" s="107">
        <v>0.3</v>
      </c>
      <c r="K46" s="107">
        <v>0</v>
      </c>
      <c r="L46" s="107">
        <v>0</v>
      </c>
      <c r="M46" s="107">
        <v>0</v>
      </c>
      <c r="N46" s="107">
        <v>0</v>
      </c>
      <c r="O46" s="107">
        <v>1</v>
      </c>
      <c r="P46" s="107">
        <v>0</v>
      </c>
      <c r="Q46" s="107">
        <v>0</v>
      </c>
      <c r="R46" s="107">
        <v>0</v>
      </c>
      <c r="S46" s="107">
        <v>0</v>
      </c>
      <c r="T46" s="179">
        <f t="shared" si="11"/>
        <v>5.4999999999999991</v>
      </c>
      <c r="U46" s="40">
        <v>2.2999999999999998</v>
      </c>
      <c r="V46" s="179">
        <f t="shared" si="12"/>
        <v>7.7999999999999989</v>
      </c>
    </row>
    <row r="47" spans="1:22" x14ac:dyDescent="0.2">
      <c r="A47" s="172">
        <f>'Web Graph Info.'!A40:A187</f>
        <v>42185</v>
      </c>
      <c r="B47" s="107">
        <v>1</v>
      </c>
      <c r="C47" s="107">
        <v>0</v>
      </c>
      <c r="D47" s="107">
        <v>0</v>
      </c>
      <c r="E47" s="107">
        <v>0</v>
      </c>
      <c r="F47" s="107">
        <v>0</v>
      </c>
      <c r="G47" s="107">
        <v>0</v>
      </c>
      <c r="H47" s="107">
        <v>0</v>
      </c>
      <c r="I47" s="107">
        <v>0</v>
      </c>
      <c r="J47" s="107">
        <v>0</v>
      </c>
      <c r="K47" s="107">
        <v>0</v>
      </c>
      <c r="L47" s="107">
        <v>0</v>
      </c>
      <c r="M47" s="107">
        <v>0</v>
      </c>
      <c r="N47" s="107">
        <v>0</v>
      </c>
      <c r="O47" s="107">
        <v>1</v>
      </c>
      <c r="P47" s="107">
        <v>0</v>
      </c>
      <c r="Q47" s="107">
        <v>0</v>
      </c>
      <c r="R47" s="107">
        <v>0</v>
      </c>
      <c r="S47" s="107">
        <v>0</v>
      </c>
      <c r="T47" s="164">
        <f t="shared" si="0"/>
        <v>2</v>
      </c>
      <c r="U47" s="40">
        <v>2</v>
      </c>
      <c r="V47" s="51">
        <f t="shared" si="1"/>
        <v>4</v>
      </c>
    </row>
    <row r="48" spans="1:22" x14ac:dyDescent="0.2">
      <c r="A48" s="172">
        <f>'Web Graph Info.'!A41:A188</f>
        <v>42186</v>
      </c>
      <c r="B48" s="107">
        <v>3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64">
        <f t="shared" si="0"/>
        <v>3</v>
      </c>
      <c r="U48" s="40">
        <v>0</v>
      </c>
      <c r="V48" s="51">
        <f t="shared" si="1"/>
        <v>3</v>
      </c>
    </row>
    <row r="49" spans="1:22" x14ac:dyDescent="0.2">
      <c r="A49" s="172">
        <f>'Web Graph Info.'!A42:A189</f>
        <v>42187</v>
      </c>
      <c r="B49" s="107">
        <v>0</v>
      </c>
      <c r="C49" s="107">
        <v>0</v>
      </c>
      <c r="D49" s="107">
        <v>0</v>
      </c>
      <c r="E49" s="107">
        <v>0</v>
      </c>
      <c r="F49" s="107">
        <v>0</v>
      </c>
      <c r="G49" s="107">
        <v>0</v>
      </c>
      <c r="H49" s="107">
        <v>0</v>
      </c>
      <c r="I49" s="107">
        <v>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51">
        <f t="shared" si="1"/>
        <v>0</v>
      </c>
    </row>
    <row r="50" spans="1:22" x14ac:dyDescent="0.2">
      <c r="A50" s="172">
        <f>'Web Graph Info.'!A43:A190</f>
        <v>42188</v>
      </c>
      <c r="B50" s="107">
        <v>0</v>
      </c>
      <c r="C50" s="107">
        <v>0.25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2</v>
      </c>
      <c r="J50" s="107">
        <v>0</v>
      </c>
      <c r="K50" s="107">
        <v>0</v>
      </c>
      <c r="L50" s="107">
        <v>0</v>
      </c>
      <c r="M50" s="107">
        <v>0.25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64">
        <f t="shared" si="0"/>
        <v>2.5</v>
      </c>
      <c r="U50" s="40">
        <v>1</v>
      </c>
      <c r="V50" s="105">
        <f t="shared" ref="V50:V51" si="13">SUM(T50:U50)</f>
        <v>3.5</v>
      </c>
    </row>
    <row r="51" spans="1:22" x14ac:dyDescent="0.2">
      <c r="A51" s="172">
        <f>'Web Graph Info.'!A44:A191</f>
        <v>42189</v>
      </c>
      <c r="B51" s="107">
        <v>0</v>
      </c>
      <c r="C51" s="107">
        <v>0.25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2</v>
      </c>
      <c r="J51" s="107">
        <v>0</v>
      </c>
      <c r="K51" s="107">
        <v>0</v>
      </c>
      <c r="L51" s="107">
        <v>0</v>
      </c>
      <c r="M51" s="107">
        <v>0.25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82">
        <f t="shared" ref="T51:T53" si="14">IF(SUM(B51:S51)=0,NA(),SUM(B51:S51))</f>
        <v>2.5</v>
      </c>
      <c r="U51" s="40">
        <v>2</v>
      </c>
      <c r="V51" s="105">
        <f t="shared" si="13"/>
        <v>4.5</v>
      </c>
    </row>
    <row r="52" spans="1:22" x14ac:dyDescent="0.2">
      <c r="A52" s="172">
        <f>'Web Graph Info.'!A45:A192</f>
        <v>42190</v>
      </c>
      <c r="B52" s="107">
        <v>0</v>
      </c>
      <c r="C52" s="107">
        <v>0.25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2</v>
      </c>
      <c r="J52" s="107">
        <v>0</v>
      </c>
      <c r="K52" s="107">
        <v>0</v>
      </c>
      <c r="L52" s="107">
        <v>0</v>
      </c>
      <c r="M52" s="107">
        <v>0.25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82">
        <f t="shared" si="14"/>
        <v>2.5</v>
      </c>
      <c r="U52" s="40">
        <v>3</v>
      </c>
      <c r="V52" s="51">
        <f t="shared" si="1"/>
        <v>5.5</v>
      </c>
    </row>
    <row r="53" spans="1:22" x14ac:dyDescent="0.2">
      <c r="A53" s="172">
        <f>'Web Graph Info.'!A46:A193</f>
        <v>42191</v>
      </c>
      <c r="B53" s="107">
        <v>0</v>
      </c>
      <c r="C53" s="107">
        <v>0.25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2</v>
      </c>
      <c r="J53" s="107">
        <v>0</v>
      </c>
      <c r="K53" s="107">
        <v>0</v>
      </c>
      <c r="L53" s="107">
        <v>0</v>
      </c>
      <c r="M53" s="107">
        <v>0.25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82">
        <f t="shared" si="14"/>
        <v>2.5</v>
      </c>
      <c r="U53" s="40">
        <v>4</v>
      </c>
      <c r="V53" s="51">
        <f t="shared" si="1"/>
        <v>6.5</v>
      </c>
    </row>
    <row r="54" spans="1:22" x14ac:dyDescent="0.2">
      <c r="A54" s="172">
        <f>'Web Graph Info.'!A47:A194</f>
        <v>42192</v>
      </c>
      <c r="B54" s="107">
        <v>0</v>
      </c>
      <c r="C54" s="107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51">
        <f t="shared" si="1"/>
        <v>0</v>
      </c>
    </row>
    <row r="55" spans="1:22" x14ac:dyDescent="0.2">
      <c r="A55" s="172">
        <f>'Web Graph Info.'!A48:A195</f>
        <v>42193</v>
      </c>
      <c r="B55" s="107">
        <v>0</v>
      </c>
      <c r="C55" s="107">
        <v>0</v>
      </c>
      <c r="D55" s="107">
        <v>0</v>
      </c>
      <c r="E55" s="107">
        <v>0</v>
      </c>
      <c r="F55" s="107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164">
        <v>0</v>
      </c>
      <c r="U55" s="23">
        <v>0</v>
      </c>
      <c r="V55" s="51">
        <f t="shared" si="1"/>
        <v>0</v>
      </c>
    </row>
    <row r="56" spans="1:22" x14ac:dyDescent="0.2">
      <c r="A56" s="172">
        <f>'Web Graph Info.'!A49:A196</f>
        <v>42194</v>
      </c>
      <c r="B56" s="107">
        <v>2</v>
      </c>
      <c r="C56" s="107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1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64">
        <f t="shared" si="0"/>
        <v>3</v>
      </c>
      <c r="U56" s="40">
        <v>5</v>
      </c>
      <c r="V56" s="51">
        <f t="shared" si="1"/>
        <v>8</v>
      </c>
    </row>
    <row r="57" spans="1:22" x14ac:dyDescent="0.2">
      <c r="A57" s="172">
        <f>'Web Graph Info.'!A50:A197</f>
        <v>42195</v>
      </c>
      <c r="B57" s="107">
        <v>1</v>
      </c>
      <c r="C57" s="107">
        <v>0</v>
      </c>
      <c r="D57" s="107">
        <v>0</v>
      </c>
      <c r="E57" s="107">
        <v>0</v>
      </c>
      <c r="F57" s="107">
        <v>0</v>
      </c>
      <c r="G57" s="107">
        <v>0</v>
      </c>
      <c r="H57" s="107">
        <v>0</v>
      </c>
      <c r="I57" s="107">
        <v>0</v>
      </c>
      <c r="J57" s="107">
        <v>1</v>
      </c>
      <c r="K57" s="107">
        <v>0</v>
      </c>
      <c r="L57" s="107">
        <v>5</v>
      </c>
      <c r="M57" s="107">
        <v>0</v>
      </c>
      <c r="N57" s="107">
        <v>0</v>
      </c>
      <c r="O57" s="107">
        <v>1</v>
      </c>
      <c r="P57" s="107">
        <v>0</v>
      </c>
      <c r="Q57" s="107">
        <v>0</v>
      </c>
      <c r="R57" s="107">
        <v>0</v>
      </c>
      <c r="S57" s="107">
        <v>0</v>
      </c>
      <c r="T57" s="164">
        <f t="shared" si="0"/>
        <v>8</v>
      </c>
      <c r="U57" s="40">
        <v>1</v>
      </c>
      <c r="V57" s="109">
        <f t="shared" ref="V57:V58" si="15">SUM(T57:U57)</f>
        <v>9</v>
      </c>
    </row>
    <row r="58" spans="1:22" x14ac:dyDescent="0.2">
      <c r="A58" s="172">
        <f>'Web Graph Info.'!A51:A198</f>
        <v>42196</v>
      </c>
      <c r="B58" s="107">
        <v>0.3</v>
      </c>
      <c r="C58" s="107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2.6</v>
      </c>
      <c r="J58" s="107">
        <v>0.3</v>
      </c>
      <c r="K58" s="107">
        <v>0</v>
      </c>
      <c r="L58" s="107">
        <v>0</v>
      </c>
      <c r="M58" s="107">
        <v>0</v>
      </c>
      <c r="N58" s="107">
        <v>0</v>
      </c>
      <c r="O58" s="107">
        <v>0.3</v>
      </c>
      <c r="P58" s="107">
        <v>0</v>
      </c>
      <c r="Q58" s="107">
        <v>0</v>
      </c>
      <c r="R58" s="107">
        <v>0</v>
      </c>
      <c r="S58" s="107">
        <v>0</v>
      </c>
      <c r="T58" s="164">
        <f t="shared" si="0"/>
        <v>3.4999999999999996</v>
      </c>
      <c r="U58" s="40">
        <v>1.3</v>
      </c>
      <c r="V58" s="109">
        <f t="shared" si="15"/>
        <v>4.8</v>
      </c>
    </row>
    <row r="59" spans="1:22" x14ac:dyDescent="0.2">
      <c r="A59" s="172">
        <f>'Web Graph Info.'!A52:A199</f>
        <v>42197</v>
      </c>
      <c r="B59" s="107">
        <v>0.3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2.6</v>
      </c>
      <c r="J59" s="107">
        <v>0.3</v>
      </c>
      <c r="K59" s="107">
        <v>0</v>
      </c>
      <c r="L59" s="107">
        <v>0</v>
      </c>
      <c r="M59" s="107">
        <v>0</v>
      </c>
      <c r="N59" s="107">
        <v>0</v>
      </c>
      <c r="O59" s="107">
        <v>0.3</v>
      </c>
      <c r="P59" s="107">
        <v>0</v>
      </c>
      <c r="Q59" s="107">
        <v>0</v>
      </c>
      <c r="R59" s="107">
        <v>0</v>
      </c>
      <c r="S59" s="107">
        <v>0</v>
      </c>
      <c r="T59" s="186">
        <f t="shared" ref="T59:T60" si="16">IF(SUM(B59:S59)=0,NA(),SUM(B59:S59))</f>
        <v>3.4999999999999996</v>
      </c>
      <c r="U59" s="40">
        <v>1.3</v>
      </c>
      <c r="V59" s="186">
        <f t="shared" ref="V59:V60" si="17">SUM(T59:U59)</f>
        <v>4.8</v>
      </c>
    </row>
    <row r="60" spans="1:22" x14ac:dyDescent="0.2">
      <c r="A60" s="172">
        <f>'Web Graph Info.'!A53:A200</f>
        <v>42198</v>
      </c>
      <c r="B60" s="107">
        <v>0.3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2.6</v>
      </c>
      <c r="J60" s="107">
        <v>0.3</v>
      </c>
      <c r="K60" s="107">
        <v>0</v>
      </c>
      <c r="L60" s="107">
        <v>0</v>
      </c>
      <c r="M60" s="107">
        <v>0</v>
      </c>
      <c r="N60" s="107">
        <v>0</v>
      </c>
      <c r="O60" s="107">
        <v>0.3</v>
      </c>
      <c r="P60" s="107">
        <v>0</v>
      </c>
      <c r="Q60" s="107">
        <v>0</v>
      </c>
      <c r="R60" s="107">
        <v>0</v>
      </c>
      <c r="S60" s="107">
        <v>0</v>
      </c>
      <c r="T60" s="186">
        <f t="shared" si="16"/>
        <v>3.4999999999999996</v>
      </c>
      <c r="U60" s="40">
        <v>1.3</v>
      </c>
      <c r="V60" s="186">
        <f t="shared" si="17"/>
        <v>4.8</v>
      </c>
    </row>
    <row r="61" spans="1:22" x14ac:dyDescent="0.2">
      <c r="A61" s="172">
        <f>'Web Graph Info.'!A54:A201</f>
        <v>42199</v>
      </c>
      <c r="B61" s="107">
        <v>0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1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1</v>
      </c>
      <c r="P61" s="107">
        <v>0</v>
      </c>
      <c r="Q61" s="107">
        <v>0</v>
      </c>
      <c r="R61" s="107">
        <v>0</v>
      </c>
      <c r="S61" s="107">
        <v>0</v>
      </c>
      <c r="T61" s="164">
        <f t="shared" si="0"/>
        <v>2</v>
      </c>
      <c r="U61" s="40">
        <v>0</v>
      </c>
      <c r="V61" s="51">
        <f t="shared" si="1"/>
        <v>2</v>
      </c>
    </row>
    <row r="62" spans="1:22" x14ac:dyDescent="0.2">
      <c r="A62" s="172">
        <f>'Web Graph Info.'!A55:A202</f>
        <v>42200</v>
      </c>
      <c r="B62" s="107">
        <v>0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1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64">
        <f t="shared" si="0"/>
        <v>1</v>
      </c>
      <c r="U62" s="40">
        <v>1</v>
      </c>
      <c r="V62" s="51">
        <f t="shared" si="1"/>
        <v>2</v>
      </c>
    </row>
    <row r="63" spans="1:22" x14ac:dyDescent="0.2">
      <c r="A63" s="172">
        <f>'Web Graph Info.'!A56:A203</f>
        <v>42201</v>
      </c>
      <c r="B63" s="107">
        <v>0</v>
      </c>
      <c r="C63" s="107">
        <v>1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1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64">
        <f t="shared" si="0"/>
        <v>2</v>
      </c>
      <c r="U63" s="40">
        <v>0</v>
      </c>
      <c r="V63" s="51">
        <f t="shared" si="1"/>
        <v>2</v>
      </c>
    </row>
    <row r="64" spans="1:22" x14ac:dyDescent="0.2">
      <c r="A64" s="172">
        <f>'Web Graph Info.'!A57:A204</f>
        <v>42202</v>
      </c>
      <c r="B64" s="107">
        <v>0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2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64">
        <f t="shared" si="0"/>
        <v>2</v>
      </c>
      <c r="U64" s="40">
        <v>0</v>
      </c>
      <c r="V64" s="51">
        <f t="shared" si="1"/>
        <v>2</v>
      </c>
    </row>
    <row r="65" spans="1:22" x14ac:dyDescent="0.2">
      <c r="A65" s="172">
        <f>'Web Graph Info.'!A58:A205</f>
        <v>42203</v>
      </c>
      <c r="B65" s="107">
        <v>0.3</v>
      </c>
      <c r="C65" s="107">
        <v>0.3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1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0</v>
      </c>
      <c r="T65" s="164">
        <f t="shared" si="0"/>
        <v>1.6</v>
      </c>
      <c r="U65" s="40">
        <v>0.6</v>
      </c>
      <c r="V65" s="51">
        <f t="shared" si="1"/>
        <v>2.2000000000000002</v>
      </c>
    </row>
    <row r="66" spans="1:22" x14ac:dyDescent="0.2">
      <c r="A66" s="172">
        <f>'Web Graph Info.'!A59:A206</f>
        <v>42204</v>
      </c>
      <c r="B66" s="107">
        <v>0.3</v>
      </c>
      <c r="C66" s="107">
        <v>0.3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1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90">
        <f t="shared" ref="T66:T67" si="18">IF(SUM(B66:S66)=0,NA(),SUM(B66:S66))</f>
        <v>1.6</v>
      </c>
      <c r="U66" s="40">
        <v>0.6</v>
      </c>
      <c r="V66" s="51">
        <f t="shared" si="1"/>
        <v>2.2000000000000002</v>
      </c>
    </row>
    <row r="67" spans="1:22" x14ac:dyDescent="0.2">
      <c r="A67" s="172">
        <f>'Web Graph Info.'!A60:A207</f>
        <v>42205</v>
      </c>
      <c r="B67" s="107">
        <v>0.3</v>
      </c>
      <c r="C67" s="107">
        <v>0.3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1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90">
        <f t="shared" si="18"/>
        <v>1.6</v>
      </c>
      <c r="U67" s="40">
        <v>0.6</v>
      </c>
      <c r="V67" s="51">
        <f t="shared" si="1"/>
        <v>2.2000000000000002</v>
      </c>
    </row>
    <row r="68" spans="1:22" x14ac:dyDescent="0.2">
      <c r="A68" s="172">
        <f>'Web Graph Info.'!A61:A208</f>
        <v>42206</v>
      </c>
      <c r="B68" s="107">
        <v>0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1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1</v>
      </c>
      <c r="P68" s="107">
        <v>0</v>
      </c>
      <c r="Q68" s="107">
        <v>0</v>
      </c>
      <c r="R68" s="107">
        <v>0</v>
      </c>
      <c r="S68" s="107">
        <v>0</v>
      </c>
      <c r="T68" s="164">
        <f t="shared" si="0"/>
        <v>2</v>
      </c>
      <c r="U68" s="40">
        <v>0</v>
      </c>
      <c r="V68" s="51">
        <f t="shared" si="1"/>
        <v>2</v>
      </c>
    </row>
    <row r="69" spans="1:22" x14ac:dyDescent="0.2">
      <c r="A69" s="172">
        <f>'Web Graph Info.'!A62:A209</f>
        <v>42207</v>
      </c>
      <c r="B69" s="107">
        <v>1</v>
      </c>
      <c r="C69" s="107">
        <v>0</v>
      </c>
      <c r="D69" s="107">
        <v>0</v>
      </c>
      <c r="E69" s="107">
        <v>1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64">
        <f t="shared" si="0"/>
        <v>2</v>
      </c>
      <c r="U69" s="40">
        <v>2</v>
      </c>
      <c r="V69" s="51">
        <f t="shared" si="1"/>
        <v>4</v>
      </c>
    </row>
    <row r="70" spans="1:22" x14ac:dyDescent="0.2">
      <c r="A70" s="172">
        <f>'Web Graph Info.'!A63:A210</f>
        <v>42208</v>
      </c>
      <c r="B70" s="107">
        <v>0</v>
      </c>
      <c r="C70" s="107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64">
        <v>0</v>
      </c>
      <c r="U70" s="40">
        <v>0</v>
      </c>
      <c r="V70" s="51">
        <f t="shared" si="1"/>
        <v>0</v>
      </c>
    </row>
    <row r="71" spans="1:22" x14ac:dyDescent="0.2">
      <c r="A71" s="172">
        <f>'Web Graph Info.'!A64:A211</f>
        <v>42209</v>
      </c>
      <c r="B71" s="107">
        <v>0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51">
        <f t="shared" si="1"/>
        <v>0</v>
      </c>
    </row>
    <row r="72" spans="1:22" x14ac:dyDescent="0.2">
      <c r="A72" s="172">
        <f>'Web Graph Info.'!A65:A212</f>
        <v>42210</v>
      </c>
      <c r="B72" s="107">
        <v>1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64">
        <f t="shared" si="0"/>
        <v>1</v>
      </c>
      <c r="U72" s="40">
        <v>0.3</v>
      </c>
      <c r="V72" s="51">
        <f t="shared" si="1"/>
        <v>1.3</v>
      </c>
    </row>
    <row r="73" spans="1:22" x14ac:dyDescent="0.2">
      <c r="A73" s="172">
        <f>'Web Graph Info.'!A66:A213</f>
        <v>42211</v>
      </c>
      <c r="B73" s="107">
        <v>1</v>
      </c>
      <c r="C73" s="107">
        <v>0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94">
        <f t="shared" ref="T73" si="19">IF(SUM(B73:S73)=0,NA(),SUM(B73:S73))</f>
        <v>1</v>
      </c>
      <c r="U73" s="40">
        <v>0.3</v>
      </c>
      <c r="V73" s="51">
        <f t="shared" si="1"/>
        <v>1.3</v>
      </c>
    </row>
    <row r="74" spans="1:22" x14ac:dyDescent="0.2">
      <c r="A74" s="172">
        <f>'Web Graph Info.'!A67:A214</f>
        <v>42212</v>
      </c>
      <c r="B74" s="107">
        <v>1</v>
      </c>
      <c r="C74" s="107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64">
        <f t="shared" ref="T74:T137" si="20">IF(SUM(B74:S74)=0,NA(),SUM(B74:S74))</f>
        <v>1</v>
      </c>
      <c r="U74" s="40">
        <v>0.3</v>
      </c>
      <c r="V74" s="51">
        <f t="shared" ref="V74:V137" si="21">SUM(T74:U74)</f>
        <v>1.3</v>
      </c>
    </row>
    <row r="75" spans="1:22" x14ac:dyDescent="0.2">
      <c r="A75" s="172">
        <f>'Web Graph Info.'!A68:A215</f>
        <v>42213</v>
      </c>
      <c r="B75" s="107">
        <v>0</v>
      </c>
      <c r="C75" s="107">
        <v>0</v>
      </c>
      <c r="D75" s="107">
        <v>0</v>
      </c>
      <c r="E75" s="107">
        <v>0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51">
        <f t="shared" si="21"/>
        <v>0</v>
      </c>
    </row>
    <row r="76" spans="1:22" x14ac:dyDescent="0.2">
      <c r="A76" s="172">
        <f>'Web Graph Info.'!A69:A216</f>
        <v>42214</v>
      </c>
      <c r="B76" s="107">
        <v>0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51">
        <f t="shared" si="21"/>
        <v>0</v>
      </c>
    </row>
    <row r="77" spans="1:22" x14ac:dyDescent="0.2">
      <c r="A77" s="172">
        <f>'Web Graph Info.'!A70:A217</f>
        <v>42215</v>
      </c>
      <c r="B77" s="107">
        <v>1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0</v>
      </c>
      <c r="S77" s="107">
        <v>0</v>
      </c>
      <c r="T77" s="164">
        <f t="shared" si="20"/>
        <v>1</v>
      </c>
      <c r="U77" s="40">
        <v>0</v>
      </c>
      <c r="V77" s="51">
        <v>4.5999999999999996</v>
      </c>
    </row>
    <row r="78" spans="1:22" x14ac:dyDescent="0.2">
      <c r="A78" s="172">
        <f>'Web Graph Info.'!A71:A218</f>
        <v>42216</v>
      </c>
      <c r="B78" s="107">
        <v>0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40">
        <v>1</v>
      </c>
      <c r="V78" s="51">
        <f t="shared" si="21"/>
        <v>1</v>
      </c>
    </row>
    <row r="79" spans="1:22" x14ac:dyDescent="0.2">
      <c r="A79" s="172">
        <f>'Web Graph Info.'!A72:A219</f>
        <v>42217</v>
      </c>
      <c r="B79" s="107">
        <v>0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0</v>
      </c>
      <c r="L79" s="107">
        <v>0</v>
      </c>
      <c r="M79" s="107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7">
        <v>0</v>
      </c>
      <c r="U79" s="107">
        <v>0</v>
      </c>
      <c r="V79" s="51">
        <f t="shared" si="21"/>
        <v>0</v>
      </c>
    </row>
    <row r="80" spans="1:22" x14ac:dyDescent="0.2">
      <c r="A80" s="172">
        <f>'Web Graph Info.'!A73:A220</f>
        <v>42218</v>
      </c>
      <c r="B80" s="107">
        <v>0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51">
        <f t="shared" si="21"/>
        <v>0</v>
      </c>
    </row>
    <row r="81" spans="1:22" x14ac:dyDescent="0.2">
      <c r="A81" s="172">
        <f>'Web Graph Info.'!A74:A221</f>
        <v>42219</v>
      </c>
      <c r="B81" s="107">
        <v>0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7">
        <v>0</v>
      </c>
      <c r="U81" s="107">
        <v>0</v>
      </c>
      <c r="V81" s="51">
        <f t="shared" si="21"/>
        <v>0</v>
      </c>
    </row>
    <row r="82" spans="1:22" x14ac:dyDescent="0.2">
      <c r="A82" s="172">
        <f>'Web Graph Info.'!A75:A222</f>
        <v>42220</v>
      </c>
      <c r="B82" s="107">
        <v>0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  <c r="V82" s="51">
        <f t="shared" si="21"/>
        <v>0</v>
      </c>
    </row>
    <row r="83" spans="1:22" x14ac:dyDescent="0.2">
      <c r="A83" s="172">
        <f>'Web Graph Info.'!A76:A223</f>
        <v>42221</v>
      </c>
      <c r="B83" s="107">
        <v>0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0</v>
      </c>
      <c r="T83" s="164">
        <v>0</v>
      </c>
      <c r="U83" s="40">
        <v>0</v>
      </c>
      <c r="V83" s="51">
        <f t="shared" si="21"/>
        <v>0</v>
      </c>
    </row>
    <row r="84" spans="1:22" x14ac:dyDescent="0.2">
      <c r="A84" s="172">
        <f>'Web Graph Info.'!A77:A224</f>
        <v>42222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40">
        <v>0</v>
      </c>
      <c r="V84" s="51">
        <f t="shared" si="21"/>
        <v>0</v>
      </c>
    </row>
    <row r="85" spans="1:22" x14ac:dyDescent="0.2">
      <c r="A85" s="172">
        <f>'Web Graph Info.'!A78:A225</f>
        <v>42223</v>
      </c>
      <c r="B85" s="107">
        <v>0</v>
      </c>
      <c r="C85" s="107">
        <v>1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64">
        <f t="shared" si="20"/>
        <v>1</v>
      </c>
      <c r="U85" s="40">
        <v>0</v>
      </c>
      <c r="V85" s="51">
        <f t="shared" si="21"/>
        <v>1</v>
      </c>
    </row>
    <row r="86" spans="1:22" x14ac:dyDescent="0.2">
      <c r="A86" s="172">
        <f>'Web Graph Info.'!A79:A226</f>
        <v>42224</v>
      </c>
      <c r="B86" s="107">
        <v>0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0.3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64">
        <f t="shared" si="20"/>
        <v>0.3</v>
      </c>
      <c r="U86" s="40">
        <v>0</v>
      </c>
      <c r="V86" s="51">
        <f t="shared" si="21"/>
        <v>0.3</v>
      </c>
    </row>
    <row r="87" spans="1:22" x14ac:dyDescent="0.2">
      <c r="A87" s="172">
        <f>'Web Graph Info.'!A80:A227</f>
        <v>42225</v>
      </c>
      <c r="B87" s="107">
        <v>0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0.3</v>
      </c>
      <c r="J87" s="107">
        <v>0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202">
        <f t="shared" ref="T87:T88" si="22">IF(SUM(B87:S87)=0,NA(),SUM(B87:S87))</f>
        <v>0.3</v>
      </c>
      <c r="U87" s="40">
        <v>0</v>
      </c>
      <c r="V87" s="51">
        <f t="shared" si="21"/>
        <v>0.3</v>
      </c>
    </row>
    <row r="88" spans="1:22" x14ac:dyDescent="0.2">
      <c r="A88" s="172">
        <f>'Web Graph Info.'!A81:A228</f>
        <v>42226</v>
      </c>
      <c r="B88" s="107">
        <v>0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0.3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202">
        <f t="shared" si="22"/>
        <v>0.3</v>
      </c>
      <c r="U88" s="40">
        <v>0</v>
      </c>
      <c r="V88" s="51">
        <f t="shared" si="21"/>
        <v>0.3</v>
      </c>
    </row>
    <row r="89" spans="1:22" x14ac:dyDescent="0.2">
      <c r="A89" s="172">
        <f>'Web Graph Info.'!A82:A229</f>
        <v>42227</v>
      </c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3</v>
      </c>
      <c r="J89" s="107">
        <v>1</v>
      </c>
      <c r="K89" s="107">
        <v>0</v>
      </c>
      <c r="L89" s="107">
        <v>0</v>
      </c>
      <c r="M89" s="107">
        <v>0</v>
      </c>
      <c r="N89" s="107">
        <v>0</v>
      </c>
      <c r="O89" s="107">
        <v>0</v>
      </c>
      <c r="P89" s="107">
        <v>0</v>
      </c>
      <c r="Q89" s="107">
        <v>0</v>
      </c>
      <c r="R89" s="107">
        <v>0</v>
      </c>
      <c r="S89" s="107">
        <v>0</v>
      </c>
      <c r="T89" s="164">
        <f t="shared" si="20"/>
        <v>4</v>
      </c>
      <c r="U89" s="40">
        <v>0</v>
      </c>
      <c r="V89" s="51">
        <f t="shared" si="21"/>
        <v>4</v>
      </c>
    </row>
    <row r="90" spans="1:22" x14ac:dyDescent="0.2">
      <c r="A90" s="172">
        <f>'Web Graph Info.'!A83:A230</f>
        <v>42228</v>
      </c>
      <c r="B90" s="107">
        <v>1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64">
        <f t="shared" si="20"/>
        <v>1</v>
      </c>
      <c r="U90" s="40">
        <v>0</v>
      </c>
      <c r="V90" s="51">
        <f t="shared" si="21"/>
        <v>1</v>
      </c>
    </row>
    <row r="91" spans="1:22" x14ac:dyDescent="0.2">
      <c r="A91" s="172">
        <f>'Web Graph Info.'!A84:A231</f>
        <v>42229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1</v>
      </c>
      <c r="J91" s="107">
        <v>0</v>
      </c>
      <c r="K91" s="107">
        <v>0</v>
      </c>
      <c r="L91" s="107">
        <v>0</v>
      </c>
      <c r="M91" s="107">
        <v>0</v>
      </c>
      <c r="N91" s="107">
        <v>0</v>
      </c>
      <c r="O91" s="107">
        <v>0</v>
      </c>
      <c r="P91" s="107">
        <v>0</v>
      </c>
      <c r="Q91" s="107">
        <v>0</v>
      </c>
      <c r="R91" s="107">
        <v>0</v>
      </c>
      <c r="S91" s="107">
        <v>0</v>
      </c>
      <c r="T91" s="164">
        <f t="shared" si="20"/>
        <v>1</v>
      </c>
      <c r="U91" s="40">
        <v>1</v>
      </c>
      <c r="V91" s="51">
        <f t="shared" si="21"/>
        <v>2</v>
      </c>
    </row>
    <row r="92" spans="1:22" x14ac:dyDescent="0.2">
      <c r="A92" s="172">
        <f>'Web Graph Info.'!A85:A232</f>
        <v>42230</v>
      </c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40">
        <v>0</v>
      </c>
      <c r="V92" s="133">
        <f t="shared" ref="V92:V93" si="23">SUM(T92:U92)</f>
        <v>0</v>
      </c>
    </row>
    <row r="93" spans="1:22" x14ac:dyDescent="0.2">
      <c r="A93" s="172">
        <f>'Web Graph Info.'!A86:A233</f>
        <v>42231</v>
      </c>
      <c r="B93" s="107">
        <v>0.3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0.3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P93" s="107">
        <v>0</v>
      </c>
      <c r="Q93" s="107">
        <v>0</v>
      </c>
      <c r="R93" s="107">
        <v>0</v>
      </c>
      <c r="S93" s="107">
        <v>0</v>
      </c>
      <c r="T93" s="164">
        <f t="shared" si="20"/>
        <v>0.6</v>
      </c>
      <c r="U93" s="40">
        <v>0.3</v>
      </c>
      <c r="V93" s="133">
        <f t="shared" si="23"/>
        <v>0.89999999999999991</v>
      </c>
    </row>
    <row r="94" spans="1:22" x14ac:dyDescent="0.2">
      <c r="A94" s="172">
        <f>'Web Graph Info.'!A87:A234</f>
        <v>42232</v>
      </c>
      <c r="B94" s="107">
        <v>0.3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0.3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206">
        <f t="shared" ref="T94:T95" si="24">IF(SUM(B94:S94)=0,NA(),SUM(B94:S94))</f>
        <v>0.6</v>
      </c>
      <c r="U94" s="40">
        <v>0.3</v>
      </c>
      <c r="V94" s="51">
        <f t="shared" si="21"/>
        <v>0.89999999999999991</v>
      </c>
    </row>
    <row r="95" spans="1:22" x14ac:dyDescent="0.2">
      <c r="A95" s="172">
        <f>'Web Graph Info.'!A88:A235</f>
        <v>42233</v>
      </c>
      <c r="B95" s="107">
        <v>0.3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0.3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7">
        <v>0</v>
      </c>
      <c r="Q95" s="107">
        <v>0</v>
      </c>
      <c r="R95" s="107">
        <v>0</v>
      </c>
      <c r="S95" s="107">
        <v>0</v>
      </c>
      <c r="T95" s="206">
        <f t="shared" si="24"/>
        <v>0.6</v>
      </c>
      <c r="U95" s="40">
        <v>0.3</v>
      </c>
      <c r="V95" s="51">
        <f t="shared" si="21"/>
        <v>0.89999999999999991</v>
      </c>
    </row>
    <row r="96" spans="1:22" x14ac:dyDescent="0.2">
      <c r="A96" s="172">
        <f>'Web Graph Info.'!A89:A236</f>
        <v>42234</v>
      </c>
      <c r="B96" s="107">
        <v>1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1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64">
        <f t="shared" si="20"/>
        <v>2</v>
      </c>
      <c r="U96" s="40">
        <v>0</v>
      </c>
      <c r="V96" s="51">
        <f t="shared" si="21"/>
        <v>2</v>
      </c>
    </row>
    <row r="97" spans="1:22" x14ac:dyDescent="0.2">
      <c r="A97" s="172">
        <f>'Web Graph Info.'!A90:A237</f>
        <v>42235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0</v>
      </c>
      <c r="S97" s="107">
        <v>0</v>
      </c>
      <c r="T97" s="107">
        <v>0</v>
      </c>
      <c r="U97" s="107">
        <v>0</v>
      </c>
      <c r="V97" s="107">
        <v>0</v>
      </c>
    </row>
    <row r="98" spans="1:22" x14ac:dyDescent="0.2">
      <c r="A98" s="172">
        <f>'Web Graph Info.'!A91:A238</f>
        <v>42236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64">
        <v>0</v>
      </c>
      <c r="U98" s="40">
        <v>0</v>
      </c>
      <c r="V98" s="51">
        <v>0</v>
      </c>
    </row>
    <row r="99" spans="1:22" x14ac:dyDescent="0.2">
      <c r="A99" s="172">
        <f>'Web Graph Info.'!A92:A239</f>
        <v>42237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1</v>
      </c>
      <c r="J99" s="107">
        <v>0</v>
      </c>
      <c r="K99" s="107">
        <v>0</v>
      </c>
      <c r="L99" s="107">
        <v>0</v>
      </c>
      <c r="M99" s="107">
        <v>0</v>
      </c>
      <c r="N99" s="107">
        <v>0</v>
      </c>
      <c r="O99" s="107">
        <v>0</v>
      </c>
      <c r="P99" s="107">
        <v>0</v>
      </c>
      <c r="Q99" s="107">
        <v>0</v>
      </c>
      <c r="R99" s="107">
        <v>0</v>
      </c>
      <c r="S99" s="107">
        <v>0</v>
      </c>
      <c r="T99" s="164">
        <f t="shared" si="20"/>
        <v>1</v>
      </c>
      <c r="U99" s="40">
        <v>0</v>
      </c>
      <c r="V99" s="51">
        <f t="shared" si="21"/>
        <v>1</v>
      </c>
    </row>
    <row r="100" spans="1:22" x14ac:dyDescent="0.2">
      <c r="A100" s="172">
        <f>'Web Graph Info.'!A93:A240</f>
        <v>42238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0.3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64">
        <f t="shared" si="20"/>
        <v>0.3</v>
      </c>
      <c r="U100" s="40">
        <v>0</v>
      </c>
      <c r="V100" s="51">
        <f t="shared" si="21"/>
        <v>0.3</v>
      </c>
    </row>
    <row r="101" spans="1:22" x14ac:dyDescent="0.2">
      <c r="A101" s="172">
        <f>'Web Graph Info.'!A94:A241</f>
        <v>42239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0.3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7">
        <v>0</v>
      </c>
      <c r="Q101" s="107">
        <v>0</v>
      </c>
      <c r="R101" s="107">
        <v>0</v>
      </c>
      <c r="S101" s="107">
        <v>0</v>
      </c>
      <c r="T101" s="164">
        <f t="shared" si="20"/>
        <v>0.3</v>
      </c>
      <c r="U101" s="40">
        <v>0</v>
      </c>
      <c r="V101" s="51">
        <f t="shared" si="21"/>
        <v>0.3</v>
      </c>
    </row>
    <row r="102" spans="1:22" x14ac:dyDescent="0.2">
      <c r="A102" s="172">
        <f>'Web Graph Info.'!A95:A242</f>
        <v>42240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0.3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64">
        <f t="shared" si="20"/>
        <v>0.3</v>
      </c>
      <c r="U102" s="40">
        <v>0</v>
      </c>
      <c r="V102" s="51">
        <f t="shared" si="21"/>
        <v>0.3</v>
      </c>
    </row>
    <row r="103" spans="1:22" x14ac:dyDescent="0.2">
      <c r="A103" s="172">
        <f>'Web Graph Info.'!A96:A243</f>
        <v>42241</v>
      </c>
      <c r="B103" s="107">
        <v>1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1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64">
        <v>2</v>
      </c>
      <c r="U103" s="40">
        <v>0</v>
      </c>
      <c r="V103" s="51">
        <f t="shared" si="21"/>
        <v>2</v>
      </c>
    </row>
    <row r="104" spans="1:22" x14ac:dyDescent="0.2">
      <c r="A104" s="172">
        <f>'Web Graph Info.'!A97:A244</f>
        <v>42242</v>
      </c>
      <c r="B104" s="107">
        <v>3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64">
        <f>IF(SUM(B104:S104)=0,NA(),SUM(B104:S104))</f>
        <v>3</v>
      </c>
      <c r="U104" s="40">
        <v>0</v>
      </c>
      <c r="V104" s="51">
        <f t="shared" si="21"/>
        <v>3</v>
      </c>
    </row>
    <row r="105" spans="1:22" x14ac:dyDescent="0.2">
      <c r="A105" s="172">
        <f>'Web Graph Info.'!A98:A245</f>
        <v>42243</v>
      </c>
      <c r="B105" s="107">
        <v>1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3">
        <v>1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164">
        <v>2</v>
      </c>
      <c r="U105" s="40">
        <v>0</v>
      </c>
      <c r="V105" s="51">
        <f t="shared" si="21"/>
        <v>2</v>
      </c>
    </row>
    <row r="106" spans="1:22" x14ac:dyDescent="0.2">
      <c r="A106" s="172">
        <f>'Web Graph Info.'!A99:A246</f>
        <v>42244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40">
        <v>0</v>
      </c>
      <c r="I106" s="3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1</v>
      </c>
      <c r="P106" s="40">
        <v>0</v>
      </c>
      <c r="Q106" s="40">
        <v>0</v>
      </c>
      <c r="R106" s="40">
        <v>0</v>
      </c>
      <c r="S106" s="40">
        <v>0</v>
      </c>
      <c r="T106" s="164">
        <f t="shared" si="20"/>
        <v>1</v>
      </c>
      <c r="U106" s="40">
        <v>0</v>
      </c>
      <c r="V106" s="51">
        <f t="shared" si="21"/>
        <v>1</v>
      </c>
    </row>
    <row r="107" spans="1:22" x14ac:dyDescent="0.2">
      <c r="A107" s="172">
        <f>'Web Graph Info.'!A100:A247</f>
        <v>42245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3">
        <v>0.3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164">
        <f t="shared" si="20"/>
        <v>0.3</v>
      </c>
      <c r="U107" s="40">
        <v>0</v>
      </c>
      <c r="V107" s="51">
        <f t="shared" si="21"/>
        <v>0.3</v>
      </c>
    </row>
    <row r="108" spans="1:22" x14ac:dyDescent="0.2">
      <c r="A108" s="172">
        <f>'Web Graph Info.'!A101:A248</f>
        <v>42246</v>
      </c>
      <c r="B108" s="107">
        <v>0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40">
        <v>0.3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164">
        <f t="shared" si="20"/>
        <v>0.3</v>
      </c>
      <c r="U108" s="40">
        <v>0</v>
      </c>
      <c r="V108" s="51">
        <f t="shared" si="21"/>
        <v>0.3</v>
      </c>
    </row>
    <row r="109" spans="1:22" x14ac:dyDescent="0.2">
      <c r="A109" s="172">
        <f>'Web Graph Info.'!A102:A249</f>
        <v>42247</v>
      </c>
      <c r="B109" s="107">
        <v>0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40">
        <v>0.3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164">
        <f t="shared" si="20"/>
        <v>0.3</v>
      </c>
      <c r="U109" s="40">
        <v>0</v>
      </c>
      <c r="V109" s="51">
        <f t="shared" si="21"/>
        <v>0.3</v>
      </c>
    </row>
    <row r="110" spans="1:22" x14ac:dyDescent="0.2">
      <c r="A110" s="172">
        <f>'Web Graph Info.'!A103:A250</f>
        <v>42248</v>
      </c>
      <c r="B110" s="107">
        <v>1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40">
        <v>0</v>
      </c>
      <c r="I110" s="40">
        <v>0</v>
      </c>
      <c r="J110" s="40">
        <v>1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164">
        <f t="shared" si="20"/>
        <v>2</v>
      </c>
      <c r="U110" s="40">
        <v>0</v>
      </c>
      <c r="V110" s="51">
        <f t="shared" si="21"/>
        <v>2</v>
      </c>
    </row>
    <row r="111" spans="1:22" x14ac:dyDescent="0.2">
      <c r="A111" s="172">
        <f>'Web Graph Info.'!A104:A251</f>
        <v>42249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1</v>
      </c>
      <c r="P111" s="40">
        <v>0</v>
      </c>
      <c r="Q111" s="40">
        <v>0</v>
      </c>
      <c r="R111" s="40">
        <v>0</v>
      </c>
      <c r="S111" s="40">
        <v>0</v>
      </c>
      <c r="T111" s="164">
        <f t="shared" si="20"/>
        <v>1</v>
      </c>
      <c r="U111" s="40">
        <v>0</v>
      </c>
      <c r="V111" s="51">
        <f t="shared" si="21"/>
        <v>1</v>
      </c>
    </row>
    <row r="112" spans="1:22" x14ac:dyDescent="0.2">
      <c r="A112" s="172">
        <f>'Web Graph Info.'!A105:A252</f>
        <v>42250</v>
      </c>
      <c r="B112" s="107">
        <v>0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164">
        <v>0</v>
      </c>
      <c r="U112" s="23">
        <v>0</v>
      </c>
      <c r="V112" s="51">
        <f t="shared" si="21"/>
        <v>0</v>
      </c>
    </row>
    <row r="113" spans="1:22" x14ac:dyDescent="0.2">
      <c r="A113" s="172">
        <f>'Web Graph Info.'!A106:A253</f>
        <v>42251</v>
      </c>
      <c r="B113" s="107">
        <v>0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15">
        <v>0</v>
      </c>
      <c r="U113" s="23">
        <v>0</v>
      </c>
      <c r="V113" s="215">
        <f t="shared" ref="V113" si="25">SUM(T113:U113)</f>
        <v>0</v>
      </c>
    </row>
    <row r="114" spans="1:22" x14ac:dyDescent="0.2">
      <c r="A114" s="172">
        <f>'Web Graph Info.'!A107:A254</f>
        <v>42252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40">
        <v>0</v>
      </c>
      <c r="I114" s="40">
        <v>1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0.75</v>
      </c>
      <c r="P114" s="40">
        <v>0</v>
      </c>
      <c r="Q114" s="40">
        <v>0</v>
      </c>
      <c r="R114" s="40">
        <v>0</v>
      </c>
      <c r="S114" s="40">
        <v>0</v>
      </c>
      <c r="T114" s="164">
        <f t="shared" si="20"/>
        <v>1.75</v>
      </c>
      <c r="U114" s="40">
        <v>0.5</v>
      </c>
      <c r="V114" s="51">
        <f t="shared" si="21"/>
        <v>2.25</v>
      </c>
    </row>
    <row r="115" spans="1:22" x14ac:dyDescent="0.2">
      <c r="A115" s="172">
        <f>'Web Graph Info.'!A108:A255</f>
        <v>42253</v>
      </c>
      <c r="B115" s="107">
        <v>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40">
        <v>0</v>
      </c>
      <c r="I115" s="40">
        <v>1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0.75</v>
      </c>
      <c r="P115" s="40">
        <v>0</v>
      </c>
      <c r="Q115" s="40">
        <v>0</v>
      </c>
      <c r="R115" s="40">
        <v>0</v>
      </c>
      <c r="S115" s="40">
        <v>0</v>
      </c>
      <c r="T115" s="216">
        <f t="shared" ref="T115:T117" si="26">IF(SUM(B115:S115)=0,NA(),SUM(B115:S115))</f>
        <v>1.75</v>
      </c>
      <c r="U115" s="40">
        <v>0.5</v>
      </c>
      <c r="V115" s="216">
        <f t="shared" ref="V115:V117" si="27">SUM(T115:U115)</f>
        <v>2.25</v>
      </c>
    </row>
    <row r="116" spans="1:22" x14ac:dyDescent="0.2">
      <c r="A116" s="172">
        <f>'Web Graph Info.'!A109:A256</f>
        <v>42254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40">
        <v>0</v>
      </c>
      <c r="I116" s="40">
        <v>1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0.75</v>
      </c>
      <c r="P116" s="40">
        <v>0</v>
      </c>
      <c r="Q116" s="40">
        <v>0</v>
      </c>
      <c r="R116" s="40">
        <v>0</v>
      </c>
      <c r="S116" s="40">
        <v>0</v>
      </c>
      <c r="T116" s="216">
        <f t="shared" si="26"/>
        <v>1.75</v>
      </c>
      <c r="U116" s="40">
        <v>0.5</v>
      </c>
      <c r="V116" s="216">
        <f t="shared" si="27"/>
        <v>2.25</v>
      </c>
    </row>
    <row r="117" spans="1:22" x14ac:dyDescent="0.2">
      <c r="A117" s="172">
        <f>'Web Graph Info.'!A110:A257</f>
        <v>42255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40">
        <v>0</v>
      </c>
      <c r="I117" s="40">
        <v>1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0.75</v>
      </c>
      <c r="P117" s="40">
        <v>0</v>
      </c>
      <c r="Q117" s="40">
        <v>0</v>
      </c>
      <c r="R117" s="40">
        <v>0</v>
      </c>
      <c r="S117" s="40">
        <v>0</v>
      </c>
      <c r="T117" s="216">
        <f t="shared" si="26"/>
        <v>1.75</v>
      </c>
      <c r="U117" s="40">
        <v>0.5</v>
      </c>
      <c r="V117" s="216">
        <f t="shared" si="27"/>
        <v>2.25</v>
      </c>
    </row>
    <row r="118" spans="1:22" x14ac:dyDescent="0.2">
      <c r="A118" s="172">
        <f>'Web Graph Info.'!A111:A258</f>
        <v>42256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164">
        <v>0</v>
      </c>
      <c r="U118" s="40">
        <v>0</v>
      </c>
      <c r="V118" s="51">
        <f t="shared" si="21"/>
        <v>0</v>
      </c>
    </row>
    <row r="119" spans="1:22" x14ac:dyDescent="0.2">
      <c r="A119" s="172">
        <f>'Web Graph Info.'!A112:A259</f>
        <v>42257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40">
        <v>0</v>
      </c>
      <c r="I119" s="40">
        <v>3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1</v>
      </c>
      <c r="P119" s="40">
        <v>0</v>
      </c>
      <c r="Q119" s="40">
        <v>0</v>
      </c>
      <c r="R119" s="40">
        <v>0</v>
      </c>
      <c r="S119" s="40">
        <v>0</v>
      </c>
      <c r="T119" s="164">
        <f t="shared" si="20"/>
        <v>4</v>
      </c>
      <c r="U119" s="40">
        <v>0</v>
      </c>
      <c r="V119" s="51">
        <f t="shared" si="21"/>
        <v>4</v>
      </c>
    </row>
    <row r="120" spans="1:22" x14ac:dyDescent="0.2">
      <c r="A120" s="172">
        <f>'Web Graph Info.'!A113:A260</f>
        <v>42258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40">
        <v>0</v>
      </c>
      <c r="I120" s="40">
        <v>1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9</v>
      </c>
      <c r="P120" s="40">
        <v>0</v>
      </c>
      <c r="Q120" s="40">
        <v>0</v>
      </c>
      <c r="R120" s="40">
        <v>0</v>
      </c>
      <c r="S120" s="40">
        <v>0</v>
      </c>
      <c r="T120" s="164">
        <f t="shared" si="20"/>
        <v>10</v>
      </c>
      <c r="U120" s="40">
        <v>1</v>
      </c>
      <c r="V120" s="51">
        <f t="shared" si="21"/>
        <v>11</v>
      </c>
    </row>
    <row r="121" spans="1:22" x14ac:dyDescent="0.2">
      <c r="A121" s="172">
        <f>'Web Graph Info.'!A114:A261</f>
        <v>42259</v>
      </c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164">
        <v>0</v>
      </c>
      <c r="U121" s="40">
        <v>0</v>
      </c>
      <c r="V121" s="51">
        <f t="shared" si="21"/>
        <v>0</v>
      </c>
    </row>
    <row r="122" spans="1:22" x14ac:dyDescent="0.2">
      <c r="A122" s="172">
        <f>'Web Graph Info.'!A115:A262</f>
        <v>42260</v>
      </c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219">
        <v>0</v>
      </c>
      <c r="U122" s="40">
        <v>0</v>
      </c>
      <c r="V122" s="219">
        <f t="shared" ref="V122:V123" si="28">SUM(T122:U122)</f>
        <v>0</v>
      </c>
    </row>
    <row r="123" spans="1:22" x14ac:dyDescent="0.2">
      <c r="A123" s="172">
        <f>'Web Graph Info.'!A116:A263</f>
        <v>42261</v>
      </c>
      <c r="B123" s="107">
        <v>0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219">
        <v>0</v>
      </c>
      <c r="U123" s="40">
        <v>0</v>
      </c>
      <c r="V123" s="219">
        <f t="shared" si="28"/>
        <v>0</v>
      </c>
    </row>
    <row r="124" spans="1:22" x14ac:dyDescent="0.2">
      <c r="A124" s="172">
        <f>'Web Graph Info.'!A117:A264</f>
        <v>42262</v>
      </c>
      <c r="B124" s="107">
        <v>0</v>
      </c>
      <c r="C124" s="107">
        <v>1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107">
        <v>0</v>
      </c>
      <c r="P124" s="107">
        <v>0</v>
      </c>
      <c r="Q124" s="107">
        <v>0</v>
      </c>
      <c r="R124" s="107">
        <v>0</v>
      </c>
      <c r="S124" s="107">
        <v>0</v>
      </c>
      <c r="T124" s="107">
        <v>1</v>
      </c>
      <c r="U124" s="107">
        <v>0</v>
      </c>
      <c r="V124" s="107">
        <v>1</v>
      </c>
    </row>
    <row r="125" spans="1:22" x14ac:dyDescent="0.2">
      <c r="A125" s="172">
        <f>'Web Graph Info.'!A118:A265</f>
        <v>42263</v>
      </c>
      <c r="B125" s="107">
        <v>2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7">
        <v>0</v>
      </c>
      <c r="Q125" s="107">
        <v>0</v>
      </c>
      <c r="R125" s="107">
        <v>0</v>
      </c>
      <c r="S125" s="107">
        <v>0</v>
      </c>
      <c r="T125" s="164">
        <f t="shared" si="20"/>
        <v>2</v>
      </c>
      <c r="U125" s="40">
        <v>2</v>
      </c>
      <c r="V125" s="51">
        <f t="shared" si="21"/>
        <v>4</v>
      </c>
    </row>
    <row r="126" spans="1:22" x14ac:dyDescent="0.2">
      <c r="A126" s="172">
        <f>'Web Graph Info.'!A119:A266</f>
        <v>42264</v>
      </c>
      <c r="B126" s="107">
        <v>4</v>
      </c>
      <c r="C126" s="107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64">
        <f t="shared" si="20"/>
        <v>4</v>
      </c>
      <c r="U126" s="40">
        <v>0</v>
      </c>
      <c r="V126" s="51">
        <f t="shared" si="21"/>
        <v>4</v>
      </c>
    </row>
    <row r="127" spans="1:22" x14ac:dyDescent="0.2">
      <c r="A127" s="172">
        <f>'Web Graph Info.'!A120:A267</f>
        <v>42265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64" t="e">
        <f t="shared" si="20"/>
        <v>#N/A</v>
      </c>
      <c r="U127" s="23"/>
      <c r="V127" s="51" t="e">
        <f t="shared" si="21"/>
        <v>#N/A</v>
      </c>
    </row>
    <row r="128" spans="1:22" x14ac:dyDescent="0.2">
      <c r="A128" s="172">
        <f>'Web Graph Info.'!A121:A268</f>
        <v>42266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64" t="e">
        <f t="shared" si="20"/>
        <v>#N/A</v>
      </c>
      <c r="U128" s="23"/>
      <c r="V128" s="51" t="e">
        <f t="shared" si="21"/>
        <v>#N/A</v>
      </c>
    </row>
    <row r="129" spans="1:22" x14ac:dyDescent="0.2">
      <c r="A129" s="172">
        <f>'Web Graph Info.'!A122:A269</f>
        <v>42267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64" t="e">
        <f t="shared" si="20"/>
        <v>#N/A</v>
      </c>
      <c r="U129" s="23"/>
      <c r="V129" s="51" t="e">
        <f t="shared" si="21"/>
        <v>#N/A</v>
      </c>
    </row>
    <row r="130" spans="1:22" x14ac:dyDescent="0.2">
      <c r="A130" s="172">
        <f>'Web Graph Info.'!A123:A270</f>
        <v>42268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64" t="e">
        <f t="shared" si="20"/>
        <v>#N/A</v>
      </c>
      <c r="U130" s="23"/>
      <c r="V130" s="51" t="e">
        <f t="shared" si="21"/>
        <v>#N/A</v>
      </c>
    </row>
    <row r="131" spans="1:22" x14ac:dyDescent="0.2">
      <c r="A131" s="172">
        <f>'Web Graph Info.'!A124:A271</f>
        <v>42269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64" t="e">
        <f t="shared" si="20"/>
        <v>#N/A</v>
      </c>
      <c r="U131" s="23"/>
      <c r="V131" s="51" t="e">
        <f t="shared" si="21"/>
        <v>#N/A</v>
      </c>
    </row>
    <row r="132" spans="1:22" x14ac:dyDescent="0.2">
      <c r="A132" s="172">
        <f>'Web Graph Info.'!A125:A272</f>
        <v>42270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64" t="e">
        <f t="shared" si="20"/>
        <v>#N/A</v>
      </c>
      <c r="U132" s="23"/>
      <c r="V132" s="51" t="e">
        <f t="shared" si="21"/>
        <v>#N/A</v>
      </c>
    </row>
    <row r="133" spans="1:22" x14ac:dyDescent="0.2">
      <c r="A133" s="172">
        <f>'Web Graph Info.'!A126:A273</f>
        <v>42271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64" t="e">
        <f t="shared" si="20"/>
        <v>#N/A</v>
      </c>
      <c r="U133" s="23"/>
      <c r="V133" s="51" t="e">
        <f t="shared" si="21"/>
        <v>#N/A</v>
      </c>
    </row>
    <row r="134" spans="1:22" x14ac:dyDescent="0.2">
      <c r="A134" s="172">
        <f>'Web Graph Info.'!A127:A274</f>
        <v>42272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64" t="e">
        <f t="shared" si="20"/>
        <v>#N/A</v>
      </c>
      <c r="U134" s="23"/>
      <c r="V134" s="51" t="e">
        <f t="shared" si="21"/>
        <v>#N/A</v>
      </c>
    </row>
    <row r="135" spans="1:22" x14ac:dyDescent="0.2">
      <c r="A135" s="172">
        <f>'Web Graph Info.'!A128:A275</f>
        <v>42273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64" t="e">
        <f t="shared" si="20"/>
        <v>#N/A</v>
      </c>
      <c r="U135" s="23"/>
      <c r="V135" s="51" t="e">
        <f t="shared" si="21"/>
        <v>#N/A</v>
      </c>
    </row>
    <row r="136" spans="1:22" x14ac:dyDescent="0.2">
      <c r="A136" s="172">
        <f>'Web Graph Info.'!A129:A276</f>
        <v>42274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64" t="e">
        <f t="shared" si="20"/>
        <v>#N/A</v>
      </c>
      <c r="U136" s="23"/>
      <c r="V136" s="51" t="e">
        <f t="shared" si="21"/>
        <v>#N/A</v>
      </c>
    </row>
    <row r="137" spans="1:22" x14ac:dyDescent="0.2">
      <c r="A137" s="172">
        <f>'Web Graph Info.'!A130:A277</f>
        <v>42275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64" t="e">
        <f t="shared" si="20"/>
        <v>#N/A</v>
      </c>
      <c r="U137" s="22"/>
      <c r="V137" s="51" t="e">
        <f t="shared" si="21"/>
        <v>#N/A</v>
      </c>
    </row>
    <row r="138" spans="1:22" x14ac:dyDescent="0.2">
      <c r="A138" s="172">
        <f>'Web Graph Info.'!A131:A278</f>
        <v>42276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64" t="e">
        <f t="shared" ref="T138:T168" si="29">IF(SUM(B138:S138)=0,NA(),SUM(B138:S138))</f>
        <v>#N/A</v>
      </c>
      <c r="U138" s="22"/>
      <c r="V138" s="51" t="e">
        <f t="shared" ref="V138:V172" si="30">SUM(T138:U138)</f>
        <v>#N/A</v>
      </c>
    </row>
    <row r="139" spans="1:22" x14ac:dyDescent="0.2">
      <c r="A139" s="172">
        <f>'Web Graph Info.'!A132:A279</f>
        <v>42277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64" t="e">
        <f t="shared" si="29"/>
        <v>#N/A</v>
      </c>
      <c r="U139" s="23"/>
      <c r="V139" s="51" t="e">
        <f t="shared" si="30"/>
        <v>#N/A</v>
      </c>
    </row>
    <row r="140" spans="1:22" x14ac:dyDescent="0.2">
      <c r="A140" s="172">
        <f>'Web Graph Info.'!A133:A280</f>
        <v>42278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64" t="e">
        <f t="shared" si="29"/>
        <v>#N/A</v>
      </c>
      <c r="U140" s="23"/>
      <c r="V140" s="51" t="e">
        <f t="shared" si="30"/>
        <v>#N/A</v>
      </c>
    </row>
    <row r="141" spans="1:22" x14ac:dyDescent="0.2">
      <c r="A141" s="172">
        <f>'Web Graph Info.'!A134:A281</f>
        <v>42279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64" t="e">
        <f t="shared" si="29"/>
        <v>#N/A</v>
      </c>
      <c r="U141" s="23"/>
      <c r="V141" s="51" t="e">
        <f t="shared" si="30"/>
        <v>#N/A</v>
      </c>
    </row>
    <row r="142" spans="1:22" x14ac:dyDescent="0.2">
      <c r="A142" s="172">
        <f>'Web Graph Info.'!A135:A282</f>
        <v>42280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64" t="e">
        <f t="shared" si="29"/>
        <v>#N/A</v>
      </c>
      <c r="U142" s="23"/>
      <c r="V142" s="51" t="e">
        <f t="shared" si="30"/>
        <v>#N/A</v>
      </c>
    </row>
    <row r="143" spans="1:22" x14ac:dyDescent="0.2">
      <c r="A143" s="172">
        <f>'Web Graph Info.'!A136:A283</f>
        <v>42281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64" t="e">
        <f t="shared" si="29"/>
        <v>#N/A</v>
      </c>
      <c r="U143" s="23"/>
      <c r="V143" s="51" t="e">
        <f t="shared" si="30"/>
        <v>#N/A</v>
      </c>
    </row>
    <row r="144" spans="1:22" x14ac:dyDescent="0.2">
      <c r="A144" s="172">
        <f>'Web Graph Info.'!A137:A284</f>
        <v>42282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64" t="e">
        <f t="shared" si="29"/>
        <v>#N/A</v>
      </c>
      <c r="U144" s="23"/>
      <c r="V144" s="51" t="e">
        <f t="shared" si="30"/>
        <v>#N/A</v>
      </c>
    </row>
    <row r="145" spans="1:22" x14ac:dyDescent="0.2">
      <c r="A145" s="172">
        <f>'Web Graph Info.'!A138:A285</f>
        <v>42283</v>
      </c>
      <c r="B145" s="22"/>
      <c r="C145" s="22"/>
      <c r="D145" s="22"/>
      <c r="E145" s="22"/>
      <c r="F145" s="22"/>
      <c r="G145" s="22"/>
      <c r="H145" s="23"/>
      <c r="I145" s="8"/>
      <c r="J145" s="40"/>
      <c r="K145" s="40"/>
      <c r="L145" s="40"/>
      <c r="M145" s="40"/>
      <c r="N145" s="40"/>
      <c r="O145" s="8"/>
      <c r="P145" s="40"/>
      <c r="Q145" s="40"/>
      <c r="R145" s="8"/>
      <c r="S145" s="40"/>
      <c r="T145" s="164" t="e">
        <f t="shared" si="29"/>
        <v>#N/A</v>
      </c>
      <c r="U145" s="40"/>
      <c r="V145" s="51" t="e">
        <f t="shared" si="30"/>
        <v>#N/A</v>
      </c>
    </row>
    <row r="146" spans="1:22" x14ac:dyDescent="0.2">
      <c r="A146" s="172">
        <f>'Web Graph Info.'!A139:A286</f>
        <v>42284</v>
      </c>
      <c r="B146" s="22"/>
      <c r="C146" s="22"/>
      <c r="D146" s="22"/>
      <c r="E146" s="22"/>
      <c r="F146" s="22"/>
      <c r="G146" s="22"/>
      <c r="H146" s="23"/>
      <c r="I146" s="8"/>
      <c r="J146" s="40"/>
      <c r="K146" s="40"/>
      <c r="L146" s="40"/>
      <c r="M146" s="40"/>
      <c r="N146" s="40"/>
      <c r="O146" s="8"/>
      <c r="P146" s="40"/>
      <c r="Q146" s="40"/>
      <c r="R146" s="8"/>
      <c r="S146" s="40"/>
      <c r="T146" s="164" t="e">
        <f t="shared" si="29"/>
        <v>#N/A</v>
      </c>
      <c r="U146" s="40"/>
      <c r="V146" s="51" t="e">
        <f t="shared" si="30"/>
        <v>#N/A</v>
      </c>
    </row>
    <row r="147" spans="1:22" x14ac:dyDescent="0.2">
      <c r="A147" s="172">
        <f>'Web Graph Info.'!A140:A287</f>
        <v>42285</v>
      </c>
      <c r="B147" s="22"/>
      <c r="C147" s="22"/>
      <c r="D147" s="22"/>
      <c r="E147" s="22"/>
      <c r="F147" s="22"/>
      <c r="G147" s="22"/>
      <c r="H147" s="23"/>
      <c r="I147" s="8"/>
      <c r="J147" s="40"/>
      <c r="K147" s="40"/>
      <c r="L147" s="40"/>
      <c r="M147" s="40"/>
      <c r="N147" s="40"/>
      <c r="O147" s="8"/>
      <c r="P147" s="40"/>
      <c r="Q147" s="40"/>
      <c r="R147" s="8"/>
      <c r="S147" s="40"/>
      <c r="T147" s="164" t="e">
        <f t="shared" si="29"/>
        <v>#N/A</v>
      </c>
      <c r="U147" s="40"/>
      <c r="V147" s="51" t="e">
        <f t="shared" si="30"/>
        <v>#N/A</v>
      </c>
    </row>
    <row r="148" spans="1:22" x14ac:dyDescent="0.2">
      <c r="A148" s="172">
        <f>'Web Graph Info.'!A141:A288</f>
        <v>42286</v>
      </c>
      <c r="B148" s="22"/>
      <c r="C148" s="22"/>
      <c r="D148" s="22"/>
      <c r="E148" s="22"/>
      <c r="F148" s="22"/>
      <c r="G148" s="22"/>
      <c r="H148" s="23"/>
      <c r="I148" s="8"/>
      <c r="J148" s="40"/>
      <c r="K148" s="40"/>
      <c r="L148" s="40"/>
      <c r="M148" s="40"/>
      <c r="N148" s="40"/>
      <c r="O148" s="8"/>
      <c r="P148" s="40"/>
      <c r="Q148" s="40"/>
      <c r="R148" s="8"/>
      <c r="S148" s="40"/>
      <c r="T148" s="164" t="e">
        <f t="shared" si="29"/>
        <v>#N/A</v>
      </c>
      <c r="U148" s="40"/>
      <c r="V148" s="51" t="e">
        <f t="shared" si="30"/>
        <v>#N/A</v>
      </c>
    </row>
    <row r="149" spans="1:22" x14ac:dyDescent="0.2">
      <c r="A149" s="172">
        <f>'Web Graph Info.'!A142:A289</f>
        <v>42287</v>
      </c>
      <c r="B149" s="22"/>
      <c r="C149" s="22"/>
      <c r="D149" s="22"/>
      <c r="E149" s="22"/>
      <c r="F149" s="22"/>
      <c r="G149" s="22"/>
      <c r="H149" s="23"/>
      <c r="I149" s="8"/>
      <c r="J149" s="40"/>
      <c r="K149" s="40"/>
      <c r="L149" s="40"/>
      <c r="M149" s="40"/>
      <c r="N149" s="40"/>
      <c r="O149" s="8"/>
      <c r="P149" s="40"/>
      <c r="Q149" s="40"/>
      <c r="R149" s="8"/>
      <c r="S149" s="40"/>
      <c r="T149" s="164" t="e">
        <f t="shared" si="29"/>
        <v>#N/A</v>
      </c>
      <c r="U149" s="40"/>
      <c r="V149" s="51" t="e">
        <f t="shared" si="30"/>
        <v>#N/A</v>
      </c>
    </row>
    <row r="150" spans="1:22" x14ac:dyDescent="0.2">
      <c r="A150" s="11"/>
      <c r="B150" s="22"/>
      <c r="C150" s="22"/>
      <c r="D150" s="22"/>
      <c r="E150" s="22"/>
      <c r="F150" s="22"/>
      <c r="G150" s="22"/>
      <c r="H150" s="23"/>
      <c r="I150" s="8"/>
      <c r="J150" s="40"/>
      <c r="K150" s="40"/>
      <c r="L150" s="40"/>
      <c r="M150" s="40"/>
      <c r="N150" s="40"/>
      <c r="O150" s="8"/>
      <c r="P150" s="40"/>
      <c r="Q150" s="40"/>
      <c r="R150" s="8"/>
      <c r="S150" s="40"/>
      <c r="T150" s="164" t="e">
        <f t="shared" si="29"/>
        <v>#N/A</v>
      </c>
      <c r="U150" s="40"/>
      <c r="V150" s="51" t="e">
        <f t="shared" si="30"/>
        <v>#N/A</v>
      </c>
    </row>
    <row r="151" spans="1:22" x14ac:dyDescent="0.2">
      <c r="A151" s="11"/>
      <c r="B151" s="22"/>
      <c r="C151" s="22"/>
      <c r="D151" s="22"/>
      <c r="E151" s="22"/>
      <c r="F151" s="22"/>
      <c r="G151" s="22"/>
      <c r="H151" s="23"/>
      <c r="I151" s="8"/>
      <c r="J151" s="40"/>
      <c r="K151" s="40"/>
      <c r="L151" s="40"/>
      <c r="M151" s="40"/>
      <c r="N151" s="40"/>
      <c r="O151" s="8"/>
      <c r="P151" s="40"/>
      <c r="Q151" s="40"/>
      <c r="R151" s="8"/>
      <c r="S151" s="40"/>
      <c r="T151" s="164" t="e">
        <f t="shared" si="29"/>
        <v>#N/A</v>
      </c>
      <c r="U151" s="40"/>
      <c r="V151" s="51" t="e">
        <f t="shared" si="30"/>
        <v>#N/A</v>
      </c>
    </row>
    <row r="152" spans="1:22" x14ac:dyDescent="0.2">
      <c r="A152" s="11"/>
      <c r="B152" s="22"/>
      <c r="C152" s="22"/>
      <c r="D152" s="22"/>
      <c r="E152" s="22"/>
      <c r="F152" s="22"/>
      <c r="G152" s="22"/>
      <c r="H152" s="23"/>
      <c r="I152" s="8"/>
      <c r="J152" s="40"/>
      <c r="K152" s="40"/>
      <c r="L152" s="40"/>
      <c r="M152" s="40"/>
      <c r="N152" s="40"/>
      <c r="O152" s="8"/>
      <c r="P152" s="40"/>
      <c r="Q152" s="40"/>
      <c r="R152" s="8"/>
      <c r="S152" s="40"/>
      <c r="T152" s="164" t="e">
        <f t="shared" si="29"/>
        <v>#N/A</v>
      </c>
      <c r="U152" s="40"/>
      <c r="V152" s="51" t="e">
        <f t="shared" si="30"/>
        <v>#N/A</v>
      </c>
    </row>
    <row r="153" spans="1:22" s="101" customFormat="1" x14ac:dyDescent="0.2">
      <c r="A153" s="1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64" t="e">
        <f t="shared" si="29"/>
        <v>#N/A</v>
      </c>
      <c r="U153" s="23"/>
      <c r="V153" s="156" t="e">
        <f t="shared" si="30"/>
        <v>#N/A</v>
      </c>
    </row>
    <row r="154" spans="1:22" s="101" customFormat="1" x14ac:dyDescent="0.2">
      <c r="A154" s="11"/>
      <c r="B154" s="22"/>
      <c r="C154" s="22"/>
      <c r="D154" s="22"/>
      <c r="E154" s="22"/>
      <c r="F154" s="22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164" t="e">
        <f t="shared" si="29"/>
        <v>#N/A</v>
      </c>
      <c r="U154" s="23"/>
      <c r="V154" s="156" t="e">
        <f t="shared" si="30"/>
        <v>#N/A</v>
      </c>
    </row>
    <row r="155" spans="1:22" s="101" customFormat="1" x14ac:dyDescent="0.2">
      <c r="A155" s="11"/>
      <c r="B155" s="22"/>
      <c r="C155" s="22"/>
      <c r="D155" s="22"/>
      <c r="E155" s="22"/>
      <c r="F155" s="22"/>
      <c r="G155" s="22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164" t="e">
        <f t="shared" si="29"/>
        <v>#N/A</v>
      </c>
      <c r="U155" s="23"/>
      <c r="V155" s="156" t="e">
        <f t="shared" si="30"/>
        <v>#N/A</v>
      </c>
    </row>
    <row r="156" spans="1:22" s="101" customFormat="1" x14ac:dyDescent="0.2">
      <c r="A156" s="11"/>
      <c r="B156" s="22"/>
      <c r="C156" s="22"/>
      <c r="D156" s="22"/>
      <c r="E156" s="22"/>
      <c r="F156" s="22"/>
      <c r="G156" s="22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164" t="e">
        <f t="shared" si="29"/>
        <v>#N/A</v>
      </c>
      <c r="U156" s="23"/>
      <c r="V156" s="156" t="e">
        <f t="shared" si="30"/>
        <v>#N/A</v>
      </c>
    </row>
    <row r="157" spans="1:22" s="101" customFormat="1" x14ac:dyDescent="0.2">
      <c r="A157" s="11"/>
      <c r="B157" s="22"/>
      <c r="C157" s="22"/>
      <c r="D157" s="22"/>
      <c r="E157" s="22"/>
      <c r="F157" s="22"/>
      <c r="G157" s="22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164" t="e">
        <f t="shared" si="29"/>
        <v>#N/A</v>
      </c>
      <c r="U157" s="23"/>
      <c r="V157" s="157" t="e">
        <f t="shared" si="30"/>
        <v>#N/A</v>
      </c>
    </row>
    <row r="158" spans="1:22" s="101" customFormat="1" x14ac:dyDescent="0.2">
      <c r="A158" s="1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64" t="e">
        <f t="shared" si="29"/>
        <v>#N/A</v>
      </c>
      <c r="U158" s="22"/>
      <c r="V158" s="157" t="e">
        <f t="shared" si="30"/>
        <v>#N/A</v>
      </c>
    </row>
    <row r="159" spans="1:22" s="101" customFormat="1" x14ac:dyDescent="0.2">
      <c r="A159" s="11"/>
      <c r="B159" s="22"/>
      <c r="C159" s="22"/>
      <c r="D159" s="22"/>
      <c r="E159" s="22"/>
      <c r="F159" s="22"/>
      <c r="G159" s="22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164" t="e">
        <f t="shared" si="29"/>
        <v>#N/A</v>
      </c>
      <c r="U159" s="23"/>
      <c r="V159" s="157" t="e">
        <f t="shared" si="30"/>
        <v>#N/A</v>
      </c>
    </row>
    <row r="160" spans="1:22" s="101" customFormat="1" x14ac:dyDescent="0.2">
      <c r="A160" s="11"/>
      <c r="B160" s="22"/>
      <c r="C160" s="22"/>
      <c r="D160" s="22"/>
      <c r="E160" s="22"/>
      <c r="F160" s="22"/>
      <c r="G160" s="22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164" t="e">
        <f t="shared" si="29"/>
        <v>#N/A</v>
      </c>
      <c r="U160" s="23"/>
      <c r="V160" s="157" t="e">
        <f t="shared" si="30"/>
        <v>#N/A</v>
      </c>
    </row>
    <row r="161" spans="1:22" s="101" customFormat="1" x14ac:dyDescent="0.2">
      <c r="A161" s="11"/>
      <c r="B161" s="22"/>
      <c r="C161" s="22"/>
      <c r="D161" s="22"/>
      <c r="E161" s="22"/>
      <c r="F161" s="22"/>
      <c r="G161" s="22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164" t="e">
        <f t="shared" si="29"/>
        <v>#N/A</v>
      </c>
      <c r="U161" s="23"/>
      <c r="V161" s="157" t="e">
        <f t="shared" si="30"/>
        <v>#N/A</v>
      </c>
    </row>
    <row r="162" spans="1:22" s="101" customFormat="1" x14ac:dyDescent="0.2">
      <c r="A162" s="11"/>
      <c r="B162" s="22"/>
      <c r="C162" s="22"/>
      <c r="D162" s="22"/>
      <c r="E162" s="22"/>
      <c r="F162" s="22"/>
      <c r="G162" s="22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164" t="e">
        <f t="shared" si="29"/>
        <v>#N/A</v>
      </c>
      <c r="U162" s="23"/>
      <c r="V162" s="157" t="e">
        <f t="shared" si="30"/>
        <v>#N/A</v>
      </c>
    </row>
    <row r="163" spans="1:22" s="101" customFormat="1" x14ac:dyDescent="0.2">
      <c r="A163" s="11"/>
      <c r="B163" s="22"/>
      <c r="C163" s="22"/>
      <c r="D163" s="22"/>
      <c r="E163" s="22"/>
      <c r="F163" s="22"/>
      <c r="G163" s="22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164" t="e">
        <f t="shared" si="29"/>
        <v>#N/A</v>
      </c>
      <c r="U163" s="23"/>
      <c r="V163" s="157" t="e">
        <f t="shared" si="30"/>
        <v>#N/A</v>
      </c>
    </row>
    <row r="164" spans="1:22" s="101" customFormat="1" x14ac:dyDescent="0.2">
      <c r="A164" s="1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64" t="e">
        <f t="shared" si="29"/>
        <v>#N/A</v>
      </c>
      <c r="U164" s="23"/>
      <c r="V164" s="157" t="e">
        <f t="shared" si="30"/>
        <v>#N/A</v>
      </c>
    </row>
    <row r="165" spans="1:22" s="101" customFormat="1" x14ac:dyDescent="0.2">
      <c r="A165" s="1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64" t="e">
        <f t="shared" si="29"/>
        <v>#N/A</v>
      </c>
      <c r="U165" s="23"/>
      <c r="V165" s="157" t="e">
        <f t="shared" si="30"/>
        <v>#N/A</v>
      </c>
    </row>
    <row r="166" spans="1:22" s="101" customFormat="1" x14ac:dyDescent="0.2">
      <c r="A166" s="11"/>
      <c r="B166" s="22"/>
      <c r="C166" s="22"/>
      <c r="D166" s="22"/>
      <c r="E166" s="22"/>
      <c r="F166" s="22"/>
      <c r="G166" s="22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164" t="e">
        <f t="shared" si="29"/>
        <v>#N/A</v>
      </c>
      <c r="U166" s="23"/>
      <c r="V166" s="157" t="e">
        <f t="shared" si="30"/>
        <v>#N/A</v>
      </c>
    </row>
    <row r="167" spans="1:22" s="101" customFormat="1" x14ac:dyDescent="0.2">
      <c r="A167" s="11"/>
      <c r="B167" s="22"/>
      <c r="C167" s="22"/>
      <c r="D167" s="22"/>
      <c r="E167" s="22"/>
      <c r="F167" s="22"/>
      <c r="G167" s="22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164" t="e">
        <f t="shared" si="29"/>
        <v>#N/A</v>
      </c>
      <c r="U167" s="23"/>
      <c r="V167" s="157" t="e">
        <f t="shared" si="30"/>
        <v>#N/A</v>
      </c>
    </row>
    <row r="168" spans="1:22" s="101" customFormat="1" x14ac:dyDescent="0.2">
      <c r="A168" s="11"/>
      <c r="B168" s="22"/>
      <c r="C168" s="22"/>
      <c r="D168" s="22"/>
      <c r="E168" s="22"/>
      <c r="F168" s="22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164" t="e">
        <f t="shared" si="29"/>
        <v>#N/A</v>
      </c>
      <c r="U168" s="23"/>
      <c r="V168" s="157" t="e">
        <f t="shared" si="30"/>
        <v>#N/A</v>
      </c>
    </row>
    <row r="169" spans="1:22" s="101" customFormat="1" x14ac:dyDescent="0.2">
      <c r="A169" s="11"/>
      <c r="B169" s="22"/>
      <c r="C169" s="22"/>
      <c r="D169" s="22"/>
      <c r="E169" s="22"/>
      <c r="F169" s="22"/>
      <c r="G169" s="22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157" t="e">
        <f t="shared" ref="T169:T172" si="31">IF(SUM(B169:S169)=0,NA(),SUM(B169:S169))</f>
        <v>#N/A</v>
      </c>
      <c r="U169" s="23"/>
      <c r="V169" s="157" t="e">
        <f t="shared" si="30"/>
        <v>#N/A</v>
      </c>
    </row>
    <row r="170" spans="1:22" s="101" customFormat="1" x14ac:dyDescent="0.2">
      <c r="A170" s="11"/>
      <c r="B170" s="22"/>
      <c r="C170" s="22"/>
      <c r="D170" s="22"/>
      <c r="E170" s="22"/>
      <c r="F170" s="22"/>
      <c r="G170" s="22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157" t="e">
        <f t="shared" si="31"/>
        <v>#N/A</v>
      </c>
      <c r="U170" s="23"/>
      <c r="V170" s="157" t="e">
        <f t="shared" si="30"/>
        <v>#N/A</v>
      </c>
    </row>
    <row r="171" spans="1:22" s="101" customFormat="1" x14ac:dyDescent="0.2">
      <c r="A171" s="11"/>
      <c r="B171" s="22"/>
      <c r="C171" s="22"/>
      <c r="D171" s="22"/>
      <c r="E171" s="22"/>
      <c r="F171" s="22"/>
      <c r="G171" s="22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157" t="e">
        <f t="shared" si="31"/>
        <v>#N/A</v>
      </c>
      <c r="U171" s="23"/>
      <c r="V171" s="157" t="e">
        <f t="shared" si="30"/>
        <v>#N/A</v>
      </c>
    </row>
    <row r="172" spans="1:22" s="101" customFormat="1" x14ac:dyDescent="0.2">
      <c r="A172" s="11"/>
      <c r="B172" s="22"/>
      <c r="C172" s="22"/>
      <c r="D172" s="22"/>
      <c r="E172" s="22"/>
      <c r="F172" s="22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157" t="e">
        <f t="shared" si="31"/>
        <v>#N/A</v>
      </c>
      <c r="U172" s="23"/>
      <c r="V172" s="157" t="e">
        <f t="shared" si="30"/>
        <v>#N/A</v>
      </c>
    </row>
    <row r="173" spans="1:22" s="101" customFormat="1" x14ac:dyDescent="0.2">
      <c r="A173" s="11"/>
      <c r="B173" s="22"/>
      <c r="C173" s="22"/>
      <c r="D173" s="22"/>
      <c r="E173" s="22"/>
      <c r="F173" s="22"/>
      <c r="G173" s="22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157"/>
      <c r="U173" s="23"/>
      <c r="V173" s="157"/>
    </row>
    <row r="174" spans="1:22" s="101" customFormat="1" x14ac:dyDescent="0.2">
      <c r="A174" s="11"/>
      <c r="B174" s="22"/>
      <c r="C174" s="22"/>
      <c r="D174" s="22"/>
      <c r="E174" s="22"/>
      <c r="F174" s="22"/>
      <c r="G174" s="22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157"/>
      <c r="U174" s="23"/>
      <c r="V174" s="157"/>
    </row>
    <row r="175" spans="1:22" ht="12" customHeight="1" x14ac:dyDescent="0.2">
      <c r="B175" s="101"/>
      <c r="C175" s="101"/>
      <c r="D175" s="101"/>
      <c r="E175" s="101"/>
      <c r="F175" s="101"/>
      <c r="G175" s="101"/>
      <c r="H175" s="4"/>
      <c r="I175" s="224" t="s">
        <v>28</v>
      </c>
      <c r="J175" s="224"/>
      <c r="K175" s="224"/>
      <c r="L175" s="224"/>
      <c r="M175" s="224"/>
      <c r="N175" s="224"/>
      <c r="O175" s="224" t="s">
        <v>29</v>
      </c>
      <c r="P175" s="224"/>
      <c r="Q175" s="224"/>
      <c r="R175" s="224" t="s">
        <v>30</v>
      </c>
      <c r="S175" s="224"/>
      <c r="T175" s="222" t="s">
        <v>31</v>
      </c>
      <c r="U175" t="s">
        <v>32</v>
      </c>
    </row>
    <row r="176" spans="1:22" x14ac:dyDescent="0.2">
      <c r="B176" s="224" t="s">
        <v>27</v>
      </c>
      <c r="C176" s="224"/>
      <c r="D176" s="224"/>
      <c r="E176" s="224"/>
      <c r="F176" s="224"/>
      <c r="G176" s="224"/>
      <c r="H176" s="224"/>
      <c r="I176" t="s">
        <v>41</v>
      </c>
      <c r="J176" t="s">
        <v>42</v>
      </c>
      <c r="K176" t="s">
        <v>43</v>
      </c>
      <c r="L176" t="s">
        <v>44</v>
      </c>
      <c r="M176" t="s">
        <v>50</v>
      </c>
      <c r="N176" s="1" t="s">
        <v>40</v>
      </c>
      <c r="O176" t="s">
        <v>46</v>
      </c>
      <c r="P176" t="s">
        <v>47</v>
      </c>
      <c r="Q176" s="1" t="s">
        <v>40</v>
      </c>
      <c r="R176" t="s">
        <v>51</v>
      </c>
      <c r="S176" s="1" t="s">
        <v>49</v>
      </c>
      <c r="T176" s="223"/>
    </row>
    <row r="177" spans="1:22" x14ac:dyDescent="0.2">
      <c r="A177" t="s">
        <v>52</v>
      </c>
      <c r="B177" t="s">
        <v>34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H177" s="1" t="s">
        <v>40</v>
      </c>
      <c r="I177">
        <f t="shared" ref="I177:V177" si="32">SUM(I9:I132)</f>
        <v>52.099999999999966</v>
      </c>
      <c r="J177">
        <f t="shared" si="32"/>
        <v>15.800000000000004</v>
      </c>
      <c r="K177">
        <f t="shared" si="32"/>
        <v>1.9</v>
      </c>
      <c r="L177">
        <f t="shared" si="32"/>
        <v>8.8999999999999986</v>
      </c>
      <c r="M177">
        <f t="shared" si="32"/>
        <v>2.8</v>
      </c>
      <c r="N177">
        <f t="shared" si="32"/>
        <v>10.8</v>
      </c>
      <c r="O177">
        <f t="shared" si="32"/>
        <v>118.39999999999999</v>
      </c>
      <c r="P177">
        <f t="shared" si="32"/>
        <v>0</v>
      </c>
      <c r="Q177">
        <f t="shared" si="32"/>
        <v>0</v>
      </c>
      <c r="R177">
        <f t="shared" si="32"/>
        <v>0</v>
      </c>
      <c r="S177">
        <f t="shared" si="32"/>
        <v>0</v>
      </c>
      <c r="T177" t="e">
        <f t="shared" si="32"/>
        <v>#N/A</v>
      </c>
      <c r="U177">
        <f t="shared" si="32"/>
        <v>285.90000000000026</v>
      </c>
      <c r="V177" t="e">
        <f t="shared" si="32"/>
        <v>#N/A</v>
      </c>
    </row>
    <row r="178" spans="1:22" x14ac:dyDescent="0.2">
      <c r="B178">
        <f t="shared" ref="B178:H178" si="33">SUM(B9:B132)</f>
        <v>292.50000000000011</v>
      </c>
      <c r="C178">
        <f t="shared" si="33"/>
        <v>29.600000000000009</v>
      </c>
      <c r="D178">
        <f t="shared" si="33"/>
        <v>0</v>
      </c>
      <c r="E178">
        <f t="shared" si="33"/>
        <v>1</v>
      </c>
      <c r="F178">
        <f t="shared" si="33"/>
        <v>1</v>
      </c>
      <c r="G178">
        <f t="shared" si="33"/>
        <v>0</v>
      </c>
      <c r="H178">
        <f t="shared" si="33"/>
        <v>0</v>
      </c>
      <c r="I178"/>
      <c r="N178" s="1"/>
      <c r="O178"/>
      <c r="Q178" s="1"/>
      <c r="R178"/>
      <c r="S178" s="1"/>
      <c r="T178"/>
    </row>
    <row r="179" spans="1:22" x14ac:dyDescent="0.2">
      <c r="B179" t="s">
        <v>14</v>
      </c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  <c r="V185" s="223" t="s">
        <v>33</v>
      </c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t="e">
        <f>SUM(V11:V184)</f>
        <v>#N/A</v>
      </c>
    </row>
    <row r="188" spans="1:22" x14ac:dyDescent="0.2">
      <c r="B188"/>
      <c r="H188" s="1"/>
    </row>
  </sheetData>
  <mergeCells count="18">
    <mergeCell ref="E3:F3"/>
    <mergeCell ref="O175:Q175"/>
    <mergeCell ref="R175:S175"/>
    <mergeCell ref="T175:T176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5:V186"/>
    <mergeCell ref="T7:T8"/>
    <mergeCell ref="V7:V8"/>
    <mergeCell ref="B176:H176"/>
    <mergeCell ref="I175:N175"/>
  </mergeCells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88"/>
  <sheetViews>
    <sheetView zoomScaleNormal="100" workbookViewId="0">
      <pane ySplit="8" topLeftCell="A91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10.28515625" style="3" bestFit="1" customWidth="1"/>
  </cols>
  <sheetData>
    <row r="1" spans="1:22" x14ac:dyDescent="0.2">
      <c r="A1" s="221" t="s">
        <v>133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9" t="s">
        <v>230</v>
      </c>
      <c r="B3" s="226"/>
      <c r="C3" s="226"/>
      <c r="E3" s="55" t="s">
        <v>231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E4" s="22"/>
      <c r="H4" s="1"/>
      <c r="I4"/>
      <c r="N4" s="1"/>
      <c r="O4"/>
      <c r="Q4" s="1"/>
      <c r="R4"/>
      <c r="S4" s="1"/>
      <c r="T4"/>
    </row>
    <row r="5" spans="1:22" x14ac:dyDescent="0.2">
      <c r="A5" s="226" t="s">
        <v>134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135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N9" s="1"/>
      <c r="O9" s="4"/>
      <c r="P9" s="4"/>
      <c r="Q9" s="1"/>
      <c r="R9" s="4"/>
      <c r="S9" s="1"/>
      <c r="T9" s="51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69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1</v>
      </c>
      <c r="U12" s="4">
        <v>0</v>
      </c>
      <c r="V12" s="51">
        <f t="shared" si="1"/>
        <v>1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v>0</v>
      </c>
      <c r="U13" s="4">
        <v>0</v>
      </c>
      <c r="V13" s="51">
        <f t="shared" si="1"/>
        <v>0</v>
      </c>
    </row>
    <row r="14" spans="1:22" x14ac:dyDescent="0.2">
      <c r="A14" s="172">
        <f>'Web Graph Info.'!A7:A154</f>
        <v>42152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v>1</v>
      </c>
      <c r="U14" s="4">
        <v>0</v>
      </c>
      <c r="V14" s="51">
        <f t="shared" si="1"/>
        <v>1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2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2</v>
      </c>
      <c r="U15" s="4">
        <v>1</v>
      </c>
      <c r="V15" s="51">
        <f t="shared" si="1"/>
        <v>3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</row>
    <row r="20" spans="1:22" x14ac:dyDescent="0.2">
      <c r="A20" s="172">
        <f>'Web Graph Info.'!A13:A160</f>
        <v>42158</v>
      </c>
      <c r="B20">
        <v>4</v>
      </c>
      <c r="C20">
        <v>8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1">
        <v>0</v>
      </c>
      <c r="O20" s="4">
        <v>2</v>
      </c>
      <c r="P20" s="4">
        <v>0</v>
      </c>
      <c r="Q20" s="1">
        <v>0</v>
      </c>
      <c r="R20" s="4">
        <v>0</v>
      </c>
      <c r="S20" s="1">
        <v>0</v>
      </c>
      <c r="T20" s="130">
        <f t="shared" si="0"/>
        <v>15</v>
      </c>
      <c r="U20" s="4">
        <v>1</v>
      </c>
      <c r="V20" s="51">
        <f t="shared" si="1"/>
        <v>16</v>
      </c>
    </row>
    <row r="21" spans="1:22" x14ac:dyDescent="0.2">
      <c r="A21" s="172">
        <f>'Web Graph Info.'!A14:A161</f>
        <v>42159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30">
        <f t="shared" si="0"/>
        <v>1</v>
      </c>
      <c r="U21" s="4">
        <v>0</v>
      </c>
      <c r="V21" s="51">
        <f t="shared" si="1"/>
        <v>1</v>
      </c>
    </row>
    <row r="22" spans="1:22" x14ac:dyDescent="0.2">
      <c r="A22" s="172">
        <f>'Web Graph Info.'!A15:A162</f>
        <v>42160</v>
      </c>
      <c r="B22" t="s">
        <v>241</v>
      </c>
      <c r="I22"/>
      <c r="O22"/>
      <c r="R22"/>
      <c r="T22" s="130" t="e">
        <f t="shared" si="0"/>
        <v>#N/A</v>
      </c>
      <c r="U22" s="4"/>
      <c r="V22" s="51" t="e">
        <f t="shared" si="1"/>
        <v>#N/A</v>
      </c>
    </row>
    <row r="23" spans="1:22" x14ac:dyDescent="0.2">
      <c r="A23" s="172">
        <f>'Web Graph Info.'!A16:A163</f>
        <v>42161</v>
      </c>
      <c r="B23">
        <v>37.659999999999997</v>
      </c>
      <c r="C23">
        <v>11.3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0.6</v>
      </c>
      <c r="K23">
        <v>0</v>
      </c>
      <c r="L23">
        <v>0</v>
      </c>
      <c r="M23">
        <v>0</v>
      </c>
      <c r="N23">
        <v>0</v>
      </c>
      <c r="O23">
        <v>1.3</v>
      </c>
      <c r="P23">
        <v>0</v>
      </c>
      <c r="Q23">
        <v>0</v>
      </c>
      <c r="R23">
        <v>0</v>
      </c>
      <c r="S23">
        <v>0</v>
      </c>
      <c r="T23" s="130">
        <f t="shared" si="0"/>
        <v>50.859999999999992</v>
      </c>
      <c r="U23" s="4">
        <v>5.3</v>
      </c>
      <c r="V23" s="51">
        <f t="shared" si="1"/>
        <v>56.159999999999989</v>
      </c>
    </row>
    <row r="24" spans="1:22" x14ac:dyDescent="0.2">
      <c r="A24" s="172">
        <f>'Web Graph Info.'!A17:A164</f>
        <v>42162</v>
      </c>
      <c r="B24" s="101">
        <v>37.659999999999997</v>
      </c>
      <c r="C24" s="101">
        <v>11.3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0.6</v>
      </c>
      <c r="K24" s="101">
        <v>0</v>
      </c>
      <c r="L24" s="101">
        <v>0</v>
      </c>
      <c r="M24" s="101">
        <v>0</v>
      </c>
      <c r="N24" s="101">
        <v>0</v>
      </c>
      <c r="O24" s="101">
        <v>1.3</v>
      </c>
      <c r="P24" s="101">
        <v>0</v>
      </c>
      <c r="Q24" s="101">
        <v>0</v>
      </c>
      <c r="R24" s="101">
        <v>0</v>
      </c>
      <c r="S24" s="101">
        <v>0</v>
      </c>
      <c r="T24" s="174">
        <f t="shared" ref="T24:T25" si="2">IF(SUM(B24:S24)=0,NA(),SUM(B24:S24))</f>
        <v>50.859999999999992</v>
      </c>
      <c r="U24" s="4">
        <v>6.3</v>
      </c>
      <c r="V24" s="174">
        <f t="shared" ref="V24:V25" si="3">SUM(T24:U24)</f>
        <v>57.159999999999989</v>
      </c>
    </row>
    <row r="25" spans="1:22" x14ac:dyDescent="0.2">
      <c r="A25" s="172">
        <f>'Web Graph Info.'!A18:A165</f>
        <v>42163</v>
      </c>
      <c r="B25" s="101">
        <v>37.659999999999997</v>
      </c>
      <c r="C25" s="101">
        <v>11.3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0.6</v>
      </c>
      <c r="K25" s="101">
        <v>0</v>
      </c>
      <c r="L25" s="101">
        <v>0</v>
      </c>
      <c r="M25" s="101">
        <v>0</v>
      </c>
      <c r="N25" s="101">
        <v>0</v>
      </c>
      <c r="O25" s="101">
        <v>1.3</v>
      </c>
      <c r="P25" s="101">
        <v>0</v>
      </c>
      <c r="Q25" s="101">
        <v>0</v>
      </c>
      <c r="R25" s="101">
        <v>0</v>
      </c>
      <c r="S25" s="101">
        <v>0</v>
      </c>
      <c r="T25" s="174">
        <f t="shared" si="2"/>
        <v>50.859999999999992</v>
      </c>
      <c r="U25" s="4">
        <v>7.3</v>
      </c>
      <c r="V25" s="174">
        <f t="shared" si="3"/>
        <v>58.159999999999989</v>
      </c>
    </row>
    <row r="26" spans="1:22" x14ac:dyDescent="0.2">
      <c r="A26" s="172">
        <f>'Web Graph Info.'!A19:A166</f>
        <v>42164</v>
      </c>
      <c r="B26" s="107">
        <v>18</v>
      </c>
      <c r="C26" s="107">
        <v>1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1</v>
      </c>
      <c r="K26" s="107">
        <v>0</v>
      </c>
      <c r="L26" s="107">
        <v>0</v>
      </c>
      <c r="M26" s="107">
        <v>1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30">
        <f t="shared" si="0"/>
        <v>21</v>
      </c>
      <c r="U26" s="40">
        <v>3</v>
      </c>
      <c r="V26" s="51">
        <f t="shared" si="1"/>
        <v>24</v>
      </c>
    </row>
    <row r="27" spans="1:22" x14ac:dyDescent="0.2">
      <c r="A27" s="172">
        <f>'Web Graph Info.'!A20:A167</f>
        <v>42165</v>
      </c>
      <c r="B27" s="107">
        <v>7</v>
      </c>
      <c r="C27" s="107">
        <v>1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30">
        <f t="shared" si="0"/>
        <v>8</v>
      </c>
      <c r="U27" s="40">
        <v>2</v>
      </c>
      <c r="V27" s="51">
        <f t="shared" si="1"/>
        <v>10</v>
      </c>
    </row>
    <row r="28" spans="1:22" x14ac:dyDescent="0.2">
      <c r="A28" s="172">
        <f>'Web Graph Info.'!A21:A168</f>
        <v>42166</v>
      </c>
      <c r="B28" s="22" t="s">
        <v>226</v>
      </c>
      <c r="C28" s="22" t="s">
        <v>226</v>
      </c>
      <c r="D28" s="22" t="s">
        <v>226</v>
      </c>
      <c r="E28" s="22" t="s">
        <v>226</v>
      </c>
      <c r="F28" s="22" t="s">
        <v>226</v>
      </c>
      <c r="G28" s="22" t="s">
        <v>226</v>
      </c>
      <c r="H28" s="22" t="s">
        <v>226</v>
      </c>
      <c r="I28" s="22" t="s">
        <v>226</v>
      </c>
      <c r="J28" s="22" t="s">
        <v>226</v>
      </c>
      <c r="K28" s="22" t="s">
        <v>226</v>
      </c>
      <c r="L28" s="22" t="s">
        <v>226</v>
      </c>
      <c r="M28" s="22" t="s">
        <v>226</v>
      </c>
      <c r="N28" s="22" t="s">
        <v>226</v>
      </c>
      <c r="O28" s="22" t="s">
        <v>226</v>
      </c>
      <c r="P28" s="22" t="s">
        <v>226</v>
      </c>
      <c r="Q28" s="22" t="s">
        <v>226</v>
      </c>
      <c r="R28" s="22" t="s">
        <v>226</v>
      </c>
      <c r="S28" s="22" t="s">
        <v>226</v>
      </c>
      <c r="T28" s="130" t="e">
        <f t="shared" si="0"/>
        <v>#N/A</v>
      </c>
      <c r="U28" s="23" t="s">
        <v>226</v>
      </c>
      <c r="V28" s="51" t="e">
        <f t="shared" si="1"/>
        <v>#N/A</v>
      </c>
    </row>
    <row r="29" spans="1:22" x14ac:dyDescent="0.2">
      <c r="A29" s="172">
        <f>'Web Graph Info.'!A22:A169</f>
        <v>42167</v>
      </c>
      <c r="B29" s="22">
        <v>48</v>
      </c>
      <c r="C29" s="22">
        <v>15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1</v>
      </c>
      <c r="N29" s="22">
        <v>0</v>
      </c>
      <c r="O29" s="22">
        <v>2</v>
      </c>
      <c r="P29" s="22">
        <v>0</v>
      </c>
      <c r="Q29" s="22">
        <v>0</v>
      </c>
      <c r="R29" s="22">
        <v>0</v>
      </c>
      <c r="S29" s="22">
        <v>0</v>
      </c>
      <c r="T29" s="130">
        <f t="shared" si="0"/>
        <v>66</v>
      </c>
      <c r="U29" s="23">
        <v>5</v>
      </c>
      <c r="V29" s="51">
        <f t="shared" si="1"/>
        <v>71</v>
      </c>
    </row>
    <row r="30" spans="1:22" x14ac:dyDescent="0.2">
      <c r="A30" s="172">
        <f>'Web Graph Info.'!A23:A170</f>
        <v>42168</v>
      </c>
      <c r="B30" s="22">
        <v>90.6</v>
      </c>
      <c r="C30" s="22">
        <v>4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</v>
      </c>
      <c r="K30" s="22">
        <v>0</v>
      </c>
      <c r="L30" s="22">
        <v>0</v>
      </c>
      <c r="M30" s="22">
        <v>0.3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130">
        <f t="shared" si="0"/>
        <v>95.899999999999991</v>
      </c>
      <c r="U30" s="23">
        <v>3.6</v>
      </c>
      <c r="V30" s="51">
        <f t="shared" si="1"/>
        <v>99.499999999999986</v>
      </c>
    </row>
    <row r="31" spans="1:22" x14ac:dyDescent="0.2">
      <c r="A31" s="172">
        <f>'Web Graph Info.'!A24:A171</f>
        <v>42169</v>
      </c>
      <c r="B31" s="22">
        <v>90.6</v>
      </c>
      <c r="C31" s="22">
        <v>4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1</v>
      </c>
      <c r="K31" s="22">
        <v>0</v>
      </c>
      <c r="L31" s="22">
        <v>0</v>
      </c>
      <c r="M31" s="22">
        <v>0.3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175">
        <f t="shared" ref="T31:T32" si="4">IF(SUM(B31:S31)=0,NA(),SUM(B31:S31))</f>
        <v>95.899999999999991</v>
      </c>
      <c r="U31" s="23">
        <v>4.5999999999999996</v>
      </c>
      <c r="V31" s="175">
        <f t="shared" ref="V31:V32" si="5">SUM(T31:U31)</f>
        <v>100.49999999999999</v>
      </c>
    </row>
    <row r="32" spans="1:22" x14ac:dyDescent="0.2">
      <c r="A32" s="172">
        <f>'Web Graph Info.'!A25:A172</f>
        <v>42170</v>
      </c>
      <c r="B32" s="22">
        <v>90.6</v>
      </c>
      <c r="C32" s="22">
        <v>4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1</v>
      </c>
      <c r="K32" s="22">
        <v>0</v>
      </c>
      <c r="L32" s="22">
        <v>0</v>
      </c>
      <c r="M32" s="22">
        <v>0.3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175">
        <f t="shared" si="4"/>
        <v>95.899999999999991</v>
      </c>
      <c r="U32" s="23">
        <v>5.6</v>
      </c>
      <c r="V32" s="175">
        <f t="shared" si="5"/>
        <v>101.49999999999999</v>
      </c>
    </row>
    <row r="33" spans="1:23" x14ac:dyDescent="0.2">
      <c r="A33" s="172">
        <f>'Web Graph Info.'!A26:A173</f>
        <v>42171</v>
      </c>
      <c r="B33" s="22">
        <v>9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130">
        <f t="shared" si="0"/>
        <v>9</v>
      </c>
      <c r="U33" s="23">
        <v>2</v>
      </c>
      <c r="V33" s="51">
        <f t="shared" si="1"/>
        <v>11</v>
      </c>
    </row>
    <row r="34" spans="1:23" x14ac:dyDescent="0.2">
      <c r="A34" s="172">
        <f>'Web Graph Info.'!A27:A174</f>
        <v>42172</v>
      </c>
      <c r="B34" s="22">
        <v>13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1</v>
      </c>
      <c r="K34" s="22">
        <v>0</v>
      </c>
      <c r="L34" s="22">
        <v>0</v>
      </c>
      <c r="M34" s="22">
        <v>0</v>
      </c>
      <c r="N34" s="22">
        <v>0</v>
      </c>
      <c r="O34" s="22">
        <v>1</v>
      </c>
      <c r="P34" s="22">
        <v>0</v>
      </c>
      <c r="Q34" s="22">
        <v>0</v>
      </c>
      <c r="R34" s="22">
        <v>0</v>
      </c>
      <c r="S34" s="22">
        <v>0</v>
      </c>
      <c r="T34" s="130">
        <f t="shared" si="0"/>
        <v>15</v>
      </c>
      <c r="U34" s="23">
        <v>0</v>
      </c>
      <c r="V34" s="51">
        <f t="shared" si="1"/>
        <v>15</v>
      </c>
    </row>
    <row r="35" spans="1:23" x14ac:dyDescent="0.2">
      <c r="A35" s="172">
        <f>'Web Graph Info.'!A28:A175</f>
        <v>42173</v>
      </c>
      <c r="B35" s="22">
        <v>2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130">
        <f t="shared" si="0"/>
        <v>2</v>
      </c>
      <c r="U35" s="23">
        <v>0</v>
      </c>
      <c r="V35" s="51">
        <f t="shared" si="1"/>
        <v>2</v>
      </c>
    </row>
    <row r="36" spans="1:23" x14ac:dyDescent="0.2">
      <c r="A36" s="172">
        <f>'Web Graph Info.'!A29:A176</f>
        <v>42174</v>
      </c>
      <c r="B36" s="22">
        <v>1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130">
        <f t="shared" si="0"/>
        <v>1</v>
      </c>
      <c r="U36" s="23">
        <v>0</v>
      </c>
      <c r="V36" s="51">
        <f t="shared" si="1"/>
        <v>1</v>
      </c>
    </row>
    <row r="37" spans="1:23" x14ac:dyDescent="0.2">
      <c r="A37" s="172">
        <f>'Web Graph Info.'!A30:A177</f>
        <v>42175</v>
      </c>
      <c r="B37" s="22">
        <v>9.6</v>
      </c>
      <c r="C37" s="22">
        <v>2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2</v>
      </c>
      <c r="P37" s="22">
        <v>0</v>
      </c>
      <c r="Q37" s="22">
        <v>0</v>
      </c>
      <c r="R37" s="22">
        <v>0</v>
      </c>
      <c r="S37" s="22">
        <v>0</v>
      </c>
      <c r="T37" s="130">
        <f t="shared" si="0"/>
        <v>13.6</v>
      </c>
      <c r="U37" s="23">
        <v>0</v>
      </c>
      <c r="V37" s="51">
        <f t="shared" si="1"/>
        <v>13.6</v>
      </c>
    </row>
    <row r="38" spans="1:23" x14ac:dyDescent="0.2">
      <c r="A38" s="172">
        <f>'Web Graph Info.'!A31:A178</f>
        <v>42176</v>
      </c>
      <c r="B38" s="22">
        <v>9.6</v>
      </c>
      <c r="C38" s="22">
        <v>2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2</v>
      </c>
      <c r="P38" s="22">
        <v>0</v>
      </c>
      <c r="Q38" s="22">
        <v>0</v>
      </c>
      <c r="R38" s="22">
        <v>0</v>
      </c>
      <c r="S38" s="22">
        <v>0</v>
      </c>
      <c r="T38" s="177">
        <f t="shared" ref="T38:T39" si="6">IF(SUM(B38:S38)=0,NA(),SUM(B38:S38))</f>
        <v>13.6</v>
      </c>
      <c r="U38" s="23">
        <v>1</v>
      </c>
      <c r="V38" s="177">
        <f t="shared" ref="V38:V39" si="7">SUM(T38:U38)</f>
        <v>14.6</v>
      </c>
      <c r="W38" s="4"/>
    </row>
    <row r="39" spans="1:23" x14ac:dyDescent="0.2">
      <c r="A39" s="172">
        <f>'Web Graph Info.'!A32:A179</f>
        <v>42177</v>
      </c>
      <c r="B39" s="22">
        <v>9.6</v>
      </c>
      <c r="C39" s="22">
        <v>2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2</v>
      </c>
      <c r="P39" s="22">
        <v>0</v>
      </c>
      <c r="Q39" s="22">
        <v>0</v>
      </c>
      <c r="R39" s="22">
        <v>0</v>
      </c>
      <c r="S39" s="22">
        <v>0</v>
      </c>
      <c r="T39" s="177">
        <f t="shared" si="6"/>
        <v>13.6</v>
      </c>
      <c r="U39" s="23">
        <v>2</v>
      </c>
      <c r="V39" s="177">
        <f t="shared" si="7"/>
        <v>15.6</v>
      </c>
    </row>
    <row r="40" spans="1:23" x14ac:dyDescent="0.2">
      <c r="A40" s="172">
        <f>'Web Graph Info.'!A33:A180</f>
        <v>42178</v>
      </c>
      <c r="B40" s="23">
        <v>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1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130">
        <f t="shared" si="0"/>
        <v>6</v>
      </c>
      <c r="U40" s="23">
        <v>0</v>
      </c>
      <c r="V40" s="51">
        <f t="shared" si="1"/>
        <v>6</v>
      </c>
    </row>
    <row r="41" spans="1:23" x14ac:dyDescent="0.2">
      <c r="A41" s="172">
        <f>'Web Graph Info.'!A34:A181</f>
        <v>42179</v>
      </c>
      <c r="B41" s="23">
        <v>10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1</v>
      </c>
      <c r="K41" s="23">
        <v>0</v>
      </c>
      <c r="L41" s="23">
        <v>0</v>
      </c>
      <c r="M41" s="23">
        <v>0</v>
      </c>
      <c r="N41" s="23">
        <v>0</v>
      </c>
      <c r="O41" s="23">
        <v>1</v>
      </c>
      <c r="P41" s="23">
        <v>0</v>
      </c>
      <c r="Q41" s="23">
        <v>0</v>
      </c>
      <c r="R41" s="23">
        <v>0</v>
      </c>
      <c r="S41" s="23">
        <v>0</v>
      </c>
      <c r="T41" s="130">
        <f t="shared" si="0"/>
        <v>12</v>
      </c>
      <c r="U41" s="23">
        <v>0</v>
      </c>
      <c r="V41" s="51">
        <f t="shared" si="1"/>
        <v>12</v>
      </c>
    </row>
    <row r="42" spans="1:23" x14ac:dyDescent="0.2">
      <c r="A42" s="172">
        <f>'Web Graph Info.'!A35:A182</f>
        <v>42180</v>
      </c>
      <c r="B42" s="23">
        <v>2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1</v>
      </c>
      <c r="P42" s="23">
        <v>0</v>
      </c>
      <c r="Q42" s="23">
        <v>0</v>
      </c>
      <c r="R42" s="23">
        <v>0</v>
      </c>
      <c r="S42" s="23">
        <v>0</v>
      </c>
      <c r="T42" s="130">
        <f t="shared" si="0"/>
        <v>3</v>
      </c>
      <c r="U42" s="23">
        <v>0</v>
      </c>
      <c r="V42" s="51">
        <f t="shared" si="1"/>
        <v>3</v>
      </c>
    </row>
    <row r="43" spans="1:23" x14ac:dyDescent="0.2">
      <c r="A43" s="172">
        <f>'Web Graph Info.'!A36:A183</f>
        <v>42181</v>
      </c>
      <c r="B43" s="23">
        <v>7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1</v>
      </c>
      <c r="K43" s="23">
        <v>0</v>
      </c>
      <c r="L43" s="23">
        <v>0</v>
      </c>
      <c r="M43" s="23">
        <v>0</v>
      </c>
      <c r="N43" s="23">
        <v>0</v>
      </c>
      <c r="O43" s="23">
        <v>1</v>
      </c>
      <c r="P43" s="23">
        <v>0</v>
      </c>
      <c r="Q43" s="23">
        <v>0</v>
      </c>
      <c r="R43" s="23">
        <v>0</v>
      </c>
      <c r="S43" s="23">
        <v>0</v>
      </c>
      <c r="T43" s="130">
        <v>9</v>
      </c>
      <c r="U43" s="23">
        <v>0</v>
      </c>
      <c r="V43" s="103">
        <f t="shared" ref="V43:V44" si="8">SUM(T43:U43)</f>
        <v>9</v>
      </c>
    </row>
    <row r="44" spans="1:23" x14ac:dyDescent="0.2">
      <c r="A44" s="172">
        <f>'Web Graph Info.'!A37:A184</f>
        <v>42182</v>
      </c>
      <c r="B44" s="23">
        <v>3.3</v>
      </c>
      <c r="C44" s="23">
        <v>0.3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0.3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130">
        <f t="shared" si="0"/>
        <v>3.8999999999999995</v>
      </c>
      <c r="U44" s="23">
        <v>0.3</v>
      </c>
      <c r="V44" s="103">
        <f t="shared" si="8"/>
        <v>4.1999999999999993</v>
      </c>
    </row>
    <row r="45" spans="1:23" x14ac:dyDescent="0.2">
      <c r="A45" s="172">
        <f>'Web Graph Info.'!A38:A185</f>
        <v>42183</v>
      </c>
      <c r="B45" s="23">
        <v>3.3</v>
      </c>
      <c r="C45" s="23">
        <v>0.3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0.3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179">
        <f t="shared" ref="T45:T46" si="9">IF(SUM(B45:S45)=0,NA(),SUM(B45:S45))</f>
        <v>3.8999999999999995</v>
      </c>
      <c r="U45" s="23">
        <v>1.3</v>
      </c>
      <c r="V45" s="179">
        <f t="shared" ref="V45:V46" si="10">SUM(T45:U45)</f>
        <v>5.1999999999999993</v>
      </c>
    </row>
    <row r="46" spans="1:23" x14ac:dyDescent="0.2">
      <c r="A46" s="172">
        <f>'Web Graph Info.'!A39:A186</f>
        <v>42184</v>
      </c>
      <c r="B46" s="23">
        <v>3.3</v>
      </c>
      <c r="C46" s="23">
        <v>0.3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0.3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179">
        <f t="shared" si="9"/>
        <v>3.8999999999999995</v>
      </c>
      <c r="U46" s="23">
        <v>2.2999999999999998</v>
      </c>
      <c r="V46" s="179">
        <f t="shared" si="10"/>
        <v>6.1999999999999993</v>
      </c>
    </row>
    <row r="47" spans="1:23" x14ac:dyDescent="0.2">
      <c r="A47" s="172">
        <f>'Web Graph Info.'!A40:A187</f>
        <v>42185</v>
      </c>
      <c r="B47" s="23">
        <v>4</v>
      </c>
      <c r="C47" s="23">
        <v>2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130">
        <f t="shared" si="0"/>
        <v>6</v>
      </c>
      <c r="U47" s="23">
        <v>0</v>
      </c>
      <c r="V47" s="51">
        <f t="shared" si="1"/>
        <v>6</v>
      </c>
    </row>
    <row r="48" spans="1:23" x14ac:dyDescent="0.2">
      <c r="A48" s="172">
        <f>'Web Graph Info.'!A41:A188</f>
        <v>42186</v>
      </c>
      <c r="B48" s="23">
        <v>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130">
        <f t="shared" si="0"/>
        <v>1</v>
      </c>
      <c r="U48" s="23">
        <v>0</v>
      </c>
      <c r="V48" s="51">
        <f t="shared" si="1"/>
        <v>1</v>
      </c>
    </row>
    <row r="49" spans="1:22" x14ac:dyDescent="0.2">
      <c r="A49" s="172">
        <f>'Web Graph Info.'!A42:A189</f>
        <v>42187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51">
        <f t="shared" si="1"/>
        <v>0</v>
      </c>
    </row>
    <row r="50" spans="1:22" x14ac:dyDescent="0.2">
      <c r="A50" s="172">
        <f>'Web Graph Info.'!A43:A190</f>
        <v>42188</v>
      </c>
      <c r="B50" s="23">
        <v>0.5</v>
      </c>
      <c r="C50" s="23">
        <v>0.25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130">
        <f t="shared" si="0"/>
        <v>0.75</v>
      </c>
      <c r="U50" s="23">
        <v>0</v>
      </c>
      <c r="V50" s="105">
        <f t="shared" ref="V50:V51" si="11">SUM(T50:U50)</f>
        <v>0.75</v>
      </c>
    </row>
    <row r="51" spans="1:22" x14ac:dyDescent="0.2">
      <c r="A51" s="172">
        <f>'Web Graph Info.'!A44:A191</f>
        <v>42189</v>
      </c>
      <c r="B51" s="23">
        <v>0.5</v>
      </c>
      <c r="C51" s="23">
        <v>0.25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182">
        <f t="shared" ref="T51:T53" si="12">IF(SUM(B51:S51)=0,NA(),SUM(B51:S51))</f>
        <v>0.75</v>
      </c>
      <c r="U51" s="23">
        <v>1</v>
      </c>
      <c r="V51" s="105">
        <f t="shared" si="11"/>
        <v>1.75</v>
      </c>
    </row>
    <row r="52" spans="1:22" x14ac:dyDescent="0.2">
      <c r="A52" s="172">
        <f>'Web Graph Info.'!A45:A192</f>
        <v>42190</v>
      </c>
      <c r="B52" s="23">
        <v>0.5</v>
      </c>
      <c r="C52" s="23">
        <v>0.25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182">
        <f t="shared" si="12"/>
        <v>0.75</v>
      </c>
      <c r="U52" s="23">
        <v>2</v>
      </c>
      <c r="V52" s="51">
        <f t="shared" si="1"/>
        <v>2.75</v>
      </c>
    </row>
    <row r="53" spans="1:22" x14ac:dyDescent="0.2">
      <c r="A53" s="172">
        <f>'Web Graph Info.'!A46:A193</f>
        <v>42191</v>
      </c>
      <c r="B53" s="23">
        <v>0.5</v>
      </c>
      <c r="C53" s="23">
        <v>0.25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182">
        <f t="shared" si="12"/>
        <v>0.75</v>
      </c>
      <c r="U53" s="23">
        <v>3</v>
      </c>
      <c r="V53" s="51">
        <f t="shared" si="1"/>
        <v>3.75</v>
      </c>
    </row>
    <row r="54" spans="1:22" x14ac:dyDescent="0.2">
      <c r="A54" s="172">
        <f>'Web Graph Info.'!A47:A194</f>
        <v>42192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51">
        <f t="shared" si="1"/>
        <v>0</v>
      </c>
    </row>
    <row r="55" spans="1:22" x14ac:dyDescent="0.2">
      <c r="A55" s="172">
        <f>'Web Graph Info.'!A48:A195</f>
        <v>42193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130">
        <v>0</v>
      </c>
      <c r="U55" s="23">
        <v>0</v>
      </c>
      <c r="V55" s="51">
        <f t="shared" si="1"/>
        <v>0</v>
      </c>
    </row>
    <row r="56" spans="1:22" x14ac:dyDescent="0.2">
      <c r="A56" s="172">
        <f>'Web Graph Info.'!A49:A196</f>
        <v>42194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1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130">
        <f t="shared" si="0"/>
        <v>1</v>
      </c>
      <c r="U56" s="23">
        <v>0</v>
      </c>
      <c r="V56" s="51">
        <f t="shared" si="1"/>
        <v>1</v>
      </c>
    </row>
    <row r="57" spans="1:22" x14ac:dyDescent="0.2">
      <c r="A57" s="172">
        <f>'Web Graph Info.'!A50:A197</f>
        <v>42195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130">
        <v>0</v>
      </c>
      <c r="U57" s="23">
        <v>1</v>
      </c>
      <c r="V57" s="109">
        <f t="shared" ref="V57:V58" si="13">SUM(T57:U57)</f>
        <v>1</v>
      </c>
    </row>
    <row r="58" spans="1:22" x14ac:dyDescent="0.2">
      <c r="A58" s="172">
        <f>'Web Graph Info.'!A51:A198</f>
        <v>42196</v>
      </c>
      <c r="B58" s="23">
        <v>0.3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130">
        <f t="shared" si="0"/>
        <v>0.3</v>
      </c>
      <c r="U58" s="23">
        <v>0</v>
      </c>
      <c r="V58" s="109">
        <f t="shared" si="13"/>
        <v>0.3</v>
      </c>
    </row>
    <row r="59" spans="1:22" x14ac:dyDescent="0.2">
      <c r="A59" s="172">
        <f>'Web Graph Info.'!A52:A199</f>
        <v>42197</v>
      </c>
      <c r="B59" s="23">
        <v>0.3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186">
        <f t="shared" ref="T59:T60" si="14">IF(SUM(B59:S59)=0,NA(),SUM(B59:S59))</f>
        <v>0.3</v>
      </c>
      <c r="U59" s="23">
        <v>0</v>
      </c>
      <c r="V59" s="186">
        <f t="shared" ref="V59:V60" si="15">SUM(T59:U59)</f>
        <v>0.3</v>
      </c>
    </row>
    <row r="60" spans="1:22" x14ac:dyDescent="0.2">
      <c r="A60" s="172">
        <f>'Web Graph Info.'!A53:A200</f>
        <v>42198</v>
      </c>
      <c r="B60" s="23">
        <v>0.3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186">
        <f t="shared" si="14"/>
        <v>0.3</v>
      </c>
      <c r="U60" s="23">
        <v>0</v>
      </c>
      <c r="V60" s="186">
        <f t="shared" si="15"/>
        <v>0.3</v>
      </c>
    </row>
    <row r="61" spans="1:22" x14ac:dyDescent="0.2">
      <c r="A61" s="172">
        <f>'Web Graph Info.'!A54:A201</f>
        <v>42199</v>
      </c>
      <c r="B61" s="23">
        <v>1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130">
        <f t="shared" si="0"/>
        <v>1</v>
      </c>
      <c r="U61" s="23">
        <v>0</v>
      </c>
      <c r="V61" s="51">
        <f t="shared" si="1"/>
        <v>1</v>
      </c>
    </row>
    <row r="62" spans="1:22" x14ac:dyDescent="0.2">
      <c r="A62" s="172">
        <f>'Web Graph Info.'!A55:A202</f>
        <v>42200</v>
      </c>
      <c r="B62" s="23">
        <v>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1</v>
      </c>
      <c r="S62" s="23">
        <v>0</v>
      </c>
      <c r="T62" s="130">
        <f t="shared" si="0"/>
        <v>2</v>
      </c>
      <c r="U62" s="23">
        <v>0</v>
      </c>
      <c r="V62" s="51">
        <f t="shared" si="1"/>
        <v>2</v>
      </c>
    </row>
    <row r="63" spans="1:22" x14ac:dyDescent="0.2">
      <c r="A63" s="172">
        <f>'Web Graph Info.'!A56:A203</f>
        <v>42201</v>
      </c>
      <c r="B63" s="23">
        <v>1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130">
        <f t="shared" si="0"/>
        <v>1</v>
      </c>
      <c r="U63" s="23">
        <v>0</v>
      </c>
      <c r="V63" s="51">
        <f t="shared" si="1"/>
        <v>1</v>
      </c>
    </row>
    <row r="64" spans="1:22" x14ac:dyDescent="0.2">
      <c r="A64" s="172">
        <f>'Web Graph Info.'!A57:A204</f>
        <v>42202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51">
        <f t="shared" si="1"/>
        <v>0</v>
      </c>
    </row>
    <row r="65" spans="1:22" x14ac:dyDescent="0.2">
      <c r="A65" s="172">
        <f>'Web Graph Info.'!A58:A205</f>
        <v>42203</v>
      </c>
      <c r="B65" s="23">
        <v>0.3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130">
        <f t="shared" si="0"/>
        <v>0.3</v>
      </c>
      <c r="U65" s="23">
        <v>0.6</v>
      </c>
      <c r="V65" s="51">
        <f t="shared" si="1"/>
        <v>0.89999999999999991</v>
      </c>
    </row>
    <row r="66" spans="1:22" x14ac:dyDescent="0.2">
      <c r="A66" s="172">
        <f>'Web Graph Info.'!A59:A206</f>
        <v>42204</v>
      </c>
      <c r="B66" s="23">
        <v>0.3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190">
        <f t="shared" ref="T66:T67" si="16">IF(SUM(B66:S66)=0,NA(),SUM(B66:S66))</f>
        <v>0.3</v>
      </c>
      <c r="U66" s="23">
        <v>0.6</v>
      </c>
      <c r="V66" s="51">
        <f t="shared" si="1"/>
        <v>0.89999999999999991</v>
      </c>
    </row>
    <row r="67" spans="1:22" x14ac:dyDescent="0.2">
      <c r="A67" s="172">
        <f>'Web Graph Info.'!A60:A207</f>
        <v>42205</v>
      </c>
      <c r="B67" s="23">
        <v>0.3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190">
        <f t="shared" si="16"/>
        <v>0.3</v>
      </c>
      <c r="U67" s="23">
        <v>0.6</v>
      </c>
      <c r="V67" s="51">
        <f t="shared" si="1"/>
        <v>0.89999999999999991</v>
      </c>
    </row>
    <row r="68" spans="1:22" x14ac:dyDescent="0.2">
      <c r="A68" s="172">
        <f>'Web Graph Info.'!A61:A208</f>
        <v>42206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1</v>
      </c>
      <c r="V68" s="51">
        <f t="shared" si="1"/>
        <v>1</v>
      </c>
    </row>
    <row r="69" spans="1:22" x14ac:dyDescent="0.2">
      <c r="A69" s="172">
        <f>'Web Graph Info.'!A62:A209</f>
        <v>42207</v>
      </c>
      <c r="B69" s="23">
        <v>1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130">
        <f t="shared" si="0"/>
        <v>1</v>
      </c>
      <c r="U69" s="23">
        <v>0</v>
      </c>
      <c r="V69" s="51">
        <f t="shared" si="1"/>
        <v>1</v>
      </c>
    </row>
    <row r="70" spans="1:22" x14ac:dyDescent="0.2">
      <c r="A70" s="172">
        <f>'Web Graph Info.'!A63:A210</f>
        <v>42208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130">
        <v>0</v>
      </c>
      <c r="U70" s="23">
        <v>0</v>
      </c>
      <c r="V70" s="51">
        <f t="shared" si="1"/>
        <v>0</v>
      </c>
    </row>
    <row r="71" spans="1:22" x14ac:dyDescent="0.2">
      <c r="A71" s="172">
        <f>'Web Graph Info.'!A64:A211</f>
        <v>42209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51">
        <f t="shared" si="1"/>
        <v>0</v>
      </c>
    </row>
    <row r="72" spans="1:22" x14ac:dyDescent="0.2">
      <c r="A72" s="172">
        <f>'Web Graph Info.'!A65:A212</f>
        <v>42210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130">
        <v>0</v>
      </c>
      <c r="U72" s="23">
        <v>1.3</v>
      </c>
      <c r="V72" s="51">
        <f t="shared" si="1"/>
        <v>1.3</v>
      </c>
    </row>
    <row r="73" spans="1:22" x14ac:dyDescent="0.2">
      <c r="A73" s="172">
        <f>'Web Graph Info.'!A66:A213</f>
        <v>42211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194">
        <v>0</v>
      </c>
      <c r="U73" s="23">
        <v>1.3</v>
      </c>
      <c r="V73" s="51">
        <f t="shared" si="1"/>
        <v>1.3</v>
      </c>
    </row>
    <row r="74" spans="1:22" x14ac:dyDescent="0.2">
      <c r="A74" s="172">
        <f>'Web Graph Info.'!A67:A214</f>
        <v>42212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194">
        <v>0</v>
      </c>
      <c r="U74" s="23">
        <v>1.3</v>
      </c>
      <c r="V74" s="51">
        <f t="shared" ref="V74:V137" si="17">SUM(T74:U74)</f>
        <v>1.3</v>
      </c>
    </row>
    <row r="75" spans="1:22" x14ac:dyDescent="0.2">
      <c r="A75" s="172">
        <f>'Web Graph Info.'!A68:A215</f>
        <v>42213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51">
        <f t="shared" si="17"/>
        <v>0</v>
      </c>
    </row>
    <row r="76" spans="1:22" x14ac:dyDescent="0.2">
      <c r="A76" s="172">
        <f>'Web Graph Info.'!A69:A216</f>
        <v>42214</v>
      </c>
      <c r="B76" s="23">
        <v>1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130">
        <f t="shared" ref="T76:T82" si="18">IF(SUM(B76:S76)=0,NA(),SUM(B76:S76))</f>
        <v>1</v>
      </c>
      <c r="U76" s="23">
        <v>1</v>
      </c>
      <c r="V76" s="51">
        <f t="shared" si="17"/>
        <v>2</v>
      </c>
    </row>
    <row r="77" spans="1:22" x14ac:dyDescent="0.2">
      <c r="A77" s="172">
        <f>'Web Graph Info.'!A70:A217</f>
        <v>42215</v>
      </c>
      <c r="B77" s="23">
        <v>2</v>
      </c>
      <c r="C77" s="23">
        <v>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130">
        <f t="shared" si="18"/>
        <v>5</v>
      </c>
      <c r="U77" s="23">
        <v>1</v>
      </c>
      <c r="V77" s="51">
        <f t="shared" si="17"/>
        <v>6</v>
      </c>
    </row>
    <row r="78" spans="1:22" x14ac:dyDescent="0.2">
      <c r="A78" s="172">
        <f>'Web Graph Info.'!A71:A218</f>
        <v>42216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51">
        <f t="shared" si="17"/>
        <v>0</v>
      </c>
    </row>
    <row r="79" spans="1:22" x14ac:dyDescent="0.2">
      <c r="A79" s="172">
        <f>'Web Graph Info.'!A72:A219</f>
        <v>42217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0.3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130">
        <f t="shared" si="18"/>
        <v>0.3</v>
      </c>
      <c r="U79" s="23">
        <v>0.3</v>
      </c>
      <c r="V79" s="51">
        <f t="shared" si="17"/>
        <v>0.6</v>
      </c>
    </row>
    <row r="80" spans="1:22" x14ac:dyDescent="0.2">
      <c r="A80" s="172">
        <f>'Web Graph Info.'!A73:A220</f>
        <v>42218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0.3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199">
        <f t="shared" ref="T80:T81" si="19">IF(SUM(B80:S80)=0,NA(),SUM(B80:S80))</f>
        <v>0.3</v>
      </c>
      <c r="U80" s="23">
        <v>0.3</v>
      </c>
      <c r="V80" s="51">
        <f t="shared" si="17"/>
        <v>0.6</v>
      </c>
    </row>
    <row r="81" spans="1:22" x14ac:dyDescent="0.2">
      <c r="A81" s="172">
        <f>'Web Graph Info.'!A74:A221</f>
        <v>42219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0.3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199">
        <f t="shared" si="19"/>
        <v>0.3</v>
      </c>
      <c r="U81" s="23">
        <v>0.3</v>
      </c>
      <c r="V81" s="51">
        <f t="shared" si="17"/>
        <v>0.6</v>
      </c>
    </row>
    <row r="82" spans="1:22" x14ac:dyDescent="0.2">
      <c r="A82" s="172">
        <f>'Web Graph Info.'!A75:A222</f>
        <v>42220</v>
      </c>
      <c r="B82" s="23">
        <v>0</v>
      </c>
      <c r="C82" s="23">
        <v>1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130">
        <f t="shared" si="18"/>
        <v>1</v>
      </c>
      <c r="U82" s="23">
        <v>0</v>
      </c>
      <c r="V82" s="51">
        <f t="shared" si="17"/>
        <v>1</v>
      </c>
    </row>
    <row r="83" spans="1:22" x14ac:dyDescent="0.2">
      <c r="A83" s="172">
        <f>'Web Graph Info.'!A76:A223</f>
        <v>42221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130">
        <v>0</v>
      </c>
      <c r="U83" s="23">
        <v>0</v>
      </c>
      <c r="V83" s="51">
        <f t="shared" si="17"/>
        <v>0</v>
      </c>
    </row>
    <row r="84" spans="1:22" x14ac:dyDescent="0.2">
      <c r="A84" s="172">
        <f>'Web Graph Info.'!A77:A224</f>
        <v>42222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51">
        <f t="shared" si="17"/>
        <v>0</v>
      </c>
    </row>
    <row r="85" spans="1:22" x14ac:dyDescent="0.2">
      <c r="A85" s="172">
        <f>'Web Graph Info.'!A78:A225</f>
        <v>42223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51">
        <f t="shared" si="17"/>
        <v>0</v>
      </c>
    </row>
    <row r="86" spans="1:22" x14ac:dyDescent="0.2">
      <c r="A86" s="172">
        <f>'Web Graph Info.'!A79:A226</f>
        <v>42224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0.3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164">
        <f t="shared" ref="T86:T148" si="20">IF(SUM(B86:S86)=0,NA(),SUM(B86:S86))</f>
        <v>0.3</v>
      </c>
      <c r="U86" s="23">
        <v>0</v>
      </c>
      <c r="V86" s="51">
        <f t="shared" si="17"/>
        <v>0.3</v>
      </c>
    </row>
    <row r="87" spans="1:22" x14ac:dyDescent="0.2">
      <c r="A87" s="172">
        <f>'Web Graph Info.'!A80:A227</f>
        <v>42225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0.3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02">
        <f t="shared" ref="T87:T88" si="21">IF(SUM(B87:S87)=0,NA(),SUM(B87:S87))</f>
        <v>0.3</v>
      </c>
      <c r="U87" s="23">
        <v>0</v>
      </c>
      <c r="V87" s="51">
        <f t="shared" si="17"/>
        <v>0.3</v>
      </c>
    </row>
    <row r="88" spans="1:22" x14ac:dyDescent="0.2">
      <c r="A88" s="172">
        <f>'Web Graph Info.'!A81:A228</f>
        <v>42226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0.3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02">
        <f t="shared" si="21"/>
        <v>0.3</v>
      </c>
      <c r="U88" s="23">
        <v>0</v>
      </c>
      <c r="V88" s="51">
        <f t="shared" si="17"/>
        <v>0.3</v>
      </c>
    </row>
    <row r="89" spans="1:22" x14ac:dyDescent="0.2">
      <c r="A89" s="172">
        <f>'Web Graph Info.'!A82:A229</f>
        <v>42227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51">
        <f t="shared" si="17"/>
        <v>0</v>
      </c>
    </row>
    <row r="90" spans="1:22" x14ac:dyDescent="0.2">
      <c r="A90" s="172">
        <f>'Web Graph Info.'!A83:A230</f>
        <v>42228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164">
        <v>0</v>
      </c>
      <c r="U90" s="23">
        <v>0</v>
      </c>
      <c r="V90" s="51">
        <f t="shared" si="17"/>
        <v>0</v>
      </c>
    </row>
    <row r="91" spans="1:22" x14ac:dyDescent="0.2">
      <c r="A91" s="172">
        <f>'Web Graph Info.'!A84:A231</f>
        <v>42229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51">
        <f t="shared" si="17"/>
        <v>0</v>
      </c>
    </row>
    <row r="92" spans="1:22" x14ac:dyDescent="0.2">
      <c r="A92" s="172">
        <f>'Web Graph Info.'!A85:A232</f>
        <v>42230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133">
        <f t="shared" ref="V92:V93" si="22">SUM(T92:U92)</f>
        <v>0</v>
      </c>
    </row>
    <row r="93" spans="1:22" x14ac:dyDescent="0.2">
      <c r="A93" s="172">
        <f>'Web Graph Info.'!A86:A233</f>
        <v>42231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164">
        <v>0</v>
      </c>
      <c r="U93" s="23">
        <v>0</v>
      </c>
      <c r="V93" s="133">
        <f t="shared" si="22"/>
        <v>0</v>
      </c>
    </row>
    <row r="94" spans="1:22" x14ac:dyDescent="0.2">
      <c r="A94" s="172">
        <f>'Web Graph Info.'!A87:A234</f>
        <v>42232</v>
      </c>
      <c r="B94" s="23">
        <v>0</v>
      </c>
      <c r="C94" s="23">
        <v>0</v>
      </c>
      <c r="D94" s="23">
        <v>0</v>
      </c>
      <c r="E94" s="23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164">
        <v>0</v>
      </c>
      <c r="U94" s="40">
        <v>0</v>
      </c>
      <c r="V94" s="51">
        <f t="shared" si="17"/>
        <v>0</v>
      </c>
    </row>
    <row r="95" spans="1:22" x14ac:dyDescent="0.2">
      <c r="A95" s="172">
        <f>'Web Graph Info.'!A88:A235</f>
        <v>42233</v>
      </c>
      <c r="B95" s="23">
        <v>0</v>
      </c>
      <c r="C95" s="23">
        <v>0</v>
      </c>
      <c r="D95" s="23">
        <v>0</v>
      </c>
      <c r="E95" s="23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206">
        <v>0</v>
      </c>
      <c r="U95" s="40">
        <v>0</v>
      </c>
      <c r="V95" s="51">
        <f t="shared" si="17"/>
        <v>0</v>
      </c>
    </row>
    <row r="96" spans="1:22" x14ac:dyDescent="0.2">
      <c r="A96" s="172">
        <f>'Web Graph Info.'!A89:A236</f>
        <v>42234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51">
        <f t="shared" si="17"/>
        <v>0</v>
      </c>
    </row>
    <row r="97" spans="1:22" x14ac:dyDescent="0.2">
      <c r="A97" s="172">
        <f>'Web Graph Info.'!A90:A237</f>
        <v>42235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</row>
    <row r="98" spans="1:22" x14ac:dyDescent="0.2">
      <c r="A98" s="172">
        <f>'Web Graph Info.'!A91:A238</f>
        <v>42236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</row>
    <row r="99" spans="1:22" x14ac:dyDescent="0.2">
      <c r="A99" s="172">
        <f>'Web Graph Info.'!A92:A239</f>
        <v>42237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</row>
    <row r="100" spans="1:22" x14ac:dyDescent="0.2">
      <c r="A100" s="172">
        <f>'Web Graph Info.'!A93:A240</f>
        <v>42238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</row>
    <row r="101" spans="1:22" x14ac:dyDescent="0.2">
      <c r="A101" s="172">
        <f>'Web Graph Info.'!A94:A241</f>
        <v>42239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</row>
    <row r="102" spans="1:22" x14ac:dyDescent="0.2">
      <c r="A102" s="172">
        <f>'Web Graph Info.'!A95:A242</f>
        <v>42240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</row>
    <row r="103" spans="1:22" x14ac:dyDescent="0.2">
      <c r="A103" s="172">
        <f>'Web Graph Info.'!A96:A243</f>
        <v>42241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1</v>
      </c>
      <c r="P103" s="23">
        <v>0</v>
      </c>
      <c r="Q103" s="23">
        <v>0</v>
      </c>
      <c r="R103" s="23">
        <v>0</v>
      </c>
      <c r="S103" s="23">
        <v>0</v>
      </c>
      <c r="T103" s="164">
        <f t="shared" si="20"/>
        <v>1</v>
      </c>
      <c r="U103" s="23">
        <v>0</v>
      </c>
      <c r="V103" s="51">
        <f t="shared" si="17"/>
        <v>1</v>
      </c>
    </row>
    <row r="104" spans="1:22" x14ac:dyDescent="0.2">
      <c r="A104" s="172">
        <f>'Web Graph Info.'!A97:A244</f>
        <v>42242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164">
        <v>0</v>
      </c>
      <c r="U104" s="23">
        <v>0</v>
      </c>
      <c r="V104" s="51">
        <f t="shared" si="17"/>
        <v>0</v>
      </c>
    </row>
    <row r="105" spans="1:22" x14ac:dyDescent="0.2">
      <c r="A105" s="172">
        <f>'Web Graph Info.'!A98:A245</f>
        <v>42243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1</v>
      </c>
      <c r="P105" s="23">
        <v>0</v>
      </c>
      <c r="Q105" s="23">
        <v>0</v>
      </c>
      <c r="R105" s="23">
        <v>0</v>
      </c>
      <c r="S105" s="23">
        <v>0</v>
      </c>
      <c r="T105" s="164">
        <v>1</v>
      </c>
      <c r="U105" s="23">
        <v>0</v>
      </c>
      <c r="V105" s="51">
        <f t="shared" si="17"/>
        <v>1</v>
      </c>
    </row>
    <row r="106" spans="1:22" x14ac:dyDescent="0.2">
      <c r="A106" s="172">
        <f>'Web Graph Info.'!A99:A246</f>
        <v>42244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164">
        <v>0</v>
      </c>
      <c r="U106" s="23">
        <v>0</v>
      </c>
      <c r="V106" s="51">
        <f t="shared" si="17"/>
        <v>0</v>
      </c>
    </row>
    <row r="107" spans="1:22" x14ac:dyDescent="0.2">
      <c r="A107" s="172">
        <f>'Web Graph Info.'!A100:A247</f>
        <v>42245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</row>
    <row r="108" spans="1:22" x14ac:dyDescent="0.2">
      <c r="A108" s="172">
        <f>'Web Graph Info.'!A101:A248</f>
        <v>42246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</row>
    <row r="109" spans="1:22" x14ac:dyDescent="0.2">
      <c r="A109" s="172">
        <f>'Web Graph Info.'!A102:A249</f>
        <v>42247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</row>
    <row r="110" spans="1:22" x14ac:dyDescent="0.2">
      <c r="A110" s="172">
        <f>'Web Graph Info.'!A103:A250</f>
        <v>42248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164">
        <v>0</v>
      </c>
      <c r="U110" s="23">
        <v>0</v>
      </c>
      <c r="V110" s="51">
        <f t="shared" si="17"/>
        <v>0</v>
      </c>
    </row>
    <row r="111" spans="1:22" x14ac:dyDescent="0.2">
      <c r="A111" s="172">
        <f>'Web Graph Info.'!A104:A251</f>
        <v>42249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164">
        <v>0</v>
      </c>
      <c r="U111" s="23">
        <v>0</v>
      </c>
      <c r="V111" s="51">
        <f t="shared" si="17"/>
        <v>0</v>
      </c>
    </row>
    <row r="112" spans="1:22" x14ac:dyDescent="0.2">
      <c r="A112" s="172">
        <f>'Web Graph Info.'!A105:A252</f>
        <v>42250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164">
        <v>0</v>
      </c>
      <c r="U112" s="23">
        <v>0</v>
      </c>
      <c r="V112" s="51">
        <f t="shared" si="17"/>
        <v>0</v>
      </c>
    </row>
    <row r="113" spans="1:23" x14ac:dyDescent="0.2">
      <c r="A113" s="172">
        <f>'Web Graph Info.'!A106:A253</f>
        <v>42251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15">
        <v>0</v>
      </c>
      <c r="U113" s="23">
        <v>0</v>
      </c>
      <c r="V113" s="215">
        <f t="shared" ref="V113" si="23">SUM(T113:U113)</f>
        <v>0</v>
      </c>
    </row>
    <row r="114" spans="1:23" x14ac:dyDescent="0.2">
      <c r="A114" s="172">
        <f>'Web Graph Info.'!A107:A254</f>
        <v>42252</v>
      </c>
      <c r="B114" s="23">
        <v>0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0.25</v>
      </c>
      <c r="P114" s="23">
        <v>0</v>
      </c>
      <c r="Q114" s="23">
        <v>0</v>
      </c>
      <c r="R114" s="23">
        <v>0</v>
      </c>
      <c r="S114" s="23">
        <v>0</v>
      </c>
      <c r="T114" s="164">
        <f t="shared" si="20"/>
        <v>0.25</v>
      </c>
      <c r="U114" s="23">
        <v>0</v>
      </c>
      <c r="V114" s="51">
        <f t="shared" si="17"/>
        <v>0.25</v>
      </c>
    </row>
    <row r="115" spans="1:23" x14ac:dyDescent="0.2">
      <c r="A115" s="172">
        <f>'Web Graph Info.'!A108:A255</f>
        <v>42253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0.25</v>
      </c>
      <c r="P115" s="23">
        <v>0</v>
      </c>
      <c r="Q115" s="23">
        <v>0</v>
      </c>
      <c r="R115" s="23">
        <v>0</v>
      </c>
      <c r="S115" s="23">
        <v>0</v>
      </c>
      <c r="T115" s="216">
        <f t="shared" ref="T115:T117" si="24">IF(SUM(B115:S115)=0,NA(),SUM(B115:S115))</f>
        <v>0.25</v>
      </c>
      <c r="U115" s="23">
        <v>0</v>
      </c>
      <c r="V115" s="216">
        <f t="shared" ref="V115:V117" si="25">SUM(T115:U115)</f>
        <v>0.25</v>
      </c>
    </row>
    <row r="116" spans="1:23" x14ac:dyDescent="0.2">
      <c r="A116" s="172">
        <f>'Web Graph Info.'!A109:A256</f>
        <v>42254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0.25</v>
      </c>
      <c r="P116" s="23">
        <v>0</v>
      </c>
      <c r="Q116" s="23">
        <v>0</v>
      </c>
      <c r="R116" s="23">
        <v>0</v>
      </c>
      <c r="S116" s="23">
        <v>0</v>
      </c>
      <c r="T116" s="216">
        <f t="shared" si="24"/>
        <v>0.25</v>
      </c>
      <c r="U116" s="23">
        <v>0</v>
      </c>
      <c r="V116" s="216">
        <f t="shared" si="25"/>
        <v>0.25</v>
      </c>
    </row>
    <row r="117" spans="1:23" x14ac:dyDescent="0.2">
      <c r="A117" s="172">
        <f>'Web Graph Info.'!A110:A257</f>
        <v>42255</v>
      </c>
      <c r="B117" s="23">
        <v>0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0.25</v>
      </c>
      <c r="P117" s="23">
        <v>0</v>
      </c>
      <c r="Q117" s="23">
        <v>0</v>
      </c>
      <c r="R117" s="23">
        <v>0</v>
      </c>
      <c r="S117" s="23">
        <v>0</v>
      </c>
      <c r="T117" s="216">
        <f t="shared" si="24"/>
        <v>0.25</v>
      </c>
      <c r="U117" s="23">
        <v>0</v>
      </c>
      <c r="V117" s="216">
        <f t="shared" si="25"/>
        <v>0.25</v>
      </c>
    </row>
    <row r="118" spans="1:23" x14ac:dyDescent="0.2">
      <c r="A118" s="172">
        <f>'Web Graph Info.'!A111:A258</f>
        <v>42256</v>
      </c>
      <c r="B118" s="23">
        <v>0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164">
        <v>0</v>
      </c>
      <c r="U118" s="40">
        <v>0</v>
      </c>
      <c r="V118" s="51">
        <f t="shared" si="17"/>
        <v>0</v>
      </c>
    </row>
    <row r="119" spans="1:23" x14ac:dyDescent="0.2">
      <c r="A119" s="172">
        <f>'Web Graph Info.'!A112:A259</f>
        <v>42257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164">
        <v>0</v>
      </c>
      <c r="U119" s="23">
        <v>0</v>
      </c>
      <c r="V119" s="51">
        <f t="shared" si="17"/>
        <v>0</v>
      </c>
    </row>
    <row r="120" spans="1:23" x14ac:dyDescent="0.2">
      <c r="A120" s="172">
        <f>'Web Graph Info.'!A113:A260</f>
        <v>42258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40">
        <v>0</v>
      </c>
      <c r="R120" s="40">
        <v>0</v>
      </c>
      <c r="S120" s="40">
        <v>0</v>
      </c>
      <c r="T120" s="164">
        <v>0</v>
      </c>
      <c r="U120" s="40">
        <v>0</v>
      </c>
      <c r="V120" s="51">
        <v>0</v>
      </c>
    </row>
    <row r="121" spans="1:23" x14ac:dyDescent="0.2">
      <c r="A121" s="172">
        <f>'Web Graph Info.'!A114:A261</f>
        <v>42259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164">
        <v>0</v>
      </c>
      <c r="U121" s="23">
        <v>0</v>
      </c>
      <c r="V121" s="51">
        <f t="shared" si="17"/>
        <v>0</v>
      </c>
    </row>
    <row r="122" spans="1:23" x14ac:dyDescent="0.2">
      <c r="A122" s="172">
        <f>'Web Graph Info.'!A115:A262</f>
        <v>42260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19">
        <v>0</v>
      </c>
      <c r="U122" s="23">
        <v>0</v>
      </c>
      <c r="V122" s="219">
        <f t="shared" ref="V122:V123" si="26">SUM(T122:U122)</f>
        <v>0</v>
      </c>
      <c r="W122" s="4" t="s">
        <v>14</v>
      </c>
    </row>
    <row r="123" spans="1:23" x14ac:dyDescent="0.2">
      <c r="A123" s="172">
        <f>'Web Graph Info.'!A116:A263</f>
        <v>42261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19">
        <v>0</v>
      </c>
      <c r="U123" s="23">
        <v>0</v>
      </c>
      <c r="V123" s="219">
        <f t="shared" si="26"/>
        <v>0</v>
      </c>
    </row>
    <row r="124" spans="1:23" x14ac:dyDescent="0.2">
      <c r="A124" s="172">
        <f>'Web Graph Info.'!A117:A264</f>
        <v>42262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</row>
    <row r="125" spans="1:23" x14ac:dyDescent="0.2">
      <c r="A125" s="172">
        <f>'Web Graph Info.'!A118:A265</f>
        <v>42263</v>
      </c>
      <c r="B125" s="23">
        <v>1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1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164">
        <f t="shared" si="20"/>
        <v>2</v>
      </c>
      <c r="U125" s="23">
        <v>0</v>
      </c>
      <c r="V125" s="51">
        <f t="shared" si="17"/>
        <v>2</v>
      </c>
    </row>
    <row r="126" spans="1:23" x14ac:dyDescent="0.2">
      <c r="A126" s="172">
        <f>'Web Graph Info.'!A119:A266</f>
        <v>42264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164">
        <v>0</v>
      </c>
      <c r="U126" s="23">
        <v>0</v>
      </c>
      <c r="V126" s="51">
        <f t="shared" si="17"/>
        <v>0</v>
      </c>
    </row>
    <row r="127" spans="1:23" x14ac:dyDescent="0.2">
      <c r="A127" s="172">
        <f>'Web Graph Info.'!A120:A267</f>
        <v>42265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164" t="e">
        <f t="shared" si="20"/>
        <v>#N/A</v>
      </c>
      <c r="U127" s="40"/>
      <c r="V127" s="51" t="e">
        <f t="shared" si="17"/>
        <v>#N/A</v>
      </c>
    </row>
    <row r="128" spans="1:23" x14ac:dyDescent="0.2">
      <c r="A128" s="172">
        <f>'Web Graph Info.'!A121:A268</f>
        <v>42266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164" t="e">
        <f t="shared" si="20"/>
        <v>#N/A</v>
      </c>
      <c r="U128" s="40"/>
      <c r="V128" s="51" t="e">
        <f t="shared" si="17"/>
        <v>#N/A</v>
      </c>
    </row>
    <row r="129" spans="1:22" x14ac:dyDescent="0.2">
      <c r="A129" s="172">
        <f>'Web Graph Info.'!A122:A269</f>
        <v>42267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164" t="e">
        <f t="shared" si="20"/>
        <v>#N/A</v>
      </c>
      <c r="U129" s="40"/>
      <c r="V129" s="51" t="e">
        <f t="shared" si="17"/>
        <v>#N/A</v>
      </c>
    </row>
    <row r="130" spans="1:22" x14ac:dyDescent="0.2">
      <c r="A130" s="172">
        <f>'Web Graph Info.'!A123:A270</f>
        <v>42268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164" t="e">
        <f t="shared" si="20"/>
        <v>#N/A</v>
      </c>
      <c r="U130" s="40"/>
      <c r="V130" s="51" t="e">
        <f t="shared" si="17"/>
        <v>#N/A</v>
      </c>
    </row>
    <row r="131" spans="1:22" x14ac:dyDescent="0.2">
      <c r="A131" s="172">
        <f>'Web Graph Info.'!A124:A271</f>
        <v>42269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164" t="e">
        <f t="shared" si="20"/>
        <v>#N/A</v>
      </c>
      <c r="U131" s="40"/>
      <c r="V131" s="51" t="e">
        <f t="shared" si="17"/>
        <v>#N/A</v>
      </c>
    </row>
    <row r="132" spans="1:22" x14ac:dyDescent="0.2">
      <c r="A132" s="172">
        <f>'Web Graph Info.'!A125:A272</f>
        <v>42270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164" t="e">
        <f t="shared" si="20"/>
        <v>#N/A</v>
      </c>
      <c r="U132" s="40"/>
      <c r="V132" s="51" t="e">
        <f t="shared" si="17"/>
        <v>#N/A</v>
      </c>
    </row>
    <row r="133" spans="1:22" x14ac:dyDescent="0.2">
      <c r="A133" s="172">
        <f>'Web Graph Info.'!A126:A273</f>
        <v>42271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164" t="e">
        <f t="shared" si="20"/>
        <v>#N/A</v>
      </c>
      <c r="U133" s="40"/>
      <c r="V133" s="51" t="e">
        <f t="shared" si="17"/>
        <v>#N/A</v>
      </c>
    </row>
    <row r="134" spans="1:22" x14ac:dyDescent="0.2">
      <c r="A134" s="172">
        <f>'Web Graph Info.'!A127:A274</f>
        <v>42272</v>
      </c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164" t="e">
        <f t="shared" si="20"/>
        <v>#N/A</v>
      </c>
      <c r="U134" s="40"/>
      <c r="V134" s="51" t="e">
        <f t="shared" si="17"/>
        <v>#N/A</v>
      </c>
    </row>
    <row r="135" spans="1:22" x14ac:dyDescent="0.2">
      <c r="A135" s="172">
        <f>'Web Graph Info.'!A128:A275</f>
        <v>42273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164" t="e">
        <f t="shared" si="20"/>
        <v>#N/A</v>
      </c>
      <c r="U135" s="40"/>
      <c r="V135" s="51" t="e">
        <f t="shared" si="17"/>
        <v>#N/A</v>
      </c>
    </row>
    <row r="136" spans="1:22" x14ac:dyDescent="0.2">
      <c r="A136" s="172">
        <f>'Web Graph Info.'!A129:A276</f>
        <v>42274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164" t="e">
        <f t="shared" si="20"/>
        <v>#N/A</v>
      </c>
      <c r="U136" s="40"/>
      <c r="V136" s="51" t="e">
        <f t="shared" si="17"/>
        <v>#N/A</v>
      </c>
    </row>
    <row r="137" spans="1:22" x14ac:dyDescent="0.2">
      <c r="A137" s="172">
        <f>'Web Graph Info.'!A130:A277</f>
        <v>42275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164" t="e">
        <f t="shared" si="20"/>
        <v>#N/A</v>
      </c>
      <c r="U137" s="40"/>
      <c r="V137" s="51" t="e">
        <f t="shared" si="17"/>
        <v>#N/A</v>
      </c>
    </row>
    <row r="138" spans="1:22" x14ac:dyDescent="0.2">
      <c r="A138" s="172">
        <f>'Web Graph Info.'!A131:A278</f>
        <v>42276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164" t="e">
        <f t="shared" si="20"/>
        <v>#N/A</v>
      </c>
      <c r="U138" s="40"/>
      <c r="V138" s="51" t="e">
        <f t="shared" ref="V138:V172" si="27">SUM(T138:U138)</f>
        <v>#N/A</v>
      </c>
    </row>
    <row r="139" spans="1:22" x14ac:dyDescent="0.2">
      <c r="A139" s="172">
        <f>'Web Graph Info.'!A132:A279</f>
        <v>42277</v>
      </c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164" t="e">
        <f t="shared" si="20"/>
        <v>#N/A</v>
      </c>
      <c r="U139" s="40"/>
      <c r="V139" s="51" t="e">
        <f t="shared" si="27"/>
        <v>#N/A</v>
      </c>
    </row>
    <row r="140" spans="1:22" x14ac:dyDescent="0.2">
      <c r="A140" s="172">
        <f>'Web Graph Info.'!A133:A280</f>
        <v>42278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164" t="e">
        <f t="shared" si="20"/>
        <v>#N/A</v>
      </c>
      <c r="U140" s="40"/>
      <c r="V140" s="51" t="e">
        <f t="shared" si="27"/>
        <v>#N/A</v>
      </c>
    </row>
    <row r="141" spans="1:22" x14ac:dyDescent="0.2">
      <c r="A141" s="172">
        <f>'Web Graph Info.'!A134:A281</f>
        <v>42279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164" t="e">
        <f t="shared" si="20"/>
        <v>#N/A</v>
      </c>
      <c r="U141" s="40"/>
      <c r="V141" s="51" t="e">
        <f t="shared" si="27"/>
        <v>#N/A</v>
      </c>
    </row>
    <row r="142" spans="1:22" x14ac:dyDescent="0.2">
      <c r="A142" s="172">
        <f>'Web Graph Info.'!A135:A282</f>
        <v>42280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164" t="e">
        <f t="shared" si="20"/>
        <v>#N/A</v>
      </c>
      <c r="U142" s="40"/>
      <c r="V142" s="51" t="e">
        <f t="shared" si="27"/>
        <v>#N/A</v>
      </c>
    </row>
    <row r="143" spans="1:22" x14ac:dyDescent="0.2">
      <c r="A143" s="172">
        <f>'Web Graph Info.'!A136:A283</f>
        <v>42281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164" t="e">
        <f t="shared" si="20"/>
        <v>#N/A</v>
      </c>
      <c r="U143" s="40"/>
      <c r="V143" s="51" t="e">
        <f t="shared" si="27"/>
        <v>#N/A</v>
      </c>
    </row>
    <row r="144" spans="1:22" x14ac:dyDescent="0.2">
      <c r="A144" s="172">
        <f>'Web Graph Info.'!A137:A284</f>
        <v>42282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164" t="e">
        <f t="shared" si="20"/>
        <v>#N/A</v>
      </c>
      <c r="U144" s="40"/>
      <c r="V144" s="51" t="e">
        <f t="shared" si="27"/>
        <v>#N/A</v>
      </c>
    </row>
    <row r="145" spans="1:22" x14ac:dyDescent="0.2">
      <c r="A145" s="172">
        <f>'Web Graph Info.'!A138:A285</f>
        <v>42283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164" t="e">
        <f t="shared" si="20"/>
        <v>#N/A</v>
      </c>
      <c r="U145" s="40"/>
      <c r="V145" s="51" t="e">
        <f t="shared" si="27"/>
        <v>#N/A</v>
      </c>
    </row>
    <row r="146" spans="1:22" x14ac:dyDescent="0.2">
      <c r="A146" s="172">
        <f>'Web Graph Info.'!A139:A286</f>
        <v>42284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12"/>
      <c r="O146" s="40"/>
      <c r="P146" s="40"/>
      <c r="Q146" s="40"/>
      <c r="R146" s="40"/>
      <c r="S146" s="40"/>
      <c r="T146" s="164" t="e">
        <f t="shared" si="20"/>
        <v>#N/A</v>
      </c>
      <c r="U146" s="40"/>
      <c r="V146" s="51" t="e">
        <f t="shared" si="27"/>
        <v>#N/A</v>
      </c>
    </row>
    <row r="147" spans="1:22" x14ac:dyDescent="0.2">
      <c r="A147" s="172">
        <f>'Web Graph Info.'!A140:A287</f>
        <v>42285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12"/>
      <c r="O147" s="40"/>
      <c r="P147" s="40"/>
      <c r="Q147" s="40"/>
      <c r="R147" s="40"/>
      <c r="S147" s="40"/>
      <c r="T147" s="164" t="e">
        <f t="shared" si="20"/>
        <v>#N/A</v>
      </c>
      <c r="U147" s="40"/>
      <c r="V147" s="51" t="e">
        <f t="shared" si="27"/>
        <v>#N/A</v>
      </c>
    </row>
    <row r="148" spans="1:22" x14ac:dyDescent="0.2">
      <c r="A148" s="172">
        <f>'Web Graph Info.'!A141:A288</f>
        <v>42286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12"/>
      <c r="O148" s="40"/>
      <c r="P148" s="40"/>
      <c r="Q148" s="40"/>
      <c r="R148" s="40"/>
      <c r="S148" s="40"/>
      <c r="T148" s="164" t="e">
        <f t="shared" si="20"/>
        <v>#N/A</v>
      </c>
      <c r="U148" s="40"/>
      <c r="V148" s="51" t="e">
        <f t="shared" si="27"/>
        <v>#N/A</v>
      </c>
    </row>
    <row r="149" spans="1:22" x14ac:dyDescent="0.2">
      <c r="A149" s="172">
        <f>'Web Graph Info.'!A142:A289</f>
        <v>42287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12"/>
      <c r="O149" s="40"/>
      <c r="P149" s="40"/>
      <c r="Q149" s="40"/>
      <c r="R149" s="40"/>
      <c r="S149" s="40"/>
      <c r="T149" s="164" t="e">
        <f t="shared" ref="T149:T168" si="28">IF(SUM(B149:S149)=0,NA(),SUM(B149:S149))</f>
        <v>#N/A</v>
      </c>
      <c r="U149" s="40"/>
      <c r="V149" s="51" t="e">
        <f t="shared" si="27"/>
        <v>#N/A</v>
      </c>
    </row>
    <row r="150" spans="1:22" x14ac:dyDescent="0.2">
      <c r="A150" s="11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12"/>
      <c r="O150" s="40"/>
      <c r="P150" s="40"/>
      <c r="Q150" s="40"/>
      <c r="R150" s="40"/>
      <c r="S150" s="40"/>
      <c r="T150" s="164" t="e">
        <f t="shared" si="28"/>
        <v>#N/A</v>
      </c>
      <c r="U150" s="40"/>
      <c r="V150" s="51" t="e">
        <f t="shared" si="27"/>
        <v>#N/A</v>
      </c>
    </row>
    <row r="151" spans="1:22" x14ac:dyDescent="0.2">
      <c r="A151" s="1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164" t="e">
        <f t="shared" si="28"/>
        <v>#N/A</v>
      </c>
      <c r="U151" s="40"/>
      <c r="V151" s="51" t="e">
        <f t="shared" si="27"/>
        <v>#N/A</v>
      </c>
    </row>
    <row r="152" spans="1:22" x14ac:dyDescent="0.2">
      <c r="A152" s="11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164" t="e">
        <f t="shared" si="28"/>
        <v>#N/A</v>
      </c>
      <c r="U152" s="40"/>
      <c r="V152" s="51" t="e">
        <f t="shared" si="27"/>
        <v>#N/A</v>
      </c>
    </row>
    <row r="153" spans="1:22" s="101" customFormat="1" x14ac:dyDescent="0.2">
      <c r="A153" s="11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164" t="e">
        <f t="shared" si="28"/>
        <v>#N/A</v>
      </c>
      <c r="U153" s="40"/>
      <c r="V153" s="156" t="e">
        <f t="shared" si="27"/>
        <v>#N/A</v>
      </c>
    </row>
    <row r="154" spans="1:22" s="101" customFormat="1" x14ac:dyDescent="0.2">
      <c r="A154" s="11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164" t="e">
        <f t="shared" si="28"/>
        <v>#N/A</v>
      </c>
      <c r="U154" s="40"/>
      <c r="V154" s="156" t="e">
        <f t="shared" si="27"/>
        <v>#N/A</v>
      </c>
    </row>
    <row r="155" spans="1:22" s="101" customFormat="1" x14ac:dyDescent="0.2">
      <c r="A155" s="11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164" t="e">
        <f t="shared" si="28"/>
        <v>#N/A</v>
      </c>
      <c r="U155" s="40"/>
      <c r="V155" s="156" t="e">
        <f t="shared" si="27"/>
        <v>#N/A</v>
      </c>
    </row>
    <row r="156" spans="1:22" s="101" customFormat="1" x14ac:dyDescent="0.2">
      <c r="A156" s="11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164" t="e">
        <f t="shared" si="28"/>
        <v>#N/A</v>
      </c>
      <c r="U156" s="40"/>
      <c r="V156" s="156" t="e">
        <f t="shared" si="27"/>
        <v>#N/A</v>
      </c>
    </row>
    <row r="157" spans="1:22" s="101" customFormat="1" x14ac:dyDescent="0.2">
      <c r="A157" s="11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164" t="e">
        <f t="shared" si="28"/>
        <v>#N/A</v>
      </c>
      <c r="U157" s="40"/>
      <c r="V157" s="157" t="e">
        <f t="shared" si="27"/>
        <v>#N/A</v>
      </c>
    </row>
    <row r="158" spans="1:22" s="101" customFormat="1" x14ac:dyDescent="0.2">
      <c r="A158" s="11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164" t="e">
        <f t="shared" si="28"/>
        <v>#N/A</v>
      </c>
      <c r="U158" s="40"/>
      <c r="V158" s="157" t="e">
        <f t="shared" si="27"/>
        <v>#N/A</v>
      </c>
    </row>
    <row r="159" spans="1:22" s="101" customFormat="1" x14ac:dyDescent="0.2">
      <c r="A159" s="11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164" t="e">
        <f t="shared" si="28"/>
        <v>#N/A</v>
      </c>
      <c r="U159" s="40"/>
      <c r="V159" s="157" t="e">
        <f t="shared" si="27"/>
        <v>#N/A</v>
      </c>
    </row>
    <row r="160" spans="1:22" s="101" customFormat="1" x14ac:dyDescent="0.2">
      <c r="A160" s="11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164" t="e">
        <f t="shared" si="28"/>
        <v>#N/A</v>
      </c>
      <c r="U160" s="40"/>
      <c r="V160" s="157" t="e">
        <f t="shared" si="27"/>
        <v>#N/A</v>
      </c>
    </row>
    <row r="161" spans="1:22" s="101" customFormat="1" x14ac:dyDescent="0.2">
      <c r="A161" s="11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164" t="e">
        <f t="shared" si="28"/>
        <v>#N/A</v>
      </c>
      <c r="U161" s="40"/>
      <c r="V161" s="157" t="e">
        <f t="shared" si="27"/>
        <v>#N/A</v>
      </c>
    </row>
    <row r="162" spans="1:22" s="101" customFormat="1" x14ac:dyDescent="0.2">
      <c r="A162" s="11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164" t="e">
        <f t="shared" si="28"/>
        <v>#N/A</v>
      </c>
      <c r="U162" s="40"/>
      <c r="V162" s="157" t="e">
        <f t="shared" si="27"/>
        <v>#N/A</v>
      </c>
    </row>
    <row r="163" spans="1:22" s="101" customFormat="1" x14ac:dyDescent="0.2">
      <c r="A163" s="11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164" t="e">
        <f t="shared" si="28"/>
        <v>#N/A</v>
      </c>
      <c r="U163" s="40"/>
      <c r="V163" s="157" t="e">
        <f t="shared" si="27"/>
        <v>#N/A</v>
      </c>
    </row>
    <row r="164" spans="1:22" s="101" customFormat="1" x14ac:dyDescent="0.2">
      <c r="A164" s="11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164" t="e">
        <f t="shared" si="28"/>
        <v>#N/A</v>
      </c>
      <c r="U164" s="40"/>
      <c r="V164" s="157" t="e">
        <f t="shared" si="27"/>
        <v>#N/A</v>
      </c>
    </row>
    <row r="165" spans="1:22" s="101" customFormat="1" x14ac:dyDescent="0.2">
      <c r="A165" s="11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164" t="e">
        <f t="shared" si="28"/>
        <v>#N/A</v>
      </c>
      <c r="U165" s="40"/>
      <c r="V165" s="157" t="e">
        <f t="shared" si="27"/>
        <v>#N/A</v>
      </c>
    </row>
    <row r="166" spans="1:22" s="101" customFormat="1" x14ac:dyDescent="0.2">
      <c r="A166" s="11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164" t="e">
        <f t="shared" si="28"/>
        <v>#N/A</v>
      </c>
      <c r="U166" s="40"/>
      <c r="V166" s="157" t="e">
        <f t="shared" si="27"/>
        <v>#N/A</v>
      </c>
    </row>
    <row r="167" spans="1:22" s="101" customFormat="1" x14ac:dyDescent="0.2">
      <c r="A167" s="11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164" t="e">
        <f t="shared" si="28"/>
        <v>#N/A</v>
      </c>
      <c r="U167" s="40"/>
      <c r="V167" s="157" t="e">
        <f t="shared" si="27"/>
        <v>#N/A</v>
      </c>
    </row>
    <row r="168" spans="1:22" s="101" customFormat="1" x14ac:dyDescent="0.2">
      <c r="A168" s="11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164" t="e">
        <f t="shared" si="28"/>
        <v>#N/A</v>
      </c>
      <c r="U168" s="40"/>
      <c r="V168" s="157" t="e">
        <f t="shared" si="27"/>
        <v>#N/A</v>
      </c>
    </row>
    <row r="169" spans="1:22" s="101" customFormat="1" x14ac:dyDescent="0.2">
      <c r="A169" s="11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157" t="e">
        <f t="shared" ref="T169:T172" si="29">IF(SUM(B169:S169)=0,NA(),SUM(B169:S169))</f>
        <v>#N/A</v>
      </c>
      <c r="U169" s="40"/>
      <c r="V169" s="157" t="e">
        <f t="shared" si="27"/>
        <v>#N/A</v>
      </c>
    </row>
    <row r="170" spans="1:22" s="101" customFormat="1" x14ac:dyDescent="0.2">
      <c r="A170" s="11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157" t="e">
        <f t="shared" si="29"/>
        <v>#N/A</v>
      </c>
      <c r="U170" s="40"/>
      <c r="V170" s="157" t="e">
        <f t="shared" si="27"/>
        <v>#N/A</v>
      </c>
    </row>
    <row r="171" spans="1:22" s="101" customFormat="1" x14ac:dyDescent="0.2">
      <c r="A171" s="11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157" t="e">
        <f t="shared" si="29"/>
        <v>#N/A</v>
      </c>
      <c r="U171" s="40"/>
      <c r="V171" s="157" t="e">
        <f t="shared" si="27"/>
        <v>#N/A</v>
      </c>
    </row>
    <row r="172" spans="1:22" s="101" customFormat="1" x14ac:dyDescent="0.2">
      <c r="A172" s="11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157" t="e">
        <f t="shared" si="29"/>
        <v>#N/A</v>
      </c>
      <c r="U172" s="40"/>
      <c r="V172" s="157" t="e">
        <f t="shared" si="27"/>
        <v>#N/A</v>
      </c>
    </row>
    <row r="173" spans="1:22" s="101" customFormat="1" x14ac:dyDescent="0.2">
      <c r="A173" s="11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157"/>
      <c r="U173" s="40"/>
      <c r="V173" s="157"/>
    </row>
    <row r="174" spans="1:22" s="101" customFormat="1" x14ac:dyDescent="0.2">
      <c r="A174" s="11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157"/>
      <c r="U174" s="40"/>
      <c r="V174" s="157"/>
    </row>
    <row r="175" spans="1:22" s="101" customFormat="1" x14ac:dyDescent="0.2">
      <c r="A175" s="11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157"/>
      <c r="U175" s="40"/>
      <c r="V175" s="157"/>
    </row>
    <row r="176" spans="1:22" x14ac:dyDescent="0.2">
      <c r="B176" s="224" t="s">
        <v>27</v>
      </c>
      <c r="C176" s="224"/>
      <c r="D176" s="224"/>
      <c r="E176" s="224"/>
      <c r="F176" s="224"/>
      <c r="G176" s="224"/>
      <c r="H176" s="224"/>
      <c r="I176" s="224" t="s">
        <v>28</v>
      </c>
      <c r="J176" s="224"/>
      <c r="K176" s="224"/>
      <c r="L176" s="224"/>
      <c r="M176" s="224"/>
      <c r="N176" s="224"/>
      <c r="O176" s="224" t="s">
        <v>29</v>
      </c>
      <c r="P176" s="224"/>
      <c r="Q176" s="224"/>
      <c r="R176" s="224" t="s">
        <v>30</v>
      </c>
      <c r="S176" s="224"/>
      <c r="T176" s="222" t="s">
        <v>31</v>
      </c>
      <c r="U176" t="s">
        <v>32</v>
      </c>
    </row>
    <row r="177" spans="1:22" x14ac:dyDescent="0.2">
      <c r="B177" t="s">
        <v>34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H177" s="1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50</v>
      </c>
      <c r="N177" s="1" t="s">
        <v>40</v>
      </c>
      <c r="O177" t="s">
        <v>46</v>
      </c>
      <c r="P177" t="s">
        <v>47</v>
      </c>
      <c r="Q177" s="1" t="s">
        <v>40</v>
      </c>
      <c r="R177" t="s">
        <v>51</v>
      </c>
      <c r="S177" s="1" t="s">
        <v>49</v>
      </c>
      <c r="T177" s="223"/>
    </row>
    <row r="178" spans="1:22" x14ac:dyDescent="0.2">
      <c r="A178" t="s">
        <v>52</v>
      </c>
      <c r="B178">
        <f>SUM(B9:B133)</f>
        <v>568.27999999999963</v>
      </c>
      <c r="C178">
        <f t="shared" ref="C178:U178" si="30">SUM(C9:C133)</f>
        <v>83.8</v>
      </c>
      <c r="D178">
        <f t="shared" si="30"/>
        <v>0</v>
      </c>
      <c r="E178">
        <f t="shared" si="30"/>
        <v>0</v>
      </c>
      <c r="F178">
        <f t="shared" si="30"/>
        <v>0</v>
      </c>
      <c r="G178">
        <f t="shared" si="30"/>
        <v>0</v>
      </c>
      <c r="H178">
        <f t="shared" si="30"/>
        <v>0</v>
      </c>
      <c r="I178">
        <f t="shared" si="30"/>
        <v>3.6999999999999993</v>
      </c>
      <c r="J178">
        <f t="shared" si="30"/>
        <v>8.8000000000000007</v>
      </c>
      <c r="K178">
        <f t="shared" si="30"/>
        <v>0</v>
      </c>
      <c r="L178">
        <f t="shared" si="30"/>
        <v>3</v>
      </c>
      <c r="M178">
        <f t="shared" si="30"/>
        <v>4.8999999999999995</v>
      </c>
      <c r="N178">
        <f t="shared" si="30"/>
        <v>0</v>
      </c>
      <c r="O178">
        <f t="shared" si="30"/>
        <v>22.9</v>
      </c>
      <c r="P178">
        <f t="shared" si="30"/>
        <v>0</v>
      </c>
      <c r="Q178">
        <f t="shared" si="30"/>
        <v>0</v>
      </c>
      <c r="R178">
        <f t="shared" si="30"/>
        <v>1</v>
      </c>
      <c r="S178">
        <f t="shared" si="30"/>
        <v>0</v>
      </c>
      <c r="T178" t="e">
        <f t="shared" si="30"/>
        <v>#N/A</v>
      </c>
      <c r="U178">
        <f t="shared" si="30"/>
        <v>70.199999999999989</v>
      </c>
      <c r="V178">
        <v>467.97</v>
      </c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 t="s">
        <v>14</v>
      </c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t="s">
        <v>14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6:V187"/>
    <mergeCell ref="T7:T8"/>
    <mergeCell ref="V7:V8"/>
    <mergeCell ref="B176:H176"/>
    <mergeCell ref="I176:N176"/>
    <mergeCell ref="O176:Q176"/>
    <mergeCell ref="R176:S176"/>
    <mergeCell ref="T176:T177"/>
  </mergeCells>
  <phoneticPr fontId="2" type="noConversion"/>
  <pageMargins left="0.75" right="0.75" top="1" bottom="1" header="0.5" footer="0.5"/>
  <headerFooter alignWithMargins="0"/>
  <ignoredErrors>
    <ignoredError sqref="T2:T8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V203"/>
  <sheetViews>
    <sheetView zoomScaleNormal="100" workbookViewId="0">
      <pane ySplit="8" topLeftCell="A93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136</v>
      </c>
      <c r="B1" s="221"/>
      <c r="C1" s="221"/>
      <c r="D1" s="53"/>
      <c r="E1" s="55"/>
      <c r="F1" s="53"/>
      <c r="G1" s="53"/>
      <c r="H1" s="46"/>
      <c r="I1" s="53"/>
      <c r="J1" s="53"/>
      <c r="K1" s="53"/>
      <c r="L1" s="53"/>
      <c r="M1" s="53"/>
      <c r="N1" s="46"/>
      <c r="O1" s="53"/>
      <c r="P1" s="53"/>
      <c r="Q1" s="46"/>
      <c r="R1" s="53"/>
      <c r="S1" s="46"/>
      <c r="T1" s="53"/>
      <c r="U1" s="53"/>
      <c r="V1" s="53"/>
    </row>
    <row r="2" spans="1:22" x14ac:dyDescent="0.2">
      <c r="A2" s="228" t="s">
        <v>54</v>
      </c>
      <c r="B2" s="228"/>
      <c r="C2" s="228"/>
      <c r="D2" s="53"/>
      <c r="E2" s="53"/>
      <c r="F2" s="53"/>
      <c r="G2" s="53"/>
      <c r="H2" s="46"/>
      <c r="I2" s="53"/>
      <c r="J2" s="53"/>
      <c r="K2" s="53"/>
      <c r="L2" s="53"/>
      <c r="M2" s="53"/>
      <c r="N2" s="46"/>
      <c r="O2" s="53"/>
      <c r="P2" s="53"/>
      <c r="Q2" s="46"/>
      <c r="R2" s="53"/>
      <c r="S2" s="46"/>
      <c r="T2" s="53"/>
      <c r="U2" s="53"/>
      <c r="V2" s="53"/>
    </row>
    <row r="3" spans="1:22" x14ac:dyDescent="0.2">
      <c r="A3" s="226" t="s">
        <v>228</v>
      </c>
      <c r="B3" s="226"/>
      <c r="C3" s="226"/>
      <c r="D3" s="53"/>
      <c r="E3" s="231" t="s">
        <v>229</v>
      </c>
      <c r="F3" s="224"/>
      <c r="G3" s="53"/>
      <c r="H3" s="46"/>
      <c r="I3" s="53"/>
      <c r="J3" s="53"/>
      <c r="K3" s="53"/>
      <c r="L3" s="53"/>
      <c r="M3" s="53"/>
      <c r="N3" s="46"/>
      <c r="O3" s="53"/>
      <c r="P3" s="53"/>
      <c r="Q3" s="46"/>
      <c r="R3" s="53"/>
      <c r="S3" s="46"/>
      <c r="T3" s="53"/>
      <c r="U3" s="53"/>
      <c r="V3" s="53"/>
    </row>
    <row r="4" spans="1:22" x14ac:dyDescent="0.2">
      <c r="A4" s="229" t="s">
        <v>55</v>
      </c>
      <c r="B4" s="226"/>
      <c r="C4" s="226"/>
      <c r="D4" s="226"/>
      <c r="E4" s="53" t="s">
        <v>232</v>
      </c>
      <c r="F4" s="53"/>
      <c r="G4" s="53"/>
      <c r="H4" s="46"/>
      <c r="I4" s="53"/>
      <c r="J4" s="53"/>
      <c r="K4" s="53"/>
      <c r="L4" s="53"/>
      <c r="M4" s="53"/>
      <c r="N4" s="46"/>
      <c r="O4" s="53"/>
      <c r="P4" s="53"/>
      <c r="Q4" s="46"/>
      <c r="R4" s="53"/>
      <c r="S4" s="46"/>
      <c r="T4" s="53"/>
      <c r="U4" s="53"/>
      <c r="V4" s="53"/>
    </row>
    <row r="5" spans="1:22" x14ac:dyDescent="0.2">
      <c r="A5" s="226"/>
      <c r="B5" s="226"/>
      <c r="C5" s="226"/>
      <c r="D5" s="53"/>
      <c r="E5" s="53"/>
      <c r="F5" s="53"/>
      <c r="G5" s="53"/>
      <c r="H5" s="46"/>
      <c r="I5" s="53"/>
      <c r="J5" s="53"/>
      <c r="K5" s="53"/>
      <c r="L5" s="53"/>
      <c r="M5" s="53"/>
      <c r="N5" s="46"/>
      <c r="O5" s="53"/>
      <c r="P5" s="53"/>
      <c r="Q5" s="46"/>
      <c r="R5" s="53"/>
      <c r="S5" s="46"/>
      <c r="T5" s="53"/>
      <c r="U5" s="53"/>
      <c r="V5" s="53"/>
    </row>
    <row r="6" spans="1:22" x14ac:dyDescent="0.2">
      <c r="A6" s="53"/>
      <c r="B6" s="53"/>
      <c r="C6" s="53"/>
      <c r="D6" s="53"/>
      <c r="E6" s="53"/>
      <c r="F6" s="53"/>
      <c r="G6" s="53"/>
      <c r="H6" s="46"/>
      <c r="I6" s="53"/>
      <c r="J6" s="53"/>
      <c r="K6" s="53"/>
      <c r="L6" s="53"/>
      <c r="M6" s="53"/>
      <c r="N6" s="46"/>
      <c r="O6" s="53"/>
      <c r="P6" s="53"/>
      <c r="Q6" s="46"/>
      <c r="R6" s="53"/>
      <c r="S6" s="46"/>
      <c r="T6" s="53"/>
      <c r="U6" s="53"/>
      <c r="V6" s="53"/>
    </row>
    <row r="7" spans="1:22" ht="13.5" customHeight="1" x14ac:dyDescent="0.2">
      <c r="A7" s="53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4" t="s">
        <v>31</v>
      </c>
      <c r="U7" s="53" t="s">
        <v>32</v>
      </c>
      <c r="V7" s="226" t="s">
        <v>33</v>
      </c>
    </row>
    <row r="8" spans="1:22" s="45" customFormat="1" ht="13.5" customHeight="1" x14ac:dyDescent="0.2">
      <c r="A8" s="53"/>
      <c r="B8" s="53" t="s">
        <v>34</v>
      </c>
      <c r="C8" s="53" t="s">
        <v>35</v>
      </c>
      <c r="D8" s="53" t="s">
        <v>36</v>
      </c>
      <c r="E8" s="53" t="s">
        <v>37</v>
      </c>
      <c r="F8" s="53" t="s">
        <v>38</v>
      </c>
      <c r="G8" s="53" t="s">
        <v>39</v>
      </c>
      <c r="H8" s="46" t="s">
        <v>40</v>
      </c>
      <c r="I8" s="53" t="s">
        <v>41</v>
      </c>
      <c r="J8" s="53" t="s">
        <v>42</v>
      </c>
      <c r="K8" s="53" t="s">
        <v>43</v>
      </c>
      <c r="L8" s="53" t="s">
        <v>44</v>
      </c>
      <c r="M8" s="53" t="s">
        <v>45</v>
      </c>
      <c r="N8" s="46" t="s">
        <v>40</v>
      </c>
      <c r="O8" s="53" t="s">
        <v>46</v>
      </c>
      <c r="P8" s="53" t="s">
        <v>47</v>
      </c>
      <c r="Q8" s="46" t="s">
        <v>40</v>
      </c>
      <c r="R8" s="53" t="s">
        <v>48</v>
      </c>
      <c r="S8" s="46" t="s">
        <v>49</v>
      </c>
      <c r="T8" s="226"/>
      <c r="U8" s="53"/>
      <c r="V8" s="226"/>
    </row>
    <row r="9" spans="1:22" ht="13.5" customHeight="1" x14ac:dyDescent="0.2">
      <c r="A9" s="172">
        <f>'Web Graph Info.'!A2:A149</f>
        <v>42147</v>
      </c>
      <c r="B9"/>
      <c r="I9"/>
      <c r="O9" s="4"/>
      <c r="P9" s="4"/>
      <c r="Q9" s="4"/>
      <c r="R9" s="4"/>
      <c r="S9" s="4"/>
      <c r="T9">
        <f t="shared" ref="T9" si="0">SUM(B9:S9)</f>
        <v>0</v>
      </c>
      <c r="V9">
        <f t="shared" ref="V9" si="1">T9+U9</f>
        <v>0</v>
      </c>
    </row>
    <row r="10" spans="1:22" x14ac:dyDescent="0.2">
      <c r="A10" s="172">
        <f>'Web Graph Info.'!A3:A150</f>
        <v>42148</v>
      </c>
      <c r="B10"/>
      <c r="I10"/>
      <c r="O10" s="4"/>
      <c r="P10" s="4"/>
      <c r="Q10" s="4"/>
      <c r="R10" s="4"/>
      <c r="S10" s="4"/>
      <c r="T10">
        <f t="shared" ref="T10:T40" si="2">SUM(B10:S10)</f>
        <v>0</v>
      </c>
      <c r="V10">
        <f t="shared" ref="V10:V73" si="3">T10+U10</f>
        <v>0</v>
      </c>
    </row>
    <row r="11" spans="1:22" x14ac:dyDescent="0.2">
      <c r="A11" s="172">
        <f>'Web Graph Info.'!A4:A151</f>
        <v>42149</v>
      </c>
      <c r="B11"/>
      <c r="I11"/>
      <c r="O11"/>
      <c r="R11"/>
      <c r="T11">
        <f t="shared" si="2"/>
        <v>0</v>
      </c>
      <c r="V11">
        <f t="shared" si="3"/>
        <v>0</v>
      </c>
    </row>
    <row r="12" spans="1:22" x14ac:dyDescent="0.2">
      <c r="A12" s="172">
        <f>'Web Graph Info.'!A5:A152</f>
        <v>42150</v>
      </c>
      <c r="B12"/>
      <c r="I12"/>
      <c r="O12"/>
      <c r="R12"/>
      <c r="T12">
        <f t="shared" si="2"/>
        <v>0</v>
      </c>
      <c r="V12">
        <f t="shared" si="3"/>
        <v>0</v>
      </c>
    </row>
    <row r="13" spans="1:22" x14ac:dyDescent="0.2">
      <c r="A13" s="172">
        <f>'Web Graph Info.'!A6:A153</f>
        <v>42151</v>
      </c>
      <c r="B13"/>
      <c r="I13"/>
      <c r="O13"/>
      <c r="R13"/>
      <c r="T13">
        <f t="shared" si="2"/>
        <v>0</v>
      </c>
      <c r="V13">
        <f t="shared" si="3"/>
        <v>0</v>
      </c>
    </row>
    <row r="14" spans="1:22" x14ac:dyDescent="0.2">
      <c r="A14" s="172">
        <f>'Web Graph Info.'!A7:A154</f>
        <v>42152</v>
      </c>
      <c r="B14"/>
      <c r="I14"/>
      <c r="O14"/>
      <c r="R14"/>
      <c r="T14">
        <f t="shared" si="2"/>
        <v>0</v>
      </c>
      <c r="V14">
        <f t="shared" si="3"/>
        <v>0</v>
      </c>
    </row>
    <row r="15" spans="1:22" x14ac:dyDescent="0.2">
      <c r="A15" s="172">
        <f>'Web Graph Info.'!A8:A155</f>
        <v>42153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>
        <f t="shared" si="2"/>
        <v>0</v>
      </c>
      <c r="U15" s="22"/>
      <c r="V15">
        <f t="shared" si="3"/>
        <v>0</v>
      </c>
    </row>
    <row r="16" spans="1:22" x14ac:dyDescent="0.2">
      <c r="A16" s="172">
        <f>'Web Graph Info.'!A9:A156</f>
        <v>42154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>
        <f t="shared" si="2"/>
        <v>0</v>
      </c>
      <c r="U16" s="22"/>
      <c r="V16">
        <f t="shared" si="3"/>
        <v>0</v>
      </c>
    </row>
    <row r="17" spans="1:22" x14ac:dyDescent="0.2">
      <c r="A17" s="172">
        <f>'Web Graph Info.'!A10:A157</f>
        <v>42155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>
        <f t="shared" si="2"/>
        <v>0</v>
      </c>
      <c r="U17" s="22"/>
      <c r="V17">
        <f>T17+U17</f>
        <v>0</v>
      </c>
    </row>
    <row r="18" spans="1:22" x14ac:dyDescent="0.2">
      <c r="A18" s="172">
        <f>'Web Graph Info.'!A11:A158</f>
        <v>42156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>
        <f t="shared" si="2"/>
        <v>0</v>
      </c>
      <c r="U18" s="22"/>
      <c r="V18">
        <f>T18+U18</f>
        <v>0</v>
      </c>
    </row>
    <row r="19" spans="1:22" x14ac:dyDescent="0.2">
      <c r="A19" s="172">
        <f>'Web Graph Info.'!A12:A159</f>
        <v>42157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>
        <f t="shared" si="2"/>
        <v>0</v>
      </c>
      <c r="U19" s="22"/>
      <c r="V19">
        <f>T19+U19</f>
        <v>0</v>
      </c>
    </row>
    <row r="20" spans="1:22" x14ac:dyDescent="0.2">
      <c r="A20" s="172">
        <f>'Web Graph Info.'!A13:A160</f>
        <v>42158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>
        <f t="shared" si="2"/>
        <v>0</v>
      </c>
      <c r="U20" s="22"/>
      <c r="V20">
        <f>T20+U20</f>
        <v>0</v>
      </c>
    </row>
    <row r="21" spans="1:22" x14ac:dyDescent="0.2">
      <c r="A21" s="172">
        <f>'Web Graph Info.'!A14:A161</f>
        <v>42159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>
        <f t="shared" si="2"/>
        <v>0</v>
      </c>
      <c r="U21" s="22"/>
      <c r="V21">
        <f t="shared" si="3"/>
        <v>0</v>
      </c>
    </row>
    <row r="22" spans="1:22" x14ac:dyDescent="0.2">
      <c r="A22" s="172">
        <f>'Web Graph Info.'!A15:A162</f>
        <v>42160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>
        <f t="shared" si="2"/>
        <v>0</v>
      </c>
      <c r="U22" s="22"/>
      <c r="V22">
        <f t="shared" si="3"/>
        <v>0</v>
      </c>
    </row>
    <row r="23" spans="1:22" x14ac:dyDescent="0.2">
      <c r="A23" s="172">
        <f>'Web Graph Info.'!A16:A163</f>
        <v>42161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>
        <f t="shared" si="2"/>
        <v>0</v>
      </c>
      <c r="U23" s="22"/>
      <c r="V23">
        <f t="shared" si="3"/>
        <v>0</v>
      </c>
    </row>
    <row r="24" spans="1:22" x14ac:dyDescent="0.2">
      <c r="A24" s="172">
        <f>'Web Graph Info.'!A17:A164</f>
        <v>42162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>
        <f t="shared" si="2"/>
        <v>0</v>
      </c>
      <c r="U24" s="22"/>
      <c r="V24">
        <f t="shared" si="3"/>
        <v>0</v>
      </c>
    </row>
    <row r="25" spans="1:22" x14ac:dyDescent="0.2">
      <c r="A25" s="172">
        <f>'Web Graph Info.'!A18:A165</f>
        <v>42163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>
        <f t="shared" si="2"/>
        <v>0</v>
      </c>
      <c r="U25" s="22"/>
      <c r="V25">
        <f>T25+U25</f>
        <v>0</v>
      </c>
    </row>
    <row r="26" spans="1:22" x14ac:dyDescent="0.2">
      <c r="A26" s="172">
        <f>'Web Graph Info.'!A19:A166</f>
        <v>42164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>
        <f t="shared" si="2"/>
        <v>0</v>
      </c>
      <c r="U26" s="22"/>
      <c r="V26">
        <f>T26+U26</f>
        <v>0</v>
      </c>
    </row>
    <row r="27" spans="1:22" x14ac:dyDescent="0.2">
      <c r="A27" s="172">
        <f>'Web Graph Info.'!A20:A167</f>
        <v>42165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>
        <f t="shared" si="2"/>
        <v>0</v>
      </c>
      <c r="U27" s="22"/>
      <c r="V27">
        <f t="shared" si="3"/>
        <v>0</v>
      </c>
    </row>
    <row r="28" spans="1:22" x14ac:dyDescent="0.2">
      <c r="A28" s="172">
        <f>'Web Graph Info.'!A21:A168</f>
        <v>42166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>
        <f t="shared" si="2"/>
        <v>0</v>
      </c>
      <c r="U28" s="22"/>
      <c r="V28">
        <f t="shared" si="3"/>
        <v>0</v>
      </c>
    </row>
    <row r="29" spans="1:22" x14ac:dyDescent="0.2">
      <c r="A29" s="172">
        <f>'Web Graph Info.'!A22:A169</f>
        <v>42167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>
        <f t="shared" si="2"/>
        <v>0</v>
      </c>
      <c r="V29">
        <f t="shared" si="3"/>
        <v>0</v>
      </c>
    </row>
    <row r="30" spans="1:22" x14ac:dyDescent="0.2">
      <c r="A30" s="172">
        <f>'Web Graph Info.'!A23:A170</f>
        <v>42168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>
        <f t="shared" si="2"/>
        <v>0</v>
      </c>
      <c r="V30">
        <f>T30+U30</f>
        <v>0</v>
      </c>
    </row>
    <row r="31" spans="1:22" x14ac:dyDescent="0.2">
      <c r="A31" s="172">
        <f>'Web Graph Info.'!A24:A171</f>
        <v>42169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101">
        <f t="shared" si="2"/>
        <v>0</v>
      </c>
      <c r="V31">
        <f t="shared" si="3"/>
        <v>0</v>
      </c>
    </row>
    <row r="32" spans="1:22" x14ac:dyDescent="0.2">
      <c r="A32" s="172">
        <f>'Web Graph Info.'!A25:A172</f>
        <v>42170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01">
        <f t="shared" si="2"/>
        <v>0</v>
      </c>
      <c r="U32" s="101"/>
      <c r="V32" s="101">
        <f t="shared" ref="V32:V33" si="4">T32+U32</f>
        <v>0</v>
      </c>
    </row>
    <row r="33" spans="1:22" x14ac:dyDescent="0.2">
      <c r="A33" s="172">
        <f>'Web Graph Info.'!A26:A173</f>
        <v>42171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01">
        <f t="shared" si="2"/>
        <v>0</v>
      </c>
      <c r="U33" s="101"/>
      <c r="V33" s="101">
        <f t="shared" si="4"/>
        <v>0</v>
      </c>
    </row>
    <row r="34" spans="1:22" x14ac:dyDescent="0.2">
      <c r="A34" s="172">
        <f>'Web Graph Info.'!A27:A174</f>
        <v>42172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101">
        <f t="shared" si="2"/>
        <v>0</v>
      </c>
      <c r="V34">
        <f t="shared" si="3"/>
        <v>0</v>
      </c>
    </row>
    <row r="35" spans="1:22" x14ac:dyDescent="0.2">
      <c r="A35" s="172">
        <f>'Web Graph Info.'!A28:A175</f>
        <v>42173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101">
        <f t="shared" si="2"/>
        <v>0</v>
      </c>
      <c r="V35">
        <f>T35+U35</f>
        <v>0</v>
      </c>
    </row>
    <row r="36" spans="1:22" x14ac:dyDescent="0.2">
      <c r="A36" s="172">
        <f>'Web Graph Info.'!A29:A176</f>
        <v>42174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01">
        <f t="shared" si="2"/>
        <v>0</v>
      </c>
      <c r="V36">
        <f t="shared" si="3"/>
        <v>0</v>
      </c>
    </row>
    <row r="37" spans="1:22" x14ac:dyDescent="0.2">
      <c r="A37" s="172">
        <f>'Web Graph Info.'!A30:A177</f>
        <v>42175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101">
        <f t="shared" si="2"/>
        <v>0</v>
      </c>
      <c r="U37" s="22"/>
      <c r="V37" s="22">
        <v>0</v>
      </c>
    </row>
    <row r="38" spans="1:22" x14ac:dyDescent="0.2">
      <c r="A38" s="172">
        <f>'Web Graph Info.'!A31:A178</f>
        <v>42176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101">
        <f t="shared" si="2"/>
        <v>0</v>
      </c>
      <c r="U38" s="22"/>
      <c r="V38">
        <f t="shared" si="3"/>
        <v>0</v>
      </c>
    </row>
    <row r="39" spans="1:22" x14ac:dyDescent="0.2">
      <c r="A39" s="172">
        <f>'Web Graph Info.'!A32:A179</f>
        <v>42177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101">
        <f t="shared" si="2"/>
        <v>0</v>
      </c>
      <c r="U39" s="22"/>
      <c r="V39">
        <f t="shared" si="3"/>
        <v>0</v>
      </c>
    </row>
    <row r="40" spans="1:22" x14ac:dyDescent="0.2">
      <c r="A40" s="172">
        <f>'Web Graph Info.'!A33:A180</f>
        <v>42178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101">
        <f t="shared" si="2"/>
        <v>0</v>
      </c>
      <c r="U40" s="22"/>
      <c r="V40" s="101">
        <f t="shared" ref="V40:V41" si="5">T40+U40</f>
        <v>0</v>
      </c>
    </row>
    <row r="41" spans="1:22" x14ac:dyDescent="0.2">
      <c r="A41" s="172">
        <f>'Web Graph Info.'!A34:A181</f>
        <v>42179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101">
        <f t="shared" ref="T41" si="6">SUM(B41:S41)</f>
        <v>0</v>
      </c>
      <c r="U41" s="22"/>
      <c r="V41" s="101">
        <f t="shared" si="5"/>
        <v>0</v>
      </c>
    </row>
    <row r="42" spans="1:22" x14ac:dyDescent="0.2">
      <c r="A42" s="172">
        <f>'Web Graph Info.'!A35:A182</f>
        <v>42180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>
        <f t="shared" ref="T42:T91" si="7">SUM(B42:S42)</f>
        <v>0</v>
      </c>
      <c r="U42" s="22"/>
      <c r="V42">
        <f>T42+U42</f>
        <v>0</v>
      </c>
    </row>
    <row r="43" spans="1:22" x14ac:dyDescent="0.2">
      <c r="A43" s="172">
        <f>'Web Graph Info.'!A36:A183</f>
        <v>42181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>
        <f t="shared" si="7"/>
        <v>0</v>
      </c>
      <c r="U43" s="22"/>
      <c r="V43">
        <f t="shared" si="3"/>
        <v>0</v>
      </c>
    </row>
    <row r="44" spans="1:22" x14ac:dyDescent="0.2">
      <c r="A44" s="172">
        <f>'Web Graph Info.'!A37:A184</f>
        <v>42182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>
        <f t="shared" si="7"/>
        <v>0</v>
      </c>
      <c r="U44" s="22"/>
      <c r="V44">
        <f>T44+U44</f>
        <v>0</v>
      </c>
    </row>
    <row r="45" spans="1:22" x14ac:dyDescent="0.2">
      <c r="A45" s="172">
        <f>'Web Graph Info.'!A38:A185</f>
        <v>42183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>
        <f t="shared" si="7"/>
        <v>0</v>
      </c>
      <c r="U45" s="22"/>
      <c r="V45">
        <f t="shared" si="3"/>
        <v>0</v>
      </c>
    </row>
    <row r="46" spans="1:22" x14ac:dyDescent="0.2">
      <c r="A46" s="172">
        <f>'Web Graph Info.'!A39:A186</f>
        <v>42184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>
        <f t="shared" si="7"/>
        <v>0</v>
      </c>
      <c r="U46" s="22"/>
      <c r="V46">
        <f t="shared" si="3"/>
        <v>0</v>
      </c>
    </row>
    <row r="47" spans="1:22" x14ac:dyDescent="0.2">
      <c r="A47" s="172">
        <f>'Web Graph Info.'!A40:A187</f>
        <v>42185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101">
        <f t="shared" ref="T47:T48" si="8">SUM(B47:S47)</f>
        <v>0</v>
      </c>
      <c r="U47" s="22"/>
      <c r="V47" s="101">
        <f t="shared" ref="V47:V48" si="9">T47+U47</f>
        <v>0</v>
      </c>
    </row>
    <row r="48" spans="1:22" x14ac:dyDescent="0.2">
      <c r="A48" s="172">
        <f>'Web Graph Info.'!A41:A188</f>
        <v>42186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101">
        <f t="shared" si="8"/>
        <v>0</v>
      </c>
      <c r="U48" s="22"/>
      <c r="V48" s="101">
        <f t="shared" si="9"/>
        <v>0</v>
      </c>
    </row>
    <row r="49" spans="1:22" x14ac:dyDescent="0.2">
      <c r="A49" s="172">
        <f>'Web Graph Info.'!A42:A189</f>
        <v>42187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>
        <f t="shared" si="7"/>
        <v>0</v>
      </c>
      <c r="U49" s="22"/>
      <c r="V49">
        <f t="shared" si="3"/>
        <v>0</v>
      </c>
    </row>
    <row r="50" spans="1:22" x14ac:dyDescent="0.2">
      <c r="A50" s="172">
        <f>'Web Graph Info.'!A43:A190</f>
        <v>42188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>
        <f t="shared" si="7"/>
        <v>0</v>
      </c>
      <c r="U50" s="22"/>
      <c r="V50">
        <f t="shared" si="3"/>
        <v>0</v>
      </c>
    </row>
    <row r="51" spans="1:22" x14ac:dyDescent="0.2">
      <c r="A51" s="172">
        <f>'Web Graph Info.'!A44:A191</f>
        <v>42189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>
        <f t="shared" si="7"/>
        <v>0</v>
      </c>
      <c r="U51" s="22"/>
      <c r="V51">
        <f t="shared" si="3"/>
        <v>0</v>
      </c>
    </row>
    <row r="52" spans="1:22" x14ac:dyDescent="0.2">
      <c r="A52" s="172">
        <f>'Web Graph Info.'!A45:A192</f>
        <v>42190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>
        <f>SUM(B52:S52)</f>
        <v>0</v>
      </c>
      <c r="U52" s="22"/>
      <c r="V52">
        <f t="shared" si="3"/>
        <v>0</v>
      </c>
    </row>
    <row r="53" spans="1:22" x14ac:dyDescent="0.2">
      <c r="A53" s="172">
        <f>'Web Graph Info.'!A46:A193</f>
        <v>42191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>
        <f t="shared" si="7"/>
        <v>0</v>
      </c>
      <c r="U53" s="22"/>
      <c r="V53">
        <f>T53+U53</f>
        <v>0</v>
      </c>
    </row>
    <row r="54" spans="1:22" x14ac:dyDescent="0.2">
      <c r="A54" s="172">
        <f>'Web Graph Info.'!A47:A194</f>
        <v>42192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>
        <f t="shared" si="7"/>
        <v>0</v>
      </c>
      <c r="U54" s="22"/>
      <c r="V54">
        <f>T54+U54</f>
        <v>0</v>
      </c>
    </row>
    <row r="55" spans="1:22" x14ac:dyDescent="0.2">
      <c r="A55" s="172">
        <f>'Web Graph Info.'!A48:A195</f>
        <v>42193</v>
      </c>
      <c r="B55" s="22">
        <v>12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5</v>
      </c>
      <c r="J55" s="22">
        <v>1</v>
      </c>
      <c r="K55" s="22">
        <v>0</v>
      </c>
      <c r="L55" s="22">
        <v>2</v>
      </c>
      <c r="M55" s="22">
        <v>13</v>
      </c>
      <c r="N55" s="22">
        <v>0</v>
      </c>
      <c r="O55" s="22">
        <v>1</v>
      </c>
      <c r="P55" s="22">
        <v>0</v>
      </c>
      <c r="Q55" s="22">
        <v>0</v>
      </c>
      <c r="R55" s="22">
        <v>1</v>
      </c>
      <c r="S55" s="22">
        <v>0</v>
      </c>
      <c r="T55">
        <f t="shared" si="7"/>
        <v>35</v>
      </c>
      <c r="U55" s="22">
        <v>39</v>
      </c>
      <c r="V55">
        <f t="shared" si="3"/>
        <v>74</v>
      </c>
    </row>
    <row r="56" spans="1:22" x14ac:dyDescent="0.2">
      <c r="A56" s="172">
        <f>'Web Graph Info.'!A49:A196</f>
        <v>42194</v>
      </c>
      <c r="B56" s="22">
        <v>10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3</v>
      </c>
      <c r="J56" s="22">
        <v>5</v>
      </c>
      <c r="K56" s="22">
        <v>0</v>
      </c>
      <c r="L56" s="22">
        <v>2</v>
      </c>
      <c r="M56" s="22">
        <v>30</v>
      </c>
      <c r="N56" s="22">
        <v>0</v>
      </c>
      <c r="O56" s="22">
        <v>3</v>
      </c>
      <c r="P56" s="22">
        <v>0</v>
      </c>
      <c r="Q56" s="22">
        <v>0</v>
      </c>
      <c r="R56" s="22">
        <v>0</v>
      </c>
      <c r="S56" s="22">
        <v>0</v>
      </c>
      <c r="T56">
        <f t="shared" si="7"/>
        <v>53</v>
      </c>
      <c r="U56" s="22">
        <v>26</v>
      </c>
      <c r="V56">
        <f>T56+U56</f>
        <v>79</v>
      </c>
    </row>
    <row r="57" spans="1:22" x14ac:dyDescent="0.2">
      <c r="A57" s="172">
        <f>'Web Graph Info.'!A50:A197</f>
        <v>42195</v>
      </c>
      <c r="B57" s="22">
        <v>28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4</v>
      </c>
      <c r="J57" s="22">
        <v>13</v>
      </c>
      <c r="K57" s="22">
        <v>0</v>
      </c>
      <c r="L57" s="22">
        <v>0</v>
      </c>
      <c r="M57" s="22">
        <v>2</v>
      </c>
      <c r="N57" s="22">
        <v>0</v>
      </c>
      <c r="O57" s="22">
        <v>2</v>
      </c>
      <c r="P57" s="22">
        <v>0</v>
      </c>
      <c r="Q57" s="22">
        <v>0</v>
      </c>
      <c r="R57" s="22">
        <v>0</v>
      </c>
      <c r="S57" s="22">
        <v>0</v>
      </c>
      <c r="T57">
        <f t="shared" si="7"/>
        <v>49</v>
      </c>
      <c r="U57" s="22">
        <v>48</v>
      </c>
      <c r="V57">
        <f t="shared" si="3"/>
        <v>97</v>
      </c>
    </row>
    <row r="58" spans="1:22" x14ac:dyDescent="0.2">
      <c r="A58" s="172">
        <f>'Web Graph Info.'!A51:A198</f>
        <v>42196</v>
      </c>
      <c r="B58" s="22">
        <v>15.3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4</v>
      </c>
      <c r="J58" s="22">
        <v>4.5999999999999996</v>
      </c>
      <c r="K58" s="22">
        <v>0</v>
      </c>
      <c r="L58" s="22">
        <v>1</v>
      </c>
      <c r="M58" s="22">
        <v>2</v>
      </c>
      <c r="N58" s="22">
        <v>0</v>
      </c>
      <c r="O58" s="22">
        <v>1.6</v>
      </c>
      <c r="P58" s="22">
        <v>0</v>
      </c>
      <c r="Q58" s="22">
        <v>0</v>
      </c>
      <c r="R58" s="22">
        <v>0.3</v>
      </c>
      <c r="S58" s="22">
        <v>0</v>
      </c>
      <c r="T58">
        <f t="shared" si="7"/>
        <v>28.8</v>
      </c>
      <c r="U58" s="22">
        <v>23.3</v>
      </c>
      <c r="V58">
        <f t="shared" si="3"/>
        <v>52.1</v>
      </c>
    </row>
    <row r="59" spans="1:22" x14ac:dyDescent="0.2">
      <c r="A59" s="172">
        <f>'Web Graph Info.'!A52:A199</f>
        <v>42197</v>
      </c>
      <c r="B59" s="22">
        <v>15.3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4</v>
      </c>
      <c r="J59" s="22">
        <v>4.5999999999999996</v>
      </c>
      <c r="K59" s="22">
        <v>0</v>
      </c>
      <c r="L59" s="22">
        <v>1</v>
      </c>
      <c r="M59" s="22">
        <v>2</v>
      </c>
      <c r="N59" s="22">
        <v>0</v>
      </c>
      <c r="O59" s="22">
        <v>1.6</v>
      </c>
      <c r="P59" s="22">
        <v>0</v>
      </c>
      <c r="Q59" s="22">
        <v>0</v>
      </c>
      <c r="R59" s="22">
        <v>0.3</v>
      </c>
      <c r="S59" s="22">
        <v>0</v>
      </c>
      <c r="T59" s="101">
        <f t="shared" ref="T59:T60" si="10">SUM(B59:S59)</f>
        <v>28.8</v>
      </c>
      <c r="U59" s="22">
        <v>23.3</v>
      </c>
      <c r="V59" s="101">
        <f t="shared" ref="V59:V60" si="11">T59+U59</f>
        <v>52.1</v>
      </c>
    </row>
    <row r="60" spans="1:22" x14ac:dyDescent="0.2">
      <c r="A60" s="172">
        <f>'Web Graph Info.'!A53:A200</f>
        <v>42198</v>
      </c>
      <c r="B60" s="22">
        <v>15.3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4</v>
      </c>
      <c r="J60" s="22">
        <v>4.5999999999999996</v>
      </c>
      <c r="K60" s="22">
        <v>0</v>
      </c>
      <c r="L60" s="22">
        <v>1</v>
      </c>
      <c r="M60" s="22">
        <v>2</v>
      </c>
      <c r="N60" s="22">
        <v>0</v>
      </c>
      <c r="O60" s="22">
        <v>1.6</v>
      </c>
      <c r="P60" s="22">
        <v>0</v>
      </c>
      <c r="Q60" s="22">
        <v>0</v>
      </c>
      <c r="R60" s="22">
        <v>0.3</v>
      </c>
      <c r="S60" s="22">
        <v>0</v>
      </c>
      <c r="T60" s="101">
        <f t="shared" si="10"/>
        <v>28.8</v>
      </c>
      <c r="U60" s="22">
        <v>23.3</v>
      </c>
      <c r="V60" s="101">
        <f t="shared" si="11"/>
        <v>52.1</v>
      </c>
    </row>
    <row r="61" spans="1:22" x14ac:dyDescent="0.2">
      <c r="A61" s="172">
        <f>'Web Graph Info.'!A54:A201</f>
        <v>42199</v>
      </c>
      <c r="B61" s="22">
        <v>40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14</v>
      </c>
      <c r="J61" s="22">
        <v>8</v>
      </c>
      <c r="K61" s="22">
        <v>0</v>
      </c>
      <c r="L61" s="22">
        <v>2</v>
      </c>
      <c r="M61" s="22">
        <v>11</v>
      </c>
      <c r="N61" s="22">
        <v>0</v>
      </c>
      <c r="O61" s="22">
        <v>1</v>
      </c>
      <c r="P61" s="22">
        <v>0</v>
      </c>
      <c r="Q61" s="22">
        <v>0</v>
      </c>
      <c r="R61" s="22">
        <v>12</v>
      </c>
      <c r="S61" s="22">
        <v>0</v>
      </c>
      <c r="T61">
        <f t="shared" si="7"/>
        <v>88</v>
      </c>
      <c r="U61" s="22">
        <v>46</v>
      </c>
      <c r="V61">
        <f t="shared" si="3"/>
        <v>134</v>
      </c>
    </row>
    <row r="62" spans="1:22" x14ac:dyDescent="0.2">
      <c r="A62" s="172">
        <f>'Web Graph Info.'!A55:A202</f>
        <v>42200</v>
      </c>
      <c r="B62" s="22">
        <v>23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4</v>
      </c>
      <c r="J62" s="22">
        <v>1</v>
      </c>
      <c r="K62" s="22">
        <v>0</v>
      </c>
      <c r="L62" s="22">
        <v>6</v>
      </c>
      <c r="M62" s="22">
        <v>15</v>
      </c>
      <c r="N62" s="22">
        <v>0</v>
      </c>
      <c r="O62" s="22">
        <v>3</v>
      </c>
      <c r="P62" s="22">
        <v>0</v>
      </c>
      <c r="Q62" s="22">
        <v>0</v>
      </c>
      <c r="R62" s="22">
        <v>6</v>
      </c>
      <c r="S62" s="22">
        <v>0</v>
      </c>
      <c r="T62">
        <f t="shared" si="7"/>
        <v>58</v>
      </c>
      <c r="U62" s="22">
        <v>54</v>
      </c>
      <c r="V62">
        <f t="shared" si="3"/>
        <v>112</v>
      </c>
    </row>
    <row r="63" spans="1:22" x14ac:dyDescent="0.2">
      <c r="A63" s="172">
        <f>'Web Graph Info.'!A56:A203</f>
        <v>42201</v>
      </c>
      <c r="B63" s="22">
        <v>9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7</v>
      </c>
      <c r="J63" s="22">
        <v>3</v>
      </c>
      <c r="K63" s="22">
        <v>0</v>
      </c>
      <c r="L63" s="22">
        <v>0</v>
      </c>
      <c r="M63" s="22">
        <v>4</v>
      </c>
      <c r="N63" s="22">
        <v>0</v>
      </c>
      <c r="O63" s="22">
        <v>2</v>
      </c>
      <c r="P63" s="22">
        <v>0</v>
      </c>
      <c r="Q63" s="22">
        <v>0</v>
      </c>
      <c r="R63" s="22">
        <v>0</v>
      </c>
      <c r="S63" s="22">
        <v>0</v>
      </c>
      <c r="T63">
        <f>SUM(B63:S63)</f>
        <v>25</v>
      </c>
      <c r="U63" s="22">
        <v>4</v>
      </c>
      <c r="V63">
        <f t="shared" si="3"/>
        <v>29</v>
      </c>
    </row>
    <row r="64" spans="1:22" x14ac:dyDescent="0.2">
      <c r="A64" s="172">
        <f>'Web Graph Info.'!A57:A204</f>
        <v>42202</v>
      </c>
      <c r="B64" s="22">
        <v>8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2</v>
      </c>
      <c r="J64" s="22">
        <v>7</v>
      </c>
      <c r="K64" s="22">
        <v>0</v>
      </c>
      <c r="L64" s="22">
        <v>4</v>
      </c>
      <c r="M64" s="22">
        <v>2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>
        <f t="shared" si="7"/>
        <v>23</v>
      </c>
      <c r="U64" s="22">
        <v>10</v>
      </c>
      <c r="V64">
        <f t="shared" si="3"/>
        <v>33</v>
      </c>
    </row>
    <row r="65" spans="1:22" x14ac:dyDescent="0.2">
      <c r="A65" s="172">
        <f>'Web Graph Info.'!A58:A205</f>
        <v>42203</v>
      </c>
      <c r="B65" s="22">
        <v>14.6</v>
      </c>
      <c r="C65" s="22">
        <v>0.6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6</v>
      </c>
      <c r="J65" s="22">
        <v>6.6</v>
      </c>
      <c r="K65" s="22">
        <v>0</v>
      </c>
      <c r="L65" s="22">
        <v>0.6</v>
      </c>
      <c r="M65" s="22">
        <v>0</v>
      </c>
      <c r="N65" s="22">
        <v>0</v>
      </c>
      <c r="O65" s="22">
        <v>1.3</v>
      </c>
      <c r="P65" s="22">
        <v>0</v>
      </c>
      <c r="Q65" s="22">
        <v>0</v>
      </c>
      <c r="R65" s="22">
        <v>0.6</v>
      </c>
      <c r="S65" s="22">
        <v>0</v>
      </c>
      <c r="T65">
        <f t="shared" si="7"/>
        <v>30.3</v>
      </c>
      <c r="U65" s="22">
        <v>31.3</v>
      </c>
      <c r="V65">
        <f t="shared" si="3"/>
        <v>61.6</v>
      </c>
    </row>
    <row r="66" spans="1:22" x14ac:dyDescent="0.2">
      <c r="A66" s="172">
        <f>'Web Graph Info.'!A59:A206</f>
        <v>42204</v>
      </c>
      <c r="B66" s="22">
        <v>14.6</v>
      </c>
      <c r="C66" s="22">
        <v>0.6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6</v>
      </c>
      <c r="J66" s="22">
        <v>6.6</v>
      </c>
      <c r="K66" s="22">
        <v>0</v>
      </c>
      <c r="L66" s="22">
        <v>0.6</v>
      </c>
      <c r="M66" s="22">
        <v>0</v>
      </c>
      <c r="N66" s="22">
        <v>0</v>
      </c>
      <c r="O66" s="22">
        <v>1.3</v>
      </c>
      <c r="P66" s="22">
        <v>0</v>
      </c>
      <c r="Q66" s="22">
        <v>0</v>
      </c>
      <c r="R66" s="22">
        <v>0.6</v>
      </c>
      <c r="S66" s="22">
        <v>0</v>
      </c>
      <c r="T66" s="101">
        <f t="shared" ref="T66:T67" si="12">SUM(B66:S66)</f>
        <v>30.3</v>
      </c>
      <c r="U66" s="22">
        <v>31.3</v>
      </c>
      <c r="V66">
        <f t="shared" si="3"/>
        <v>61.6</v>
      </c>
    </row>
    <row r="67" spans="1:22" x14ac:dyDescent="0.2">
      <c r="A67" s="172">
        <f>'Web Graph Info.'!A60:A207</f>
        <v>42205</v>
      </c>
      <c r="B67" s="22">
        <v>14.6</v>
      </c>
      <c r="C67" s="22">
        <v>0.6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6</v>
      </c>
      <c r="J67" s="22">
        <v>6.6</v>
      </c>
      <c r="K67" s="22">
        <v>0</v>
      </c>
      <c r="L67" s="22">
        <v>0.6</v>
      </c>
      <c r="M67" s="22">
        <v>0</v>
      </c>
      <c r="N67" s="22">
        <v>0</v>
      </c>
      <c r="O67" s="22">
        <v>1.3</v>
      </c>
      <c r="P67" s="22">
        <v>0</v>
      </c>
      <c r="Q67" s="22">
        <v>0</v>
      </c>
      <c r="R67" s="22">
        <v>0.6</v>
      </c>
      <c r="S67" s="22">
        <v>0</v>
      </c>
      <c r="T67" s="101">
        <f t="shared" si="12"/>
        <v>30.3</v>
      </c>
      <c r="U67" s="22">
        <v>31.3</v>
      </c>
      <c r="V67">
        <f>T67+U67</f>
        <v>61.6</v>
      </c>
    </row>
    <row r="68" spans="1:22" x14ac:dyDescent="0.2">
      <c r="A68" s="172">
        <f>'Web Graph Info.'!A61:A208</f>
        <v>42206</v>
      </c>
      <c r="B68" s="22">
        <v>16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11</v>
      </c>
      <c r="J68" s="22">
        <v>6</v>
      </c>
      <c r="K68" s="22">
        <v>0</v>
      </c>
      <c r="L68" s="22">
        <v>2</v>
      </c>
      <c r="M68" s="22">
        <v>0</v>
      </c>
      <c r="N68" s="22">
        <v>4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>
        <f t="shared" si="7"/>
        <v>39</v>
      </c>
      <c r="U68" s="22">
        <v>30</v>
      </c>
      <c r="V68">
        <f>T68+U68</f>
        <v>69</v>
      </c>
    </row>
    <row r="69" spans="1:22" x14ac:dyDescent="0.2">
      <c r="A69" s="172">
        <f>'Web Graph Info.'!A62:A209</f>
        <v>42207</v>
      </c>
      <c r="B69" s="22">
        <v>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3</v>
      </c>
      <c r="J69" s="22">
        <v>4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1</v>
      </c>
      <c r="S69" s="22">
        <v>0</v>
      </c>
      <c r="T69">
        <f t="shared" si="7"/>
        <v>23</v>
      </c>
      <c r="U69" s="22">
        <v>35</v>
      </c>
      <c r="V69">
        <f t="shared" si="3"/>
        <v>58</v>
      </c>
    </row>
    <row r="70" spans="1:22" x14ac:dyDescent="0.2">
      <c r="A70" s="172">
        <f>'Web Graph Info.'!A63:A210</f>
        <v>42208</v>
      </c>
      <c r="B70" s="22">
        <v>21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</v>
      </c>
      <c r="J70" s="22">
        <v>0</v>
      </c>
      <c r="K70" s="22">
        <v>0</v>
      </c>
      <c r="L70" s="22">
        <v>10</v>
      </c>
      <c r="M70" s="22">
        <v>18</v>
      </c>
      <c r="N70" s="22">
        <v>0</v>
      </c>
      <c r="O70" s="22">
        <v>0</v>
      </c>
      <c r="P70" s="22">
        <v>0</v>
      </c>
      <c r="Q70" s="22">
        <v>0</v>
      </c>
      <c r="R70" s="22">
        <v>2</v>
      </c>
      <c r="S70" s="22">
        <v>0</v>
      </c>
      <c r="T70">
        <f t="shared" si="7"/>
        <v>52</v>
      </c>
      <c r="U70" s="22">
        <v>39</v>
      </c>
      <c r="V70">
        <f t="shared" si="3"/>
        <v>91</v>
      </c>
    </row>
    <row r="71" spans="1:22" x14ac:dyDescent="0.2">
      <c r="A71" s="172">
        <f>'Web Graph Info.'!A64:A211</f>
        <v>42209</v>
      </c>
      <c r="B71" s="22">
        <v>28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7</v>
      </c>
      <c r="J71" s="22">
        <v>1</v>
      </c>
      <c r="K71" s="22">
        <v>0</v>
      </c>
      <c r="L71" s="22">
        <v>1</v>
      </c>
      <c r="M71" s="22">
        <v>0</v>
      </c>
      <c r="N71" s="22">
        <v>0</v>
      </c>
      <c r="O71" s="22">
        <v>1</v>
      </c>
      <c r="P71" s="22">
        <v>0</v>
      </c>
      <c r="Q71" s="22">
        <v>0</v>
      </c>
      <c r="R71" s="22">
        <v>0</v>
      </c>
      <c r="S71" s="22">
        <v>0</v>
      </c>
      <c r="T71" s="101">
        <f t="shared" si="7"/>
        <v>38</v>
      </c>
      <c r="U71" s="107">
        <v>10</v>
      </c>
      <c r="V71">
        <f t="shared" si="3"/>
        <v>48</v>
      </c>
    </row>
    <row r="72" spans="1:22" x14ac:dyDescent="0.2">
      <c r="A72" s="172">
        <f>'Web Graph Info.'!A65:A212</f>
        <v>42210</v>
      </c>
      <c r="B72" s="3">
        <v>16.3</v>
      </c>
      <c r="C72" s="3">
        <v>0.3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1.3</v>
      </c>
      <c r="J72" s="3">
        <v>0.6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101">
        <f t="shared" si="7"/>
        <v>18.500000000000004</v>
      </c>
      <c r="U72" s="40">
        <v>5.6</v>
      </c>
      <c r="V72">
        <f t="shared" si="3"/>
        <v>24.1</v>
      </c>
    </row>
    <row r="73" spans="1:22" x14ac:dyDescent="0.2">
      <c r="A73" s="172">
        <f>'Web Graph Info.'!A66:A213</f>
        <v>42211</v>
      </c>
      <c r="B73" s="3">
        <v>16.3</v>
      </c>
      <c r="C73" s="3">
        <v>0.3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1.3</v>
      </c>
      <c r="J73" s="3">
        <v>0.6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101">
        <f t="shared" ref="T73:T74" si="13">SUM(B73:S73)</f>
        <v>18.500000000000004</v>
      </c>
      <c r="U73" s="40">
        <v>5.6</v>
      </c>
      <c r="V73">
        <f t="shared" si="3"/>
        <v>24.1</v>
      </c>
    </row>
    <row r="74" spans="1:22" x14ac:dyDescent="0.2">
      <c r="A74" s="172">
        <f>'Web Graph Info.'!A67:A214</f>
        <v>42212</v>
      </c>
      <c r="B74" s="3">
        <v>16.3</v>
      </c>
      <c r="C74" s="3">
        <v>0.3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1.3</v>
      </c>
      <c r="J74" s="3">
        <v>0.6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101">
        <f t="shared" si="13"/>
        <v>18.500000000000004</v>
      </c>
      <c r="U74" s="40">
        <v>5.6</v>
      </c>
      <c r="V74">
        <f>T74+U74</f>
        <v>24.1</v>
      </c>
    </row>
    <row r="75" spans="1:22" x14ac:dyDescent="0.2">
      <c r="A75" s="172">
        <f>'Web Graph Info.'!A68:A215</f>
        <v>42213</v>
      </c>
      <c r="B75" s="4">
        <v>10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101">
        <f t="shared" si="7"/>
        <v>12</v>
      </c>
      <c r="U75" s="40">
        <v>12</v>
      </c>
      <c r="V75">
        <f>T75+U75</f>
        <v>24</v>
      </c>
    </row>
    <row r="76" spans="1:22" x14ac:dyDescent="0.2">
      <c r="A76" s="172">
        <f>'Web Graph Info.'!A69:A216</f>
        <v>42214</v>
      </c>
      <c r="B76" s="4">
        <v>23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2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01">
        <f t="shared" si="7"/>
        <v>27</v>
      </c>
      <c r="U76" s="40">
        <v>9</v>
      </c>
      <c r="V76">
        <f t="shared" ref="V76:V111" si="14">T76+U76</f>
        <v>36</v>
      </c>
    </row>
    <row r="77" spans="1:22" x14ac:dyDescent="0.2">
      <c r="A77" s="172">
        <f>'Web Graph Info.'!A70:A217</f>
        <v>42215</v>
      </c>
      <c r="B77" s="4">
        <v>131</v>
      </c>
      <c r="C77" s="4">
        <v>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11</v>
      </c>
      <c r="J77" s="4">
        <v>6</v>
      </c>
      <c r="K77" s="4">
        <v>0</v>
      </c>
      <c r="L77" s="4">
        <v>2</v>
      </c>
      <c r="M77" s="4">
        <v>2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2</v>
      </c>
      <c r="T77" s="101">
        <f t="shared" si="7"/>
        <v>156</v>
      </c>
      <c r="U77" s="40">
        <v>68</v>
      </c>
      <c r="V77">
        <f t="shared" si="14"/>
        <v>224</v>
      </c>
    </row>
    <row r="78" spans="1:22" x14ac:dyDescent="0.2">
      <c r="A78" s="172">
        <f>'Web Graph Info.'!A71:A218</f>
        <v>42216</v>
      </c>
      <c r="B78" s="4">
        <v>64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17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</v>
      </c>
      <c r="P78" s="4">
        <v>0</v>
      </c>
      <c r="Q78" s="4">
        <v>0</v>
      </c>
      <c r="R78" s="4">
        <v>2</v>
      </c>
      <c r="S78" s="4">
        <v>0</v>
      </c>
      <c r="T78" s="101">
        <v>85</v>
      </c>
      <c r="U78" s="40">
        <v>65</v>
      </c>
      <c r="V78">
        <f t="shared" si="14"/>
        <v>150</v>
      </c>
    </row>
    <row r="79" spans="1:22" x14ac:dyDescent="0.2">
      <c r="A79" s="172">
        <f>'Web Graph Info.'!A72:A219</f>
        <v>42217</v>
      </c>
      <c r="B79" s="4">
        <v>12.3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6</v>
      </c>
      <c r="J79" s="4">
        <v>1</v>
      </c>
      <c r="K79" s="4">
        <v>0</v>
      </c>
      <c r="L79" s="4">
        <v>0</v>
      </c>
      <c r="M79" s="4">
        <v>2</v>
      </c>
      <c r="N79" s="4">
        <v>0</v>
      </c>
      <c r="O79" s="4">
        <v>0</v>
      </c>
      <c r="P79" s="4">
        <v>0</v>
      </c>
      <c r="Q79" s="4">
        <v>0</v>
      </c>
      <c r="R79" s="4">
        <v>1.6</v>
      </c>
      <c r="S79" s="4">
        <v>0</v>
      </c>
      <c r="T79" s="101">
        <f t="shared" si="7"/>
        <v>22.900000000000002</v>
      </c>
      <c r="U79" s="40">
        <v>19.3</v>
      </c>
      <c r="V79">
        <f>T79+U79</f>
        <v>42.2</v>
      </c>
    </row>
    <row r="80" spans="1:22" x14ac:dyDescent="0.2">
      <c r="A80" s="172">
        <f>'Web Graph Info.'!A73:A220</f>
        <v>42218</v>
      </c>
      <c r="B80" s="4">
        <v>12.3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6</v>
      </c>
      <c r="J80" s="4">
        <v>1</v>
      </c>
      <c r="K80" s="4">
        <v>0</v>
      </c>
      <c r="L80" s="4">
        <v>0</v>
      </c>
      <c r="M80" s="4">
        <v>2</v>
      </c>
      <c r="N80" s="4">
        <v>0</v>
      </c>
      <c r="O80" s="4">
        <v>0</v>
      </c>
      <c r="P80" s="4">
        <v>0</v>
      </c>
      <c r="Q80" s="4">
        <v>0</v>
      </c>
      <c r="R80" s="4">
        <v>1.6</v>
      </c>
      <c r="S80" s="4">
        <v>0</v>
      </c>
      <c r="T80" s="101">
        <f t="shared" ref="T80:T81" si="15">SUM(B80:S80)</f>
        <v>22.900000000000002</v>
      </c>
      <c r="U80" s="40">
        <v>19.3</v>
      </c>
      <c r="V80">
        <f t="shared" si="14"/>
        <v>42.2</v>
      </c>
    </row>
    <row r="81" spans="1:22" x14ac:dyDescent="0.2">
      <c r="A81" s="172">
        <f>'Web Graph Info.'!A74:A221</f>
        <v>42219</v>
      </c>
      <c r="B81" s="4">
        <v>12.3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6</v>
      </c>
      <c r="J81" s="4">
        <v>1</v>
      </c>
      <c r="K81" s="4">
        <v>0</v>
      </c>
      <c r="L81" s="4">
        <v>0</v>
      </c>
      <c r="M81" s="4">
        <v>2</v>
      </c>
      <c r="N81" s="4">
        <v>0</v>
      </c>
      <c r="O81" s="4">
        <v>0</v>
      </c>
      <c r="P81" s="4">
        <v>0</v>
      </c>
      <c r="Q81" s="4">
        <v>0</v>
      </c>
      <c r="R81" s="4">
        <v>1.6</v>
      </c>
      <c r="S81" s="4">
        <v>0</v>
      </c>
      <c r="T81" s="101">
        <f t="shared" si="15"/>
        <v>22.900000000000002</v>
      </c>
      <c r="U81" s="40">
        <v>19.3</v>
      </c>
      <c r="V81">
        <f t="shared" si="14"/>
        <v>42.2</v>
      </c>
    </row>
    <row r="82" spans="1:22" x14ac:dyDescent="0.2">
      <c r="A82" s="172">
        <f>'Web Graph Info.'!A75:A222</f>
        <v>42220</v>
      </c>
      <c r="B82" s="4">
        <v>15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11</v>
      </c>
      <c r="J82" s="4">
        <v>1</v>
      </c>
      <c r="K82" s="4">
        <v>0</v>
      </c>
      <c r="L82" s="4">
        <v>0</v>
      </c>
      <c r="M82" s="4">
        <v>6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01">
        <f t="shared" si="7"/>
        <v>33</v>
      </c>
      <c r="U82" s="40">
        <v>16</v>
      </c>
      <c r="V82" s="101">
        <f t="shared" ref="V82:V83" si="16">T82+U82</f>
        <v>49</v>
      </c>
    </row>
    <row r="83" spans="1:22" x14ac:dyDescent="0.2">
      <c r="A83" s="172">
        <f>'Web Graph Info.'!A76:A223</f>
        <v>42221</v>
      </c>
      <c r="B83" s="4">
        <v>12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3</v>
      </c>
      <c r="J83" s="4">
        <v>2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01">
        <f t="shared" si="7"/>
        <v>18</v>
      </c>
      <c r="U83" s="40">
        <v>9</v>
      </c>
      <c r="V83" s="101">
        <f t="shared" si="16"/>
        <v>27</v>
      </c>
    </row>
    <row r="84" spans="1:22" x14ac:dyDescent="0.2">
      <c r="A84" s="172">
        <f>'Web Graph Info.'!A77:A224</f>
        <v>42222</v>
      </c>
      <c r="B84" s="4">
        <v>33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0</v>
      </c>
      <c r="T84" s="101">
        <f t="shared" si="7"/>
        <v>38</v>
      </c>
      <c r="U84" s="40">
        <v>5</v>
      </c>
      <c r="V84">
        <f t="shared" si="14"/>
        <v>43</v>
      </c>
    </row>
    <row r="85" spans="1:22" x14ac:dyDescent="0.2">
      <c r="A85" s="172">
        <f>'Web Graph Info.'!A78:A225</f>
        <v>42223</v>
      </c>
      <c r="B85" s="4">
        <v>8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1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01">
        <f t="shared" si="7"/>
        <v>11</v>
      </c>
      <c r="U85" s="40">
        <v>3</v>
      </c>
      <c r="V85">
        <f t="shared" si="14"/>
        <v>14</v>
      </c>
    </row>
    <row r="86" spans="1:22" x14ac:dyDescent="0.2">
      <c r="A86" s="172">
        <f>'Web Graph Info.'!A79:A226</f>
        <v>42224</v>
      </c>
      <c r="B86" s="4">
        <v>1.6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0.6</v>
      </c>
      <c r="J86" s="4">
        <v>0.3</v>
      </c>
      <c r="K86" s="4">
        <v>0</v>
      </c>
      <c r="L86" s="4">
        <v>0</v>
      </c>
      <c r="M86" s="4">
        <v>0</v>
      </c>
      <c r="N86" s="4">
        <v>0</v>
      </c>
      <c r="O86" s="4">
        <v>0.3</v>
      </c>
      <c r="P86" s="4">
        <v>0</v>
      </c>
      <c r="Q86" s="4">
        <v>0</v>
      </c>
      <c r="R86" s="4">
        <v>0</v>
      </c>
      <c r="S86" s="4">
        <v>0</v>
      </c>
      <c r="T86" s="101">
        <f t="shared" si="7"/>
        <v>2.8</v>
      </c>
      <c r="U86" s="40">
        <v>0.03</v>
      </c>
      <c r="V86">
        <f t="shared" si="14"/>
        <v>2.8299999999999996</v>
      </c>
    </row>
    <row r="87" spans="1:22" x14ac:dyDescent="0.2">
      <c r="A87" s="172">
        <f>'Web Graph Info.'!A80:A227</f>
        <v>42225</v>
      </c>
      <c r="B87" s="4">
        <v>1.6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0.6</v>
      </c>
      <c r="J87" s="4">
        <v>0.3</v>
      </c>
      <c r="K87" s="4">
        <v>0</v>
      </c>
      <c r="L87" s="4">
        <v>0</v>
      </c>
      <c r="M87" s="4">
        <v>0</v>
      </c>
      <c r="N87" s="4">
        <v>0</v>
      </c>
      <c r="O87" s="4">
        <v>0.3</v>
      </c>
      <c r="P87" s="4">
        <v>0</v>
      </c>
      <c r="Q87" s="4">
        <v>0</v>
      </c>
      <c r="R87" s="4">
        <v>0</v>
      </c>
      <c r="S87" s="4">
        <v>0</v>
      </c>
      <c r="T87" s="101">
        <f t="shared" ref="T87:T88" si="17">SUM(B87:S87)</f>
        <v>2.8</v>
      </c>
      <c r="U87" s="40">
        <v>0.03</v>
      </c>
      <c r="V87">
        <f t="shared" si="14"/>
        <v>2.8299999999999996</v>
      </c>
    </row>
    <row r="88" spans="1:22" x14ac:dyDescent="0.2">
      <c r="A88" s="172">
        <f>'Web Graph Info.'!A81:A228</f>
        <v>42226</v>
      </c>
      <c r="B88" s="4">
        <v>1.6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0.6</v>
      </c>
      <c r="J88" s="4">
        <v>0.3</v>
      </c>
      <c r="K88" s="4">
        <v>0</v>
      </c>
      <c r="L88" s="4">
        <v>0</v>
      </c>
      <c r="M88" s="4">
        <v>0</v>
      </c>
      <c r="N88" s="4">
        <v>0</v>
      </c>
      <c r="O88" s="4">
        <v>0.3</v>
      </c>
      <c r="P88" s="4">
        <v>0</v>
      </c>
      <c r="Q88" s="4">
        <v>0</v>
      </c>
      <c r="R88" s="4">
        <v>0</v>
      </c>
      <c r="S88" s="4">
        <v>0</v>
      </c>
      <c r="T88" s="101">
        <f t="shared" si="17"/>
        <v>2.8</v>
      </c>
      <c r="U88" s="40">
        <v>0.03</v>
      </c>
      <c r="V88">
        <f t="shared" si="14"/>
        <v>2.8299999999999996</v>
      </c>
    </row>
    <row r="89" spans="1:22" x14ac:dyDescent="0.2">
      <c r="A89" s="172">
        <f>'Web Graph Info.'!A82:A229</f>
        <v>42227</v>
      </c>
      <c r="B89" s="4">
        <v>3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7</v>
      </c>
      <c r="J89" s="4">
        <v>2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1</v>
      </c>
      <c r="T89" s="101">
        <f t="shared" si="7"/>
        <v>14</v>
      </c>
      <c r="U89" s="40">
        <v>7</v>
      </c>
      <c r="V89">
        <f t="shared" si="14"/>
        <v>21</v>
      </c>
    </row>
    <row r="90" spans="1:22" x14ac:dyDescent="0.2">
      <c r="A90" s="172">
        <f>'Web Graph Info.'!A83:A230</f>
        <v>42228</v>
      </c>
      <c r="B90" s="4">
        <v>4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12</v>
      </c>
      <c r="J90" s="4">
        <v>0</v>
      </c>
      <c r="K90" s="4">
        <v>0</v>
      </c>
      <c r="L90" s="4">
        <v>1</v>
      </c>
      <c r="M90" s="4">
        <v>5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01">
        <f t="shared" si="7"/>
        <v>22</v>
      </c>
      <c r="U90" s="40">
        <v>3</v>
      </c>
      <c r="V90">
        <f t="shared" si="14"/>
        <v>25</v>
      </c>
    </row>
    <row r="91" spans="1:22" x14ac:dyDescent="0.2">
      <c r="A91" s="172">
        <f>'Web Graph Info.'!A84:A231</f>
        <v>42229</v>
      </c>
      <c r="B91" s="4">
        <v>18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4</v>
      </c>
      <c r="J91" s="4">
        <v>6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4</v>
      </c>
      <c r="S91" s="4">
        <v>0</v>
      </c>
      <c r="T91" s="101">
        <f t="shared" si="7"/>
        <v>33</v>
      </c>
      <c r="U91" s="40">
        <v>23</v>
      </c>
      <c r="V91">
        <f>T91+U91</f>
        <v>56</v>
      </c>
    </row>
    <row r="92" spans="1:22" x14ac:dyDescent="0.2">
      <c r="A92" s="172">
        <f>'Web Graph Info.'!A85:A232</f>
        <v>42230</v>
      </c>
      <c r="B92" s="4">
        <v>6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5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4">
        <v>0</v>
      </c>
      <c r="T92" s="101">
        <v>13</v>
      </c>
      <c r="U92" s="40">
        <v>2</v>
      </c>
      <c r="V92">
        <f t="shared" si="14"/>
        <v>15</v>
      </c>
    </row>
    <row r="93" spans="1:22" x14ac:dyDescent="0.2">
      <c r="A93" s="172">
        <f>'Web Graph Info.'!A86:A233</f>
        <v>42231</v>
      </c>
      <c r="B93" s="4">
        <v>8.3000000000000007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0.3</v>
      </c>
      <c r="K93" s="4">
        <v>0</v>
      </c>
      <c r="L93" s="4">
        <v>0</v>
      </c>
      <c r="M93" s="4">
        <v>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>
        <f t="shared" ref="T93:T118" si="18">SUM(B93:S93)</f>
        <v>12.600000000000001</v>
      </c>
      <c r="U93" s="40">
        <v>4</v>
      </c>
      <c r="V93">
        <f t="shared" si="14"/>
        <v>16.600000000000001</v>
      </c>
    </row>
    <row r="94" spans="1:22" x14ac:dyDescent="0.2">
      <c r="A94" s="172">
        <f>'Web Graph Info.'!A87:A234</f>
        <v>42232</v>
      </c>
      <c r="B94" s="4">
        <v>8.3000000000000007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</v>
      </c>
      <c r="J94" s="4">
        <v>0.3</v>
      </c>
      <c r="K94" s="4">
        <v>0</v>
      </c>
      <c r="L94" s="4">
        <v>0</v>
      </c>
      <c r="M94" s="4">
        <v>3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01">
        <f t="shared" ref="T94:T95" si="19">SUM(B94:S94)</f>
        <v>12.600000000000001</v>
      </c>
      <c r="U94" s="40">
        <v>4</v>
      </c>
      <c r="V94">
        <f t="shared" si="14"/>
        <v>16.600000000000001</v>
      </c>
    </row>
    <row r="95" spans="1:22" x14ac:dyDescent="0.2">
      <c r="A95" s="172">
        <f>'Web Graph Info.'!A88:A235</f>
        <v>42233</v>
      </c>
      <c r="B95" s="4">
        <v>8.3000000000000007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0.3</v>
      </c>
      <c r="K95" s="4">
        <v>0</v>
      </c>
      <c r="L95" s="4">
        <v>0</v>
      </c>
      <c r="M95" s="4">
        <v>3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01">
        <f t="shared" si="19"/>
        <v>12.600000000000001</v>
      </c>
      <c r="U95" s="40">
        <v>4</v>
      </c>
      <c r="V95">
        <f t="shared" si="14"/>
        <v>16.600000000000001</v>
      </c>
    </row>
    <row r="96" spans="1:22" x14ac:dyDescent="0.2">
      <c r="A96" s="172">
        <f>'Web Graph Info.'!A89:A236</f>
        <v>42234</v>
      </c>
      <c r="B96" s="4">
        <v>2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6</v>
      </c>
      <c r="J96" s="4">
        <v>2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1</v>
      </c>
      <c r="S96" s="4">
        <v>0</v>
      </c>
      <c r="T96">
        <f t="shared" si="18"/>
        <v>11</v>
      </c>
      <c r="U96" s="40">
        <v>0</v>
      </c>
      <c r="V96">
        <f t="shared" si="14"/>
        <v>11</v>
      </c>
    </row>
    <row r="97" spans="1:22" x14ac:dyDescent="0.2">
      <c r="A97" s="172">
        <f>'Web Graph Info.'!A90:A237</f>
        <v>42235</v>
      </c>
      <c r="B97" s="4">
        <v>7</v>
      </c>
      <c r="C97" s="4">
        <v>0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6</v>
      </c>
      <c r="J97" s="4">
        <v>3</v>
      </c>
      <c r="K97" s="4">
        <v>0</v>
      </c>
      <c r="L97" s="4">
        <v>1</v>
      </c>
      <c r="M97" s="4">
        <v>2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4">
        <v>0</v>
      </c>
      <c r="T97">
        <f t="shared" si="18"/>
        <v>21</v>
      </c>
      <c r="U97" s="40">
        <v>3</v>
      </c>
      <c r="V97">
        <f t="shared" si="14"/>
        <v>24</v>
      </c>
    </row>
    <row r="98" spans="1:22" x14ac:dyDescent="0.2">
      <c r="A98" s="172">
        <f>'Web Graph Info.'!A91:A238</f>
        <v>42236</v>
      </c>
      <c r="B98" s="4">
        <v>12</v>
      </c>
      <c r="C98" s="4">
        <v>1</v>
      </c>
      <c r="D98" s="4">
        <v>0</v>
      </c>
      <c r="E98" s="4">
        <v>1</v>
      </c>
      <c r="F98" s="4">
        <v>0</v>
      </c>
      <c r="G98" s="4">
        <v>0</v>
      </c>
      <c r="H98" s="4">
        <v>0</v>
      </c>
      <c r="I98" s="4">
        <v>4</v>
      </c>
      <c r="J98" s="4">
        <v>2</v>
      </c>
      <c r="K98" s="4">
        <v>0</v>
      </c>
      <c r="L98" s="4">
        <v>0</v>
      </c>
      <c r="M98" s="4">
        <v>4</v>
      </c>
      <c r="N98" s="4">
        <v>0</v>
      </c>
      <c r="O98" s="4">
        <v>16</v>
      </c>
      <c r="P98" s="4">
        <v>0</v>
      </c>
      <c r="Q98" s="4">
        <v>0</v>
      </c>
      <c r="R98" s="4">
        <v>0</v>
      </c>
      <c r="S98" s="4">
        <v>0</v>
      </c>
      <c r="T98">
        <f t="shared" si="18"/>
        <v>40</v>
      </c>
      <c r="U98" s="40">
        <v>7</v>
      </c>
      <c r="V98">
        <f t="shared" si="14"/>
        <v>47</v>
      </c>
    </row>
    <row r="99" spans="1:22" x14ac:dyDescent="0.2">
      <c r="A99" s="172">
        <f>'Web Graph Info.'!A92:A239</f>
        <v>42237</v>
      </c>
      <c r="B99" s="4">
        <v>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11</v>
      </c>
      <c r="J99" s="4">
        <v>0</v>
      </c>
      <c r="K99" s="4">
        <v>0</v>
      </c>
      <c r="L99" s="4">
        <v>2</v>
      </c>
      <c r="M99" s="4">
        <v>5</v>
      </c>
      <c r="N99" s="4">
        <v>0</v>
      </c>
      <c r="O99" s="4">
        <v>7</v>
      </c>
      <c r="P99" s="4">
        <v>0</v>
      </c>
      <c r="Q99" s="4">
        <v>0</v>
      </c>
      <c r="R99" s="4">
        <v>0</v>
      </c>
      <c r="S99" s="4">
        <v>0</v>
      </c>
      <c r="T99">
        <f t="shared" si="18"/>
        <v>28</v>
      </c>
      <c r="U99" s="40">
        <v>0</v>
      </c>
      <c r="V99">
        <f t="shared" si="14"/>
        <v>28</v>
      </c>
    </row>
    <row r="100" spans="1:22" x14ac:dyDescent="0.2">
      <c r="A100" s="172">
        <f>'Web Graph Info.'!A93:A240</f>
        <v>42238</v>
      </c>
      <c r="B100" s="4">
        <f>22/3</f>
        <v>7.333333333333333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10</v>
      </c>
      <c r="J100" s="4">
        <f>25/3</f>
        <v>8.3333333333333339</v>
      </c>
      <c r="K100" s="4">
        <v>0</v>
      </c>
      <c r="L100" s="4">
        <v>0</v>
      </c>
      <c r="M100" s="4">
        <v>0</v>
      </c>
      <c r="N100" s="4">
        <v>0</v>
      </c>
      <c r="O100" s="4">
        <f>20/3</f>
        <v>6.666666666666667</v>
      </c>
      <c r="P100" s="4">
        <v>0</v>
      </c>
      <c r="Q100" s="4">
        <v>0</v>
      </c>
      <c r="R100" s="4">
        <v>0</v>
      </c>
      <c r="S100" s="4">
        <v>0</v>
      </c>
      <c r="T100">
        <f t="shared" si="18"/>
        <v>32.333333333333329</v>
      </c>
      <c r="U100" s="22">
        <f>9/3</f>
        <v>3</v>
      </c>
      <c r="V100">
        <f t="shared" si="14"/>
        <v>35.333333333333329</v>
      </c>
    </row>
    <row r="101" spans="1:22" x14ac:dyDescent="0.2">
      <c r="A101" s="172">
        <f>'Web Graph Info.'!A94:A241</f>
        <v>42239</v>
      </c>
      <c r="B101" s="4">
        <f t="shared" ref="B101:B102" si="20">22/3</f>
        <v>7.333333333333333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10</v>
      </c>
      <c r="J101" s="4">
        <f t="shared" ref="J101:J102" si="21">25/3</f>
        <v>8.3333333333333339</v>
      </c>
      <c r="K101" s="4">
        <v>0</v>
      </c>
      <c r="L101" s="4">
        <v>0</v>
      </c>
      <c r="M101" s="4">
        <v>0</v>
      </c>
      <c r="N101" s="4">
        <v>0</v>
      </c>
      <c r="O101" s="4">
        <f t="shared" ref="O101:O102" si="22">20/3</f>
        <v>6.666666666666667</v>
      </c>
      <c r="P101" s="4">
        <v>0</v>
      </c>
      <c r="Q101" s="4">
        <v>0</v>
      </c>
      <c r="R101" s="4">
        <v>0</v>
      </c>
      <c r="S101" s="4">
        <v>0</v>
      </c>
      <c r="T101">
        <f t="shared" si="18"/>
        <v>32.333333333333329</v>
      </c>
      <c r="U101" s="22">
        <f t="shared" ref="U101:U102" si="23">9/3</f>
        <v>3</v>
      </c>
      <c r="V101">
        <f t="shared" si="14"/>
        <v>35.333333333333329</v>
      </c>
    </row>
    <row r="102" spans="1:22" x14ac:dyDescent="0.2">
      <c r="A102" s="172">
        <f>'Web Graph Info.'!A95:A242</f>
        <v>42240</v>
      </c>
      <c r="B102" s="4">
        <f t="shared" si="20"/>
        <v>7.333333333333333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10</v>
      </c>
      <c r="J102" s="4">
        <f t="shared" si="21"/>
        <v>8.3333333333333339</v>
      </c>
      <c r="K102" s="4">
        <v>0</v>
      </c>
      <c r="L102" s="4">
        <v>0</v>
      </c>
      <c r="M102" s="4">
        <v>0</v>
      </c>
      <c r="N102" s="4">
        <v>0</v>
      </c>
      <c r="O102" s="4">
        <f t="shared" si="22"/>
        <v>6.666666666666667</v>
      </c>
      <c r="P102" s="4">
        <v>0</v>
      </c>
      <c r="Q102" s="4">
        <v>0</v>
      </c>
      <c r="R102" s="4">
        <v>0</v>
      </c>
      <c r="S102" s="4">
        <v>0</v>
      </c>
      <c r="T102">
        <f t="shared" si="18"/>
        <v>32.333333333333329</v>
      </c>
      <c r="U102" s="22">
        <f t="shared" si="23"/>
        <v>3</v>
      </c>
      <c r="V102">
        <f t="shared" si="14"/>
        <v>35.333333333333329</v>
      </c>
    </row>
    <row r="103" spans="1:22" x14ac:dyDescent="0.2">
      <c r="A103" s="172">
        <f>'Web Graph Info.'!A96:A243</f>
        <v>42241</v>
      </c>
      <c r="B103" s="4">
        <v>11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7</v>
      </c>
      <c r="J103" s="4">
        <v>1</v>
      </c>
      <c r="K103" s="4">
        <v>0</v>
      </c>
      <c r="L103" s="4">
        <v>0</v>
      </c>
      <c r="M103" s="4">
        <v>3</v>
      </c>
      <c r="N103" s="4">
        <v>0</v>
      </c>
      <c r="O103" s="4">
        <v>3</v>
      </c>
      <c r="P103" s="4">
        <v>0</v>
      </c>
      <c r="Q103" s="4">
        <v>0</v>
      </c>
      <c r="R103" s="4">
        <v>0</v>
      </c>
      <c r="S103" s="4">
        <v>0</v>
      </c>
      <c r="T103">
        <f t="shared" si="18"/>
        <v>25</v>
      </c>
      <c r="U103" s="22">
        <v>3</v>
      </c>
      <c r="V103">
        <f t="shared" si="14"/>
        <v>28</v>
      </c>
    </row>
    <row r="104" spans="1:22" x14ac:dyDescent="0.2">
      <c r="A104" s="172">
        <f>'Web Graph Info.'!A97:A244</f>
        <v>42242</v>
      </c>
      <c r="B104" s="4">
        <v>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3</v>
      </c>
      <c r="J104" s="4">
        <v>7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0</v>
      </c>
      <c r="Q104" s="4">
        <v>0</v>
      </c>
      <c r="R104" s="4">
        <v>0</v>
      </c>
      <c r="S104" s="4">
        <v>0</v>
      </c>
      <c r="T104">
        <f t="shared" si="18"/>
        <v>22</v>
      </c>
      <c r="U104" s="22">
        <v>8</v>
      </c>
      <c r="V104">
        <f t="shared" si="14"/>
        <v>30</v>
      </c>
    </row>
    <row r="105" spans="1:22" x14ac:dyDescent="0.2">
      <c r="A105" s="172">
        <f>'Web Graph Info.'!A98:A245</f>
        <v>42243</v>
      </c>
      <c r="B105" s="4">
        <v>2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2</v>
      </c>
      <c r="J105" s="4">
        <v>2</v>
      </c>
      <c r="K105" s="4">
        <v>0</v>
      </c>
      <c r="L105" s="4">
        <v>0</v>
      </c>
      <c r="M105" s="4">
        <v>0</v>
      </c>
      <c r="N105" s="4">
        <v>0</v>
      </c>
      <c r="O105" s="4">
        <v>2</v>
      </c>
      <c r="P105" s="4">
        <v>0</v>
      </c>
      <c r="Q105" s="4">
        <v>0</v>
      </c>
      <c r="R105" s="4">
        <v>0</v>
      </c>
      <c r="S105" s="4">
        <v>0</v>
      </c>
      <c r="T105">
        <f>SUM(B105:S105)</f>
        <v>8</v>
      </c>
      <c r="U105" s="22">
        <v>0</v>
      </c>
      <c r="V105">
        <f>T105+U105</f>
        <v>8</v>
      </c>
    </row>
    <row r="106" spans="1:22" x14ac:dyDescent="0.2">
      <c r="A106" s="172">
        <f>'Web Graph Info.'!A99:A246</f>
        <v>42244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9</v>
      </c>
      <c r="P106" s="4">
        <v>0</v>
      </c>
      <c r="Q106" s="4">
        <v>0</v>
      </c>
      <c r="R106" s="4">
        <v>0</v>
      </c>
      <c r="S106" s="4">
        <v>0</v>
      </c>
      <c r="T106">
        <f>SUM(B106:S106)</f>
        <v>12</v>
      </c>
      <c r="U106" s="22">
        <v>1</v>
      </c>
      <c r="V106">
        <f t="shared" si="14"/>
        <v>13</v>
      </c>
    </row>
    <row r="107" spans="1:22" x14ac:dyDescent="0.2">
      <c r="A107" s="172">
        <f>'Web Graph Info.'!A100:A247</f>
        <v>42245</v>
      </c>
      <c r="B107" s="4">
        <f>6/3</f>
        <v>2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f>8/3</f>
        <v>2.6666666666666665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f>9/3</f>
        <v>3</v>
      </c>
      <c r="P107" s="4">
        <v>0</v>
      </c>
      <c r="Q107" s="4">
        <v>0</v>
      </c>
      <c r="R107" s="4">
        <v>0</v>
      </c>
      <c r="S107" s="4">
        <v>0</v>
      </c>
      <c r="T107">
        <f t="shared" si="18"/>
        <v>7.6666666666666661</v>
      </c>
      <c r="U107" s="22">
        <v>1</v>
      </c>
      <c r="V107">
        <f t="shared" si="14"/>
        <v>8.6666666666666661</v>
      </c>
    </row>
    <row r="108" spans="1:22" x14ac:dyDescent="0.2">
      <c r="A108" s="172">
        <f>'Web Graph Info.'!A101:A248</f>
        <v>42246</v>
      </c>
      <c r="B108" s="4">
        <v>2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f t="shared" ref="I108:I109" si="24">8/3</f>
        <v>2.6666666666666665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3</v>
      </c>
      <c r="P108" s="4">
        <v>0</v>
      </c>
      <c r="Q108" s="4">
        <v>0</v>
      </c>
      <c r="R108" s="4">
        <v>0</v>
      </c>
      <c r="S108" s="4">
        <v>0</v>
      </c>
      <c r="T108">
        <f t="shared" si="18"/>
        <v>7.6666666666666661</v>
      </c>
      <c r="U108" s="22">
        <v>1</v>
      </c>
      <c r="V108">
        <f t="shared" si="14"/>
        <v>8.6666666666666661</v>
      </c>
    </row>
    <row r="109" spans="1:22" x14ac:dyDescent="0.2">
      <c r="A109" s="172">
        <f>'Web Graph Info.'!A102:A249</f>
        <v>42247</v>
      </c>
      <c r="B109" s="4">
        <v>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f t="shared" si="24"/>
        <v>2.6666666666666665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3</v>
      </c>
      <c r="P109" s="4">
        <v>0</v>
      </c>
      <c r="Q109" s="4">
        <v>0</v>
      </c>
      <c r="R109" s="4">
        <v>0</v>
      </c>
      <c r="S109" s="4">
        <v>0</v>
      </c>
      <c r="T109">
        <f>SUM(B109:S109)</f>
        <v>7.6666666666666661</v>
      </c>
      <c r="U109" s="22">
        <v>1</v>
      </c>
      <c r="V109">
        <f>T109+U109</f>
        <v>8.6666666666666661</v>
      </c>
    </row>
    <row r="110" spans="1:22" x14ac:dyDescent="0.2">
      <c r="A110" s="172">
        <f>'Web Graph Info.'!A103:A250</f>
        <v>42248</v>
      </c>
      <c r="B110" s="4">
        <v>4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2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3</v>
      </c>
      <c r="P110" s="4">
        <v>0</v>
      </c>
      <c r="Q110" s="4">
        <v>0</v>
      </c>
      <c r="R110" s="4">
        <v>0</v>
      </c>
      <c r="S110" s="4">
        <v>0</v>
      </c>
      <c r="T110">
        <f>SUM(B110:S110)</f>
        <v>10</v>
      </c>
      <c r="U110" s="22">
        <v>0</v>
      </c>
      <c r="V110">
        <f>T110+U110</f>
        <v>10</v>
      </c>
    </row>
    <row r="111" spans="1:22" x14ac:dyDescent="0.2">
      <c r="A111" s="172">
        <f>'Web Graph Info.'!A104:A251</f>
        <v>42249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3</v>
      </c>
      <c r="P111" s="4">
        <v>0</v>
      </c>
      <c r="Q111" s="4">
        <v>0</v>
      </c>
      <c r="R111" s="4">
        <v>0</v>
      </c>
      <c r="S111" s="4">
        <v>0</v>
      </c>
      <c r="T111">
        <f t="shared" si="18"/>
        <v>5</v>
      </c>
      <c r="U111" s="22">
        <v>0</v>
      </c>
      <c r="V111">
        <f t="shared" si="14"/>
        <v>5</v>
      </c>
    </row>
    <row r="112" spans="1:22" x14ac:dyDescent="0.2">
      <c r="A112" s="172">
        <f>'Web Graph Info.'!A105:A252</f>
        <v>42250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19</v>
      </c>
      <c r="G112" s="4" t="s">
        <v>19</v>
      </c>
      <c r="H112" s="4" t="s">
        <v>19</v>
      </c>
      <c r="I112" s="4" t="s">
        <v>19</v>
      </c>
      <c r="J112" s="4" t="s">
        <v>19</v>
      </c>
      <c r="K112" s="4" t="s">
        <v>19</v>
      </c>
      <c r="L112" s="4" t="s">
        <v>19</v>
      </c>
      <c r="M112" s="4" t="s">
        <v>19</v>
      </c>
      <c r="N112" s="4" t="s">
        <v>19</v>
      </c>
      <c r="O112" s="4" t="s">
        <v>19</v>
      </c>
      <c r="P112" s="4" t="s">
        <v>19</v>
      </c>
      <c r="Q112" s="4" t="s">
        <v>19</v>
      </c>
      <c r="R112" s="4" t="s">
        <v>19</v>
      </c>
      <c r="S112" s="4" t="s">
        <v>19</v>
      </c>
      <c r="T112" s="4" t="s">
        <v>19</v>
      </c>
      <c r="U112" s="4" t="s">
        <v>19</v>
      </c>
      <c r="V112" s="4" t="s">
        <v>19</v>
      </c>
    </row>
    <row r="113" spans="1:22" x14ac:dyDescent="0.2">
      <c r="A113" s="172">
        <f>'Web Graph Info.'!A106:A253</f>
        <v>42251</v>
      </c>
      <c r="B113" s="4">
        <v>2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>
        <f t="shared" si="18"/>
        <v>3</v>
      </c>
      <c r="U113" s="40">
        <v>2</v>
      </c>
      <c r="V113">
        <f>T113+U113</f>
        <v>5</v>
      </c>
    </row>
    <row r="114" spans="1:22" x14ac:dyDescent="0.2">
      <c r="A114" s="172">
        <f>'Web Graph Info.'!A107:A254</f>
        <v>42252</v>
      </c>
      <c r="B114" s="4">
        <v>1.75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f>13/4</f>
        <v>3.25</v>
      </c>
      <c r="J114" s="4">
        <v>0.75</v>
      </c>
      <c r="K114" s="4">
        <v>0</v>
      </c>
      <c r="L114" s="4">
        <v>0</v>
      </c>
      <c r="M114" s="4">
        <v>0.25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>
        <f>SUM(B114:S114)</f>
        <v>7</v>
      </c>
      <c r="U114" s="40">
        <v>1</v>
      </c>
      <c r="V114">
        <f>T114+U114</f>
        <v>8</v>
      </c>
    </row>
    <row r="115" spans="1:22" x14ac:dyDescent="0.2">
      <c r="A115" s="172">
        <f>'Web Graph Info.'!A108:A255</f>
        <v>42253</v>
      </c>
      <c r="B115" s="4">
        <v>1.75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f t="shared" ref="I115:I117" si="25">13/4</f>
        <v>3.25</v>
      </c>
      <c r="J115" s="4">
        <v>0.75</v>
      </c>
      <c r="K115" s="4">
        <v>0</v>
      </c>
      <c r="L115" s="4">
        <v>0</v>
      </c>
      <c r="M115" s="4">
        <v>0.25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101">
        <f t="shared" ref="T115:T117" si="26">SUM(B115:S115)</f>
        <v>7</v>
      </c>
      <c r="U115" s="40">
        <v>1</v>
      </c>
      <c r="V115" s="101">
        <f t="shared" ref="V115:V117" si="27">T115+U115</f>
        <v>8</v>
      </c>
    </row>
    <row r="116" spans="1:22" x14ac:dyDescent="0.2">
      <c r="A116" s="172">
        <f>'Web Graph Info.'!A109:A256</f>
        <v>42254</v>
      </c>
      <c r="B116" s="4">
        <v>1.75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f t="shared" si="25"/>
        <v>3.25</v>
      </c>
      <c r="J116" s="4">
        <v>0.75</v>
      </c>
      <c r="K116" s="4">
        <v>0</v>
      </c>
      <c r="L116" s="4">
        <v>0</v>
      </c>
      <c r="M116" s="4">
        <v>0.25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101">
        <f t="shared" si="26"/>
        <v>7</v>
      </c>
      <c r="U116" s="40">
        <v>1</v>
      </c>
      <c r="V116" s="101">
        <f t="shared" si="27"/>
        <v>8</v>
      </c>
    </row>
    <row r="117" spans="1:22" x14ac:dyDescent="0.2">
      <c r="A117" s="172">
        <f>'Web Graph Info.'!A110:A257</f>
        <v>42255</v>
      </c>
      <c r="B117" s="4">
        <v>1.75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f t="shared" si="25"/>
        <v>3.25</v>
      </c>
      <c r="J117" s="4">
        <v>0.75</v>
      </c>
      <c r="K117" s="4">
        <v>0</v>
      </c>
      <c r="L117" s="4">
        <v>0</v>
      </c>
      <c r="M117" s="4">
        <v>0.25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101">
        <f t="shared" si="26"/>
        <v>7</v>
      </c>
      <c r="U117" s="40">
        <v>1</v>
      </c>
      <c r="V117" s="101">
        <f t="shared" si="27"/>
        <v>8</v>
      </c>
    </row>
    <row r="118" spans="1:22" x14ac:dyDescent="0.2">
      <c r="A118" s="172">
        <f>'Web Graph Info.'!A111:A258</f>
        <v>42256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3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4</v>
      </c>
      <c r="P118" s="4">
        <v>0</v>
      </c>
      <c r="Q118" s="4">
        <v>0</v>
      </c>
      <c r="R118" s="4">
        <v>0</v>
      </c>
      <c r="S118" s="4">
        <v>0</v>
      </c>
      <c r="T118">
        <f t="shared" si="18"/>
        <v>8</v>
      </c>
      <c r="U118" s="40">
        <v>0</v>
      </c>
      <c r="V118">
        <f t="shared" ref="V118" si="28">T118+U118</f>
        <v>8</v>
      </c>
    </row>
    <row r="119" spans="1:22" x14ac:dyDescent="0.2">
      <c r="A119" s="172">
        <f>'Web Graph Info.'!A112:A259</f>
        <v>42257</v>
      </c>
      <c r="B119" s="4">
        <v>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0</v>
      </c>
      <c r="T119">
        <f>SUM(B119:S119)</f>
        <v>4</v>
      </c>
      <c r="U119" s="40">
        <v>0</v>
      </c>
      <c r="V119">
        <f>T119+U119</f>
        <v>4</v>
      </c>
    </row>
    <row r="120" spans="1:22" x14ac:dyDescent="0.2">
      <c r="A120" s="172">
        <f>'Web Graph Info.'!A113:A260</f>
        <v>42258</v>
      </c>
      <c r="B120" s="4">
        <v>11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3</v>
      </c>
      <c r="P120" s="4">
        <v>0</v>
      </c>
      <c r="Q120" s="4">
        <v>0</v>
      </c>
      <c r="R120" s="4">
        <v>0</v>
      </c>
      <c r="S120" s="4">
        <v>0</v>
      </c>
      <c r="T120">
        <f>SUM(B120:S120)</f>
        <v>15</v>
      </c>
      <c r="U120" s="40">
        <v>2</v>
      </c>
      <c r="V120">
        <f>T120+U120</f>
        <v>17</v>
      </c>
    </row>
    <row r="121" spans="1:22" x14ac:dyDescent="0.2">
      <c r="A121" s="172">
        <f>'Web Graph Info.'!A114:A261</f>
        <v>42259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  <c r="L121" s="4" t="s">
        <v>19</v>
      </c>
      <c r="M121" s="4" t="s">
        <v>19</v>
      </c>
      <c r="N121" s="4" t="s">
        <v>19</v>
      </c>
      <c r="O121" s="4" t="s">
        <v>19</v>
      </c>
      <c r="P121" s="4" t="s">
        <v>19</v>
      </c>
      <c r="Q121" s="4" t="s">
        <v>19</v>
      </c>
      <c r="R121" s="4" t="s">
        <v>19</v>
      </c>
      <c r="S121" s="4" t="s">
        <v>19</v>
      </c>
      <c r="T121" s="4" t="s">
        <v>19</v>
      </c>
      <c r="U121" s="4" t="s">
        <v>19</v>
      </c>
      <c r="V121" s="4" t="s">
        <v>19</v>
      </c>
    </row>
    <row r="122" spans="1:22" x14ac:dyDescent="0.2">
      <c r="A122" s="172">
        <f>'Web Graph Info.'!A115:A262</f>
        <v>42260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19</v>
      </c>
      <c r="G122" s="4" t="s">
        <v>19</v>
      </c>
      <c r="H122" s="4" t="s">
        <v>19</v>
      </c>
      <c r="I122" s="4" t="s">
        <v>19</v>
      </c>
      <c r="J122" s="4" t="s">
        <v>19</v>
      </c>
      <c r="K122" s="4" t="s">
        <v>19</v>
      </c>
      <c r="L122" s="4" t="s">
        <v>19</v>
      </c>
      <c r="M122" s="4" t="s">
        <v>19</v>
      </c>
      <c r="N122" s="4" t="s">
        <v>19</v>
      </c>
      <c r="O122" s="4" t="s">
        <v>19</v>
      </c>
      <c r="P122" s="4" t="s">
        <v>19</v>
      </c>
      <c r="Q122" s="4" t="s">
        <v>19</v>
      </c>
      <c r="R122" s="4" t="s">
        <v>19</v>
      </c>
      <c r="S122" s="4" t="s">
        <v>19</v>
      </c>
      <c r="T122" s="4" t="s">
        <v>19</v>
      </c>
      <c r="U122" s="4" t="s">
        <v>19</v>
      </c>
      <c r="V122" s="4" t="s">
        <v>19</v>
      </c>
    </row>
    <row r="123" spans="1:22" x14ac:dyDescent="0.2">
      <c r="A123" s="172">
        <f>'Web Graph Info.'!A116:A263</f>
        <v>42261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19</v>
      </c>
      <c r="G123" s="4" t="s">
        <v>19</v>
      </c>
      <c r="H123" s="4" t="s">
        <v>19</v>
      </c>
      <c r="I123" s="4" t="s">
        <v>19</v>
      </c>
      <c r="J123" s="4" t="s">
        <v>19</v>
      </c>
      <c r="K123" s="4" t="s">
        <v>19</v>
      </c>
      <c r="L123" s="4" t="s">
        <v>19</v>
      </c>
      <c r="M123" s="4" t="s">
        <v>19</v>
      </c>
      <c r="N123" s="4" t="s">
        <v>19</v>
      </c>
      <c r="O123" s="4" t="s">
        <v>19</v>
      </c>
      <c r="P123" s="4" t="s">
        <v>19</v>
      </c>
      <c r="Q123" s="4" t="s">
        <v>19</v>
      </c>
      <c r="R123" s="4" t="s">
        <v>19</v>
      </c>
      <c r="S123" s="4" t="s">
        <v>19</v>
      </c>
      <c r="T123" s="4" t="s">
        <v>19</v>
      </c>
      <c r="U123" s="4" t="s">
        <v>19</v>
      </c>
      <c r="V123" s="4" t="s">
        <v>19</v>
      </c>
    </row>
    <row r="124" spans="1:22" x14ac:dyDescent="0.2">
      <c r="A124" s="172">
        <f>'Web Graph Info.'!A117:A264</f>
        <v>42262</v>
      </c>
      <c r="B124" s="4">
        <v>6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3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4">
        <v>0</v>
      </c>
      <c r="T124">
        <f t="shared" ref="T124:T128" si="29">SUM(B124:S124)</f>
        <v>10</v>
      </c>
      <c r="U124" s="22">
        <v>0</v>
      </c>
      <c r="V124">
        <f t="shared" ref="V124:V128" si="30">T124+U124</f>
        <v>10</v>
      </c>
    </row>
    <row r="125" spans="1:22" x14ac:dyDescent="0.2">
      <c r="A125" s="172">
        <f>'Web Graph Info.'!A118:A265</f>
        <v>42263</v>
      </c>
      <c r="B125" s="4">
        <v>10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1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>
        <f t="shared" si="29"/>
        <v>13</v>
      </c>
      <c r="U125" s="22">
        <v>3</v>
      </c>
      <c r="V125">
        <f t="shared" si="30"/>
        <v>16</v>
      </c>
    </row>
    <row r="126" spans="1:22" x14ac:dyDescent="0.2">
      <c r="A126" s="172">
        <f>'Web Graph Info.'!A119:A266</f>
        <v>42264</v>
      </c>
      <c r="B126" s="4">
        <v>103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3</v>
      </c>
      <c r="J126" s="4">
        <v>2</v>
      </c>
      <c r="K126" s="4">
        <v>0</v>
      </c>
      <c r="L126" s="4">
        <v>0</v>
      </c>
      <c r="M126" s="4">
        <v>5</v>
      </c>
      <c r="N126" s="4">
        <v>0</v>
      </c>
      <c r="O126" s="4">
        <v>8</v>
      </c>
      <c r="P126" s="4">
        <v>0</v>
      </c>
      <c r="Q126" s="4">
        <v>0</v>
      </c>
      <c r="R126" s="4">
        <v>0</v>
      </c>
      <c r="S126" s="4">
        <v>0</v>
      </c>
      <c r="T126">
        <f t="shared" si="29"/>
        <v>121</v>
      </c>
      <c r="U126" s="22">
        <v>9</v>
      </c>
      <c r="V126">
        <f t="shared" si="30"/>
        <v>130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0</v>
      </c>
      <c r="U127" s="4"/>
      <c r="V127">
        <f t="shared" si="30"/>
        <v>0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>
        <f t="shared" si="29"/>
        <v>0</v>
      </c>
      <c r="U128" s="4"/>
      <c r="V128">
        <f t="shared" si="30"/>
        <v>0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>
        <f t="shared" ref="T129:T136" si="31">SUM(B129:S129)</f>
        <v>0</v>
      </c>
      <c r="U129" s="4"/>
      <c r="V129">
        <f t="shared" ref="V129:V136" si="32">T129+U129</f>
        <v>0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>
        <f t="shared" si="31"/>
        <v>0</v>
      </c>
      <c r="U130" s="4"/>
      <c r="V130">
        <f t="shared" si="32"/>
        <v>0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>
        <f t="shared" si="31"/>
        <v>0</v>
      </c>
      <c r="U131" s="4"/>
      <c r="V131">
        <f t="shared" si="32"/>
        <v>0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31"/>
        <v>0</v>
      </c>
      <c r="U132" s="4"/>
      <c r="V132">
        <f t="shared" si="32"/>
        <v>0</v>
      </c>
    </row>
    <row r="133" spans="1:22" x14ac:dyDescent="0.2">
      <c r="A133" s="172">
        <f>'Web Graph Info.'!A126:A273</f>
        <v>42271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31"/>
        <v>0</v>
      </c>
      <c r="U133" s="4"/>
      <c r="V133">
        <f t="shared" si="32"/>
        <v>0</v>
      </c>
    </row>
    <row r="134" spans="1:22" x14ac:dyDescent="0.2">
      <c r="A134" s="172">
        <f>'Web Graph Info.'!A127:A274</f>
        <v>42272</v>
      </c>
      <c r="B134" s="4"/>
      <c r="C134" s="4"/>
      <c r="D134" s="4"/>
      <c r="E134" s="4"/>
      <c r="F134" s="4"/>
      <c r="G134" s="4"/>
      <c r="H134" s="12"/>
      <c r="I134" s="8"/>
      <c r="J134" s="4"/>
      <c r="K134" s="4"/>
      <c r="L134" s="4"/>
      <c r="M134" s="4"/>
      <c r="N134" s="4"/>
      <c r="O134" s="8"/>
      <c r="P134" s="4"/>
      <c r="Q134" s="4"/>
      <c r="R134" s="8"/>
      <c r="S134" s="12"/>
      <c r="T134">
        <f t="shared" si="31"/>
        <v>0</v>
      </c>
      <c r="U134" s="4"/>
      <c r="V134">
        <f t="shared" si="32"/>
        <v>0</v>
      </c>
    </row>
    <row r="135" spans="1:22" x14ac:dyDescent="0.2">
      <c r="A135" s="172">
        <f>'Web Graph Info.'!A128:A275</f>
        <v>42273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4"/>
      <c r="Q135" s="4"/>
      <c r="R135" s="8"/>
      <c r="S135" s="12"/>
      <c r="T135">
        <f t="shared" si="31"/>
        <v>0</v>
      </c>
      <c r="U135" s="4"/>
      <c r="V135">
        <f t="shared" si="32"/>
        <v>0</v>
      </c>
    </row>
    <row r="136" spans="1:22" x14ac:dyDescent="0.2">
      <c r="A136" s="172">
        <f>'Web Graph Info.'!A129:A276</f>
        <v>42274</v>
      </c>
      <c r="B136" s="4"/>
      <c r="C136" s="4"/>
      <c r="D136" s="4"/>
      <c r="E136" s="4"/>
      <c r="F136" s="4"/>
      <c r="G136" s="4"/>
      <c r="H136" s="12"/>
      <c r="I136" s="8"/>
      <c r="J136" s="4"/>
      <c r="K136" s="4"/>
      <c r="L136" s="4"/>
      <c r="M136" s="4"/>
      <c r="N136" s="4"/>
      <c r="O136" s="8"/>
      <c r="P136" s="4"/>
      <c r="Q136" s="4"/>
      <c r="R136" s="8"/>
      <c r="S136" s="12"/>
      <c r="T136">
        <f t="shared" si="31"/>
        <v>0</v>
      </c>
      <c r="U136" s="4"/>
      <c r="V136">
        <f t="shared" si="32"/>
        <v>0</v>
      </c>
    </row>
    <row r="137" spans="1:22" x14ac:dyDescent="0.2">
      <c r="A137" s="172">
        <f>'Web Graph Info.'!A130:A277</f>
        <v>42275</v>
      </c>
      <c r="B137" s="4"/>
      <c r="C137" s="4"/>
      <c r="D137" s="4"/>
      <c r="E137" s="4"/>
      <c r="F137" s="4"/>
      <c r="G137" s="4"/>
      <c r="H137" s="12"/>
      <c r="I137" s="8"/>
      <c r="J137" s="4"/>
      <c r="K137" s="4"/>
      <c r="L137" s="4"/>
      <c r="M137" s="4"/>
      <c r="N137" s="4"/>
      <c r="O137" s="8"/>
      <c r="P137" s="4"/>
      <c r="Q137" s="4"/>
      <c r="R137" s="8"/>
      <c r="S137" s="12"/>
      <c r="T137">
        <f>SUM(B137:S137)</f>
        <v>0</v>
      </c>
      <c r="U137" s="4"/>
      <c r="V137">
        <f t="shared" ref="V137:V174" si="33">T137+U137</f>
        <v>0</v>
      </c>
    </row>
    <row r="138" spans="1:22" x14ac:dyDescent="0.2">
      <c r="A138" s="172">
        <f>'Web Graph Info.'!A131:A278</f>
        <v>42276</v>
      </c>
      <c r="B138" s="4"/>
      <c r="C138" s="4"/>
      <c r="D138" s="4"/>
      <c r="E138" s="4"/>
      <c r="F138" s="4"/>
      <c r="G138" s="4"/>
      <c r="H138" s="12"/>
      <c r="I138" s="8"/>
      <c r="J138" s="4"/>
      <c r="K138" s="4"/>
      <c r="L138" s="4"/>
      <c r="M138" s="4"/>
      <c r="N138" s="4"/>
      <c r="O138" s="8"/>
      <c r="P138" s="4"/>
      <c r="Q138" s="4"/>
      <c r="R138" s="8"/>
      <c r="S138" s="12"/>
      <c r="T138">
        <f>SUM(B138:S138)</f>
        <v>0</v>
      </c>
      <c r="U138" s="4"/>
      <c r="V138">
        <f t="shared" si="33"/>
        <v>0</v>
      </c>
    </row>
    <row r="139" spans="1:22" s="101" customFormat="1" x14ac:dyDescent="0.2">
      <c r="A139" s="172">
        <f>'Web Graph Info.'!A132:A279</f>
        <v>42277</v>
      </c>
      <c r="B139" s="4"/>
      <c r="C139" s="4"/>
      <c r="D139" s="4"/>
      <c r="E139" s="4"/>
      <c r="F139" s="4"/>
      <c r="G139" s="4"/>
      <c r="H139" s="12"/>
      <c r="I139" s="8"/>
      <c r="J139" s="4"/>
      <c r="K139" s="4"/>
      <c r="L139" s="4"/>
      <c r="M139" s="4"/>
      <c r="N139" s="4"/>
      <c r="O139" s="8"/>
      <c r="P139" s="4"/>
      <c r="Q139" s="4"/>
      <c r="R139" s="8"/>
      <c r="S139" s="12"/>
      <c r="T139" s="101">
        <f>SUM(B139:S139)</f>
        <v>0</v>
      </c>
      <c r="U139" s="4"/>
      <c r="V139" s="101">
        <f t="shared" si="33"/>
        <v>0</v>
      </c>
    </row>
    <row r="140" spans="1:22" s="101" customFormat="1" x14ac:dyDescent="0.2">
      <c r="A140" s="172">
        <f>'Web Graph Info.'!A133:A280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8"/>
      <c r="P140" s="4"/>
      <c r="Q140" s="4"/>
      <c r="R140" s="8"/>
      <c r="S140" s="12"/>
      <c r="T140" s="101">
        <f>SUM(B140:S140)</f>
        <v>0</v>
      </c>
      <c r="U140" s="4"/>
      <c r="V140" s="101">
        <f t="shared" si="33"/>
        <v>0</v>
      </c>
    </row>
    <row r="141" spans="1:22" s="101" customFormat="1" x14ac:dyDescent="0.2">
      <c r="A141" s="172">
        <f>'Web Graph Info.'!A134:A281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8"/>
      <c r="P141" s="4"/>
      <c r="Q141" s="4"/>
      <c r="R141" s="8"/>
      <c r="S141" s="12"/>
      <c r="T141" s="101">
        <f t="shared" ref="T141:T144" si="34">SUM(B141:S141)</f>
        <v>0</v>
      </c>
      <c r="U141" s="4"/>
      <c r="V141" s="101">
        <f t="shared" si="33"/>
        <v>0</v>
      </c>
    </row>
    <row r="142" spans="1:22" s="101" customFormat="1" x14ac:dyDescent="0.2">
      <c r="A142" s="172">
        <f>'Web Graph Info.'!A135:A282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8"/>
      <c r="P142" s="4"/>
      <c r="Q142" s="4"/>
      <c r="R142" s="8"/>
      <c r="S142" s="12"/>
      <c r="T142" s="101">
        <f t="shared" si="34"/>
        <v>0</v>
      </c>
      <c r="U142" s="4"/>
      <c r="V142" s="101">
        <f t="shared" si="33"/>
        <v>0</v>
      </c>
    </row>
    <row r="143" spans="1:22" s="101" customFormat="1" x14ac:dyDescent="0.2">
      <c r="A143" s="172">
        <f>'Web Graph Info.'!A136:A283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8"/>
      <c r="P143" s="4"/>
      <c r="Q143" s="4"/>
      <c r="R143" s="8"/>
      <c r="S143" s="12"/>
      <c r="T143" s="101">
        <f t="shared" si="34"/>
        <v>0</v>
      </c>
      <c r="U143" s="4"/>
      <c r="V143" s="101">
        <f t="shared" si="33"/>
        <v>0</v>
      </c>
    </row>
    <row r="144" spans="1:22" s="101" customFormat="1" x14ac:dyDescent="0.2">
      <c r="A144" s="172">
        <f>'Web Graph Info.'!A137:A284</f>
        <v>42282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8"/>
      <c r="P144" s="4"/>
      <c r="Q144" s="4"/>
      <c r="R144" s="8"/>
      <c r="S144" s="12"/>
      <c r="T144" s="101">
        <f t="shared" si="34"/>
        <v>0</v>
      </c>
      <c r="U144" s="4"/>
      <c r="V144" s="101">
        <f t="shared" si="33"/>
        <v>0</v>
      </c>
    </row>
    <row r="145" spans="1:22" s="101" customFormat="1" x14ac:dyDescent="0.2">
      <c r="A145" s="172">
        <f>'Web Graph Info.'!A138:A285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8"/>
      <c r="P145" s="4"/>
      <c r="Q145" s="4"/>
      <c r="R145" s="8"/>
      <c r="S145" s="12"/>
      <c r="T145" s="101">
        <f t="shared" ref="T145:T174" si="35">SUM(B145:S145)</f>
        <v>0</v>
      </c>
      <c r="U145" s="4"/>
      <c r="V145" s="101">
        <f t="shared" si="33"/>
        <v>0</v>
      </c>
    </row>
    <row r="146" spans="1:22" s="101" customFormat="1" x14ac:dyDescent="0.2">
      <c r="A146" s="172">
        <f>'Web Graph Info.'!A139:A286</f>
        <v>42284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8"/>
      <c r="P146" s="4"/>
      <c r="Q146" s="4"/>
      <c r="R146" s="8"/>
      <c r="S146" s="12"/>
      <c r="T146" s="101">
        <f t="shared" si="35"/>
        <v>0</v>
      </c>
      <c r="U146" s="4"/>
      <c r="V146" s="101">
        <f t="shared" si="33"/>
        <v>0</v>
      </c>
    </row>
    <row r="147" spans="1:22" s="101" customFormat="1" x14ac:dyDescent="0.2">
      <c r="A147" s="172">
        <f>'Web Graph Info.'!A140:A287</f>
        <v>42285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8"/>
      <c r="P147" s="4"/>
      <c r="Q147" s="4"/>
      <c r="R147" s="8"/>
      <c r="S147" s="12"/>
      <c r="T147" s="101">
        <f t="shared" si="35"/>
        <v>0</v>
      </c>
      <c r="U147" s="4"/>
      <c r="V147" s="101">
        <f t="shared" si="33"/>
        <v>0</v>
      </c>
    </row>
    <row r="148" spans="1:22" s="101" customFormat="1" x14ac:dyDescent="0.2">
      <c r="A148" s="172">
        <f>'Web Graph Info.'!A141:A288</f>
        <v>42286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8"/>
      <c r="P148" s="4"/>
      <c r="Q148" s="4"/>
      <c r="R148" s="8"/>
      <c r="S148" s="12"/>
      <c r="T148" s="101">
        <f t="shared" si="35"/>
        <v>0</v>
      </c>
      <c r="U148" s="4"/>
      <c r="V148" s="101">
        <f t="shared" si="33"/>
        <v>0</v>
      </c>
    </row>
    <row r="149" spans="1:22" s="101" customFormat="1" x14ac:dyDescent="0.2">
      <c r="A149" s="172">
        <f>'Web Graph Info.'!A142:A289</f>
        <v>42287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8"/>
      <c r="P149" s="4"/>
      <c r="Q149" s="4"/>
      <c r="R149" s="8"/>
      <c r="S149" s="12"/>
      <c r="T149" s="101">
        <f t="shared" si="35"/>
        <v>0</v>
      </c>
      <c r="U149" s="4"/>
      <c r="V149" s="101">
        <f t="shared" si="33"/>
        <v>0</v>
      </c>
    </row>
    <row r="150" spans="1:22" s="101" customFormat="1" x14ac:dyDescent="0.2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8"/>
      <c r="P150" s="4"/>
      <c r="Q150" s="4"/>
      <c r="R150" s="8"/>
      <c r="S150" s="12"/>
      <c r="T150" s="101">
        <f t="shared" si="35"/>
        <v>0</v>
      </c>
      <c r="U150" s="4"/>
      <c r="V150" s="101">
        <f t="shared" si="33"/>
        <v>0</v>
      </c>
    </row>
    <row r="151" spans="1:22" s="101" customFormat="1" x14ac:dyDescent="0.2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/>
      <c r="P151" s="4"/>
      <c r="Q151" s="4"/>
      <c r="R151" s="8"/>
      <c r="S151" s="12"/>
      <c r="T151" s="101">
        <f t="shared" si="35"/>
        <v>0</v>
      </c>
      <c r="U151" s="4"/>
      <c r="V151" s="101">
        <f t="shared" si="33"/>
        <v>0</v>
      </c>
    </row>
    <row r="152" spans="1:22" s="101" customFormat="1" x14ac:dyDescent="0.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/>
      <c r="P152" s="4"/>
      <c r="Q152" s="4"/>
      <c r="R152" s="8"/>
      <c r="S152" s="12"/>
      <c r="T152" s="101">
        <f t="shared" si="35"/>
        <v>0</v>
      </c>
      <c r="U152" s="4"/>
      <c r="V152" s="101">
        <f t="shared" si="33"/>
        <v>0</v>
      </c>
    </row>
    <row r="153" spans="1:22" s="101" customFormat="1" x14ac:dyDescent="0.2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/>
      <c r="P153" s="4"/>
      <c r="Q153" s="4"/>
      <c r="R153" s="8"/>
      <c r="S153" s="12"/>
      <c r="T153" s="101">
        <f t="shared" si="35"/>
        <v>0</v>
      </c>
      <c r="U153" s="4"/>
      <c r="V153" s="101">
        <f t="shared" si="33"/>
        <v>0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/>
      <c r="P154" s="4"/>
      <c r="Q154" s="4"/>
      <c r="R154" s="8"/>
      <c r="S154" s="12"/>
      <c r="T154" s="101">
        <f t="shared" si="35"/>
        <v>0</v>
      </c>
      <c r="U154" s="4"/>
      <c r="V154" s="101">
        <f t="shared" si="33"/>
        <v>0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>
        <f t="shared" si="35"/>
        <v>0</v>
      </c>
      <c r="U155" s="4"/>
      <c r="V155" s="101">
        <f t="shared" si="33"/>
        <v>0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>
        <f t="shared" si="35"/>
        <v>0</v>
      </c>
      <c r="U156" s="4"/>
      <c r="V156" s="101">
        <f t="shared" si="33"/>
        <v>0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>
        <f t="shared" si="35"/>
        <v>0</v>
      </c>
      <c r="U157" s="4"/>
      <c r="V157" s="101">
        <f t="shared" si="33"/>
        <v>0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>
        <f t="shared" si="35"/>
        <v>0</v>
      </c>
      <c r="U158" s="4"/>
      <c r="V158" s="101">
        <f t="shared" si="33"/>
        <v>0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>
        <f t="shared" si="35"/>
        <v>0</v>
      </c>
      <c r="U159" s="4"/>
      <c r="V159" s="101">
        <f t="shared" si="33"/>
        <v>0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>
        <f t="shared" si="35"/>
        <v>0</v>
      </c>
      <c r="U160" s="4"/>
      <c r="V160" s="101">
        <f t="shared" si="33"/>
        <v>0</v>
      </c>
    </row>
    <row r="161" spans="1:22" x14ac:dyDescent="0.2">
      <c r="A161" s="11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101">
        <f t="shared" si="35"/>
        <v>0</v>
      </c>
      <c r="U161" s="4"/>
      <c r="V161" s="101">
        <f t="shared" si="33"/>
        <v>0</v>
      </c>
    </row>
    <row r="162" spans="1:22" x14ac:dyDescent="0.2">
      <c r="A162" s="11"/>
      <c r="B162"/>
      <c r="H162" s="1"/>
      <c r="I162"/>
      <c r="N162" s="1"/>
      <c r="O162"/>
      <c r="Q162" s="1"/>
      <c r="R162"/>
      <c r="S162" s="1"/>
      <c r="T162" s="101">
        <f t="shared" si="35"/>
        <v>0</v>
      </c>
      <c r="V162" s="101">
        <f t="shared" si="33"/>
        <v>0</v>
      </c>
    </row>
    <row r="163" spans="1:22" x14ac:dyDescent="0.2">
      <c r="A163" s="11"/>
      <c r="B163"/>
      <c r="I163"/>
      <c r="O163"/>
      <c r="R163"/>
      <c r="T163" s="101">
        <f t="shared" si="35"/>
        <v>0</v>
      </c>
      <c r="V163" s="101">
        <f t="shared" si="33"/>
        <v>0</v>
      </c>
    </row>
    <row r="164" spans="1:22" x14ac:dyDescent="0.2">
      <c r="A164" s="11"/>
      <c r="B164"/>
      <c r="H164" s="1"/>
      <c r="I164"/>
      <c r="N164" s="1"/>
      <c r="O164"/>
      <c r="Q164" s="1"/>
      <c r="R164"/>
      <c r="S164" s="1"/>
      <c r="T164" s="101">
        <f t="shared" si="35"/>
        <v>0</v>
      </c>
      <c r="V164" s="101">
        <f t="shared" si="33"/>
        <v>0</v>
      </c>
    </row>
    <row r="165" spans="1:22" x14ac:dyDescent="0.2">
      <c r="A165" s="11"/>
      <c r="B165"/>
      <c r="H165" s="1"/>
      <c r="I165"/>
      <c r="N165" s="1"/>
      <c r="O165"/>
      <c r="Q165" s="1"/>
      <c r="R165"/>
      <c r="S165" s="1"/>
      <c r="T165" s="101">
        <f t="shared" si="35"/>
        <v>0</v>
      </c>
      <c r="V165" s="101">
        <f t="shared" si="33"/>
        <v>0</v>
      </c>
    </row>
    <row r="166" spans="1:22" x14ac:dyDescent="0.2">
      <c r="A166" s="11"/>
      <c r="B166"/>
      <c r="H166" s="1"/>
      <c r="I166"/>
      <c r="N166" s="1"/>
      <c r="O166"/>
      <c r="Q166" s="1"/>
      <c r="R166"/>
      <c r="S166" s="1"/>
      <c r="T166" s="101">
        <f t="shared" si="35"/>
        <v>0</v>
      </c>
      <c r="V166" s="101">
        <f t="shared" si="33"/>
        <v>0</v>
      </c>
    </row>
    <row r="167" spans="1:22" x14ac:dyDescent="0.2">
      <c r="A167" s="11"/>
      <c r="B167"/>
      <c r="H167" s="1"/>
      <c r="I167"/>
      <c r="N167" s="1"/>
      <c r="O167"/>
      <c r="Q167" s="1"/>
      <c r="R167"/>
      <c r="S167" s="1"/>
      <c r="T167" s="101">
        <f t="shared" si="35"/>
        <v>0</v>
      </c>
      <c r="V167" s="101">
        <f t="shared" si="33"/>
        <v>0</v>
      </c>
    </row>
    <row r="168" spans="1:22" x14ac:dyDescent="0.2">
      <c r="A168" s="11"/>
      <c r="B168"/>
      <c r="H168" s="1"/>
      <c r="I168"/>
      <c r="N168" s="1"/>
      <c r="O168"/>
      <c r="Q168" s="1"/>
      <c r="R168"/>
      <c r="S168" s="1"/>
      <c r="T168" s="101">
        <f t="shared" si="35"/>
        <v>0</v>
      </c>
      <c r="V168" s="101">
        <f t="shared" si="33"/>
        <v>0</v>
      </c>
    </row>
    <row r="169" spans="1:22" x14ac:dyDescent="0.2">
      <c r="A169" s="11"/>
      <c r="B169"/>
      <c r="H169" s="1"/>
      <c r="I169"/>
      <c r="N169" s="1"/>
      <c r="O169"/>
      <c r="Q169" s="1"/>
      <c r="R169"/>
      <c r="S169" s="1"/>
      <c r="T169" s="101">
        <f t="shared" si="35"/>
        <v>0</v>
      </c>
      <c r="V169" s="101">
        <f t="shared" si="33"/>
        <v>0</v>
      </c>
    </row>
    <row r="170" spans="1:22" x14ac:dyDescent="0.2">
      <c r="A170" s="11"/>
      <c r="B170"/>
      <c r="H170" s="1"/>
      <c r="I170"/>
      <c r="N170" s="1"/>
      <c r="O170"/>
      <c r="Q170" s="1"/>
      <c r="R170"/>
      <c r="S170" s="1"/>
      <c r="T170" s="101">
        <f t="shared" si="35"/>
        <v>0</v>
      </c>
      <c r="V170" s="101">
        <f t="shared" si="33"/>
        <v>0</v>
      </c>
    </row>
    <row r="171" spans="1:22" x14ac:dyDescent="0.2">
      <c r="A171" s="11"/>
      <c r="B171"/>
      <c r="H171" s="1"/>
      <c r="I171"/>
      <c r="N171" s="1"/>
      <c r="O171"/>
      <c r="Q171" s="1"/>
      <c r="R171"/>
      <c r="S171" s="1"/>
      <c r="T171" s="101">
        <f t="shared" si="35"/>
        <v>0</v>
      </c>
      <c r="V171" s="101">
        <f t="shared" si="33"/>
        <v>0</v>
      </c>
    </row>
    <row r="172" spans="1:22" x14ac:dyDescent="0.2">
      <c r="A172" s="11"/>
      <c r="B172"/>
      <c r="H172" s="1"/>
      <c r="I172"/>
      <c r="N172" s="1"/>
      <c r="O172"/>
      <c r="Q172" s="1"/>
      <c r="R172"/>
      <c r="S172" s="1"/>
      <c r="T172" s="101">
        <f t="shared" si="35"/>
        <v>0</v>
      </c>
      <c r="V172" s="101">
        <f t="shared" si="33"/>
        <v>0</v>
      </c>
    </row>
    <row r="173" spans="1:22" x14ac:dyDescent="0.2">
      <c r="A173" s="11"/>
      <c r="B173"/>
      <c r="H173" s="1"/>
      <c r="I173"/>
      <c r="N173" s="1"/>
      <c r="O173"/>
      <c r="Q173" s="1"/>
      <c r="R173"/>
      <c r="S173" s="1"/>
      <c r="T173" s="101">
        <f t="shared" si="35"/>
        <v>0</v>
      </c>
      <c r="V173" s="101">
        <f t="shared" si="33"/>
        <v>0</v>
      </c>
    </row>
    <row r="174" spans="1:22" x14ac:dyDescent="0.2">
      <c r="A174" s="11"/>
      <c r="T174" s="101">
        <f t="shared" si="35"/>
        <v>0</v>
      </c>
      <c r="V174" s="101">
        <f t="shared" si="33"/>
        <v>0</v>
      </c>
    </row>
    <row r="175" spans="1:22" x14ac:dyDescent="0.2">
      <c r="A175" s="11"/>
    </row>
    <row r="176" spans="1:22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</sheetData>
  <mergeCells count="16">
    <mergeCell ref="A1:C1"/>
    <mergeCell ref="A2:C2"/>
    <mergeCell ref="A3:C3"/>
    <mergeCell ref="A4:D4"/>
    <mergeCell ref="A5:C5"/>
    <mergeCell ref="T7:T8"/>
    <mergeCell ref="V7:V8"/>
    <mergeCell ref="B161:H161"/>
    <mergeCell ref="I161:N161"/>
    <mergeCell ref="E3:F3"/>
    <mergeCell ref="O161:Q161"/>
    <mergeCell ref="R161:S161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78"/>
  <sheetViews>
    <sheetView zoomScaleNormal="100" workbookViewId="0">
      <pane ySplit="8" topLeftCell="A93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137</v>
      </c>
      <c r="B1" s="221"/>
      <c r="C1" s="221"/>
      <c r="D1" s="22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138</v>
      </c>
      <c r="B3" s="226"/>
      <c r="C3" s="226"/>
      <c r="E3" s="55" t="s">
        <v>139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140</v>
      </c>
      <c r="B4" s="226"/>
      <c r="C4" s="226"/>
      <c r="D4" s="226"/>
      <c r="E4" s="22" t="s">
        <v>141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V9" t="e">
        <f t="shared" ref="V9:V72" si="0">T9+U9</f>
        <v>#N/A</v>
      </c>
    </row>
    <row r="10" spans="1:22" x14ac:dyDescent="0.2">
      <c r="A10" s="172">
        <f>'Web Graph Info.'!A3:A150</f>
        <v>42148</v>
      </c>
      <c r="B10"/>
      <c r="I10"/>
      <c r="O10"/>
      <c r="R10"/>
      <c r="T10" s="101" t="e">
        <f>IF(SUM(B10:S10)=0,NA(),SUM(B10:S10))</f>
        <v>#N/A</v>
      </c>
      <c r="V10" t="e">
        <f t="shared" si="0"/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T11" s="101" t="e">
        <f t="shared" ref="T11:T72" si="1">IF(SUM(B11:S11)=0,NA(),SUM(B11:S11))</f>
        <v>#N/A</v>
      </c>
      <c r="V11" t="e">
        <f t="shared" si="0"/>
        <v>#N/A</v>
      </c>
    </row>
    <row r="12" spans="1:22" x14ac:dyDescent="0.2">
      <c r="A12" s="172">
        <f>'Web Graph Info.'!A5:A152</f>
        <v>42150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01">
        <v>0</v>
      </c>
      <c r="U12">
        <v>0</v>
      </c>
      <c r="V12">
        <f t="shared" si="0"/>
        <v>0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01">
        <v>0</v>
      </c>
      <c r="U13">
        <v>0</v>
      </c>
      <c r="V13">
        <f t="shared" si="0"/>
        <v>0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 s="4">
        <v>0</v>
      </c>
      <c r="T14" s="101">
        <f t="shared" si="1"/>
        <v>1</v>
      </c>
      <c r="U14">
        <v>0</v>
      </c>
      <c r="V14">
        <f t="shared" si="0"/>
        <v>1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>
        <v>0</v>
      </c>
      <c r="V15">
        <v>0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>
        <v>1</v>
      </c>
      <c r="V19">
        <f>T19+U19</f>
        <v>1</v>
      </c>
    </row>
    <row r="20" spans="1:22" x14ac:dyDescent="0.2">
      <c r="A20" s="172">
        <f>'Web Graph Info.'!A13:A160</f>
        <v>42158</v>
      </c>
      <c r="B20" t="s">
        <v>226</v>
      </c>
      <c r="I20"/>
      <c r="O20"/>
      <c r="R20"/>
      <c r="T20" s="101" t="e">
        <f t="shared" si="1"/>
        <v>#N/A</v>
      </c>
      <c r="V20" t="e">
        <f t="shared" si="0"/>
        <v>#N/A</v>
      </c>
    </row>
    <row r="21" spans="1:22" x14ac:dyDescent="0.2">
      <c r="A21" s="172">
        <f>'Web Graph Info.'!A14:A161</f>
        <v>42159</v>
      </c>
      <c r="B2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 s="101">
        <f t="shared" si="1"/>
        <v>3</v>
      </c>
      <c r="U21">
        <v>1</v>
      </c>
      <c r="V21">
        <f t="shared" si="0"/>
        <v>4</v>
      </c>
    </row>
    <row r="22" spans="1:22" x14ac:dyDescent="0.2">
      <c r="A22" s="172">
        <f>'Web Graph Info.'!A15:A162</f>
        <v>42160</v>
      </c>
      <c r="B22" t="s">
        <v>226</v>
      </c>
      <c r="I22"/>
      <c r="O22"/>
      <c r="R22"/>
      <c r="T22" s="101" t="e">
        <f t="shared" si="1"/>
        <v>#N/A</v>
      </c>
      <c r="V22" t="e">
        <f t="shared" si="0"/>
        <v>#N/A</v>
      </c>
    </row>
    <row r="23" spans="1:22" x14ac:dyDescent="0.2">
      <c r="A23" s="172">
        <f>'Web Graph Info.'!A16:A163</f>
        <v>42161</v>
      </c>
      <c r="B23">
        <v>14.66</v>
      </c>
      <c r="C23">
        <v>1.6</v>
      </c>
      <c r="D23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>
        <v>1</v>
      </c>
      <c r="P23">
        <v>0</v>
      </c>
      <c r="Q23">
        <v>0</v>
      </c>
      <c r="R23">
        <v>0</v>
      </c>
      <c r="S23">
        <v>0</v>
      </c>
      <c r="T23" s="101">
        <f t="shared" si="1"/>
        <v>17.260000000000002</v>
      </c>
      <c r="U23">
        <v>15</v>
      </c>
      <c r="V23">
        <f t="shared" si="0"/>
        <v>32.260000000000005</v>
      </c>
    </row>
    <row r="24" spans="1:22" x14ac:dyDescent="0.2">
      <c r="A24" s="172">
        <f>'Web Graph Info.'!A17:A164</f>
        <v>42162</v>
      </c>
      <c r="B24" s="101">
        <v>14.66</v>
      </c>
      <c r="C24" s="101">
        <v>1.6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1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2">IF(SUM(B24:S24)=0,NA(),SUM(B24:S24))</f>
        <v>17.260000000000002</v>
      </c>
      <c r="U24" s="101">
        <v>16</v>
      </c>
      <c r="V24" s="101">
        <f t="shared" ref="V24:V25" si="3">T24+U24</f>
        <v>33.260000000000005</v>
      </c>
    </row>
    <row r="25" spans="1:22" x14ac:dyDescent="0.2">
      <c r="A25" s="172">
        <f>'Web Graph Info.'!A18:A165</f>
        <v>42163</v>
      </c>
      <c r="B25" s="101">
        <v>14.66</v>
      </c>
      <c r="C25" s="101">
        <v>1.6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1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2"/>
        <v>17.260000000000002</v>
      </c>
      <c r="U25" s="101">
        <v>17</v>
      </c>
      <c r="V25" s="101">
        <f t="shared" si="3"/>
        <v>34.260000000000005</v>
      </c>
    </row>
    <row r="26" spans="1:22" x14ac:dyDescent="0.2">
      <c r="A26" s="172">
        <f>'Web Graph Info.'!A19:A166</f>
        <v>42164</v>
      </c>
      <c r="B26" s="89">
        <v>10</v>
      </c>
      <c r="C26" s="89">
        <v>1</v>
      </c>
      <c r="D26" s="89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f t="shared" si="1"/>
        <v>11</v>
      </c>
      <c r="U26" s="89">
        <v>12</v>
      </c>
      <c r="V26">
        <f t="shared" si="0"/>
        <v>23</v>
      </c>
    </row>
    <row r="27" spans="1:22" x14ac:dyDescent="0.2">
      <c r="A27" s="172">
        <f>'Web Graph Info.'!A20:A167</f>
        <v>42165</v>
      </c>
      <c r="B27">
        <v>1</v>
      </c>
      <c r="C27">
        <v>1</v>
      </c>
      <c r="D27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si="1"/>
        <v>2</v>
      </c>
      <c r="U27">
        <v>0</v>
      </c>
      <c r="V27">
        <f t="shared" si="0"/>
        <v>2</v>
      </c>
    </row>
    <row r="28" spans="1:22" x14ac:dyDescent="0.2">
      <c r="A28" s="172">
        <f>'Web Graph Info.'!A21:A168</f>
        <v>42166</v>
      </c>
      <c r="B28">
        <v>25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>
        <v>1</v>
      </c>
      <c r="N28">
        <v>0</v>
      </c>
      <c r="O28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f t="shared" si="1"/>
        <v>27</v>
      </c>
      <c r="U28">
        <v>9</v>
      </c>
      <c r="V28">
        <f t="shared" si="0"/>
        <v>36</v>
      </c>
    </row>
    <row r="29" spans="1:22" x14ac:dyDescent="0.2">
      <c r="A29" s="172">
        <f>'Web Graph Info.'!A22:A169</f>
        <v>42167</v>
      </c>
      <c r="B29">
        <v>78</v>
      </c>
      <c r="C29">
        <v>1</v>
      </c>
      <c r="D29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>
        <v>3</v>
      </c>
      <c r="P29">
        <v>0</v>
      </c>
      <c r="Q29">
        <v>0</v>
      </c>
      <c r="R29">
        <v>0</v>
      </c>
      <c r="S29">
        <v>0</v>
      </c>
      <c r="T29" s="101">
        <f t="shared" si="1"/>
        <v>82</v>
      </c>
      <c r="U29">
        <v>5</v>
      </c>
      <c r="V29">
        <f t="shared" ref="V29:V34" si="4">T29+U29</f>
        <v>87</v>
      </c>
    </row>
    <row r="30" spans="1:22" x14ac:dyDescent="0.2">
      <c r="A30" s="172">
        <f>'Web Graph Info.'!A23:A170</f>
        <v>42168</v>
      </c>
      <c r="B30">
        <v>20.6</v>
      </c>
      <c r="C30">
        <v>1.3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>
        <v>1</v>
      </c>
      <c r="N30">
        <v>1.3</v>
      </c>
      <c r="O30">
        <v>0</v>
      </c>
      <c r="P30">
        <v>0</v>
      </c>
      <c r="Q30">
        <v>0</v>
      </c>
      <c r="R30">
        <v>0</v>
      </c>
      <c r="S30">
        <v>0</v>
      </c>
      <c r="T30" s="101">
        <f t="shared" si="1"/>
        <v>24.200000000000003</v>
      </c>
      <c r="U30">
        <v>6.6</v>
      </c>
      <c r="V30">
        <f t="shared" si="4"/>
        <v>30.800000000000004</v>
      </c>
    </row>
    <row r="31" spans="1:22" x14ac:dyDescent="0.2">
      <c r="A31" s="172">
        <f>'Web Graph Info.'!A24:A171</f>
        <v>42169</v>
      </c>
      <c r="B31" s="101">
        <v>20.6</v>
      </c>
      <c r="C31" s="101">
        <v>1.3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1</v>
      </c>
      <c r="N31" s="101">
        <v>1.3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5">IF(SUM(B31:S31)=0,NA(),SUM(B31:S31))</f>
        <v>24.200000000000003</v>
      </c>
      <c r="U31" s="101">
        <v>7.6</v>
      </c>
      <c r="V31" s="101">
        <f t="shared" ref="V31:V32" si="6">T31+U31</f>
        <v>31.800000000000004</v>
      </c>
    </row>
    <row r="32" spans="1:22" x14ac:dyDescent="0.2">
      <c r="A32" s="172">
        <f>'Web Graph Info.'!A25:A172</f>
        <v>42170</v>
      </c>
      <c r="B32" s="101">
        <v>20.6</v>
      </c>
      <c r="C32" s="101">
        <v>1.3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1</v>
      </c>
      <c r="N32" s="101">
        <v>1.3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5"/>
        <v>24.200000000000003</v>
      </c>
      <c r="U32" s="101">
        <v>8.6</v>
      </c>
      <c r="V32" s="101">
        <f t="shared" si="6"/>
        <v>32.800000000000004</v>
      </c>
    </row>
    <row r="33" spans="1:22" x14ac:dyDescent="0.2">
      <c r="A33" s="172">
        <f>'Web Graph Info.'!A26:A173</f>
        <v>42171</v>
      </c>
      <c r="B33" s="101">
        <v>13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1</v>
      </c>
      <c r="K33" s="101">
        <v>0</v>
      </c>
      <c r="L33" s="101">
        <v>0</v>
      </c>
      <c r="M33" s="101">
        <v>0</v>
      </c>
      <c r="N33" s="101">
        <v>0</v>
      </c>
      <c r="O33" s="101">
        <v>3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17</v>
      </c>
      <c r="U33" s="101">
        <v>7</v>
      </c>
      <c r="V33" s="101">
        <f t="shared" ref="V33" si="7">T33+U33</f>
        <v>24</v>
      </c>
    </row>
    <row r="34" spans="1:22" x14ac:dyDescent="0.2">
      <c r="A34" s="172">
        <f>'Web Graph Info.'!A27:A174</f>
        <v>42172</v>
      </c>
      <c r="B34">
        <v>1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>
        <v>1</v>
      </c>
      <c r="P34">
        <v>0</v>
      </c>
      <c r="Q34">
        <v>0</v>
      </c>
      <c r="R34">
        <v>0</v>
      </c>
      <c r="S34">
        <v>0</v>
      </c>
      <c r="T34" s="101">
        <f t="shared" si="1"/>
        <v>2</v>
      </c>
      <c r="U34">
        <v>1</v>
      </c>
      <c r="V34">
        <f t="shared" si="4"/>
        <v>3</v>
      </c>
    </row>
    <row r="35" spans="1:22" x14ac:dyDescent="0.2">
      <c r="A35" s="172">
        <f>'Web Graph Info.'!A28:A175</f>
        <v>42173</v>
      </c>
      <c r="B35">
        <v>12</v>
      </c>
      <c r="C35">
        <v>1</v>
      </c>
      <c r="D35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f t="shared" si="1"/>
        <v>13</v>
      </c>
      <c r="U35">
        <v>0</v>
      </c>
      <c r="V35">
        <f t="shared" si="0"/>
        <v>13</v>
      </c>
    </row>
    <row r="36" spans="1:22" x14ac:dyDescent="0.2">
      <c r="A36" s="172">
        <f>'Web Graph Info.'!A29:A176</f>
        <v>42174</v>
      </c>
      <c r="B36">
        <v>4</v>
      </c>
      <c r="C36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si="1"/>
        <v>4</v>
      </c>
      <c r="U36">
        <v>0</v>
      </c>
      <c r="V36">
        <f>T36+U36</f>
        <v>4</v>
      </c>
    </row>
    <row r="37" spans="1:22" x14ac:dyDescent="0.2">
      <c r="A37" s="172">
        <f>'Web Graph Info.'!A30:A177</f>
        <v>42175</v>
      </c>
      <c r="B37">
        <v>7.6</v>
      </c>
      <c r="C37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f t="shared" si="1"/>
        <v>7.6</v>
      </c>
      <c r="U37">
        <v>0.6</v>
      </c>
      <c r="V37">
        <f t="shared" si="0"/>
        <v>8.1999999999999993</v>
      </c>
    </row>
    <row r="38" spans="1:22" x14ac:dyDescent="0.2">
      <c r="A38" s="172">
        <f>'Web Graph Info.'!A31:A178</f>
        <v>42176</v>
      </c>
      <c r="B38" s="101">
        <v>7.6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8">IF(SUM(B38:S38)=0,NA(),SUM(B38:S38))</f>
        <v>7.6</v>
      </c>
      <c r="U38" s="101">
        <v>1.6</v>
      </c>
      <c r="V38" s="101">
        <f t="shared" ref="V38:V39" si="9">T38+U38</f>
        <v>9.1999999999999993</v>
      </c>
    </row>
    <row r="39" spans="1:22" x14ac:dyDescent="0.2">
      <c r="A39" s="172">
        <f>'Web Graph Info.'!A32:A179</f>
        <v>42177</v>
      </c>
      <c r="B39" s="101">
        <v>7.6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8"/>
        <v>7.6</v>
      </c>
      <c r="U39" s="101">
        <v>2.6</v>
      </c>
      <c r="V39" s="101">
        <f t="shared" si="9"/>
        <v>10.199999999999999</v>
      </c>
    </row>
    <row r="40" spans="1:22" x14ac:dyDescent="0.2">
      <c r="A40" s="172">
        <f>'Web Graph Info.'!A33:A180</f>
        <v>42178</v>
      </c>
      <c r="B40" s="101">
        <v>2</v>
      </c>
      <c r="C40" s="101">
        <v>1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3</v>
      </c>
      <c r="U40" s="101">
        <v>0</v>
      </c>
      <c r="V40" s="101">
        <f t="shared" ref="V40" si="10">T40+U40</f>
        <v>3</v>
      </c>
    </row>
    <row r="41" spans="1:22" x14ac:dyDescent="0.2">
      <c r="A41" s="172">
        <f>'Web Graph Info.'!A34:A181</f>
        <v>42179</v>
      </c>
      <c r="B41" s="107">
        <v>4</v>
      </c>
      <c r="C41" s="107">
        <v>0</v>
      </c>
      <c r="D41" s="107">
        <v>0</v>
      </c>
      <c r="E41" s="107">
        <v>0</v>
      </c>
      <c r="F41" s="107">
        <v>0</v>
      </c>
      <c r="G41" s="107">
        <v>0</v>
      </c>
      <c r="H41" s="107">
        <v>0</v>
      </c>
      <c r="I41" s="107">
        <v>0</v>
      </c>
      <c r="J41" s="107">
        <v>1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  <c r="S41" s="107">
        <v>0</v>
      </c>
      <c r="T41" s="101">
        <f t="shared" si="1"/>
        <v>5</v>
      </c>
      <c r="U41">
        <v>0</v>
      </c>
      <c r="V41">
        <f t="shared" si="0"/>
        <v>5</v>
      </c>
    </row>
    <row r="42" spans="1:22" x14ac:dyDescent="0.2">
      <c r="A42" s="172">
        <f>'Web Graph Info.'!A35:A182</f>
        <v>42180</v>
      </c>
      <c r="B42" s="107">
        <v>1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1">
        <f t="shared" si="1"/>
        <v>1</v>
      </c>
      <c r="U42">
        <v>0</v>
      </c>
      <c r="V42">
        <f t="shared" si="0"/>
        <v>1</v>
      </c>
    </row>
    <row r="43" spans="1:22" x14ac:dyDescent="0.2">
      <c r="A43" s="172">
        <f>'Web Graph Info.'!A36:A183</f>
        <v>42181</v>
      </c>
      <c r="B43" s="107">
        <v>5</v>
      </c>
      <c r="C43" s="107">
        <v>0</v>
      </c>
      <c r="D43" s="107">
        <v>0</v>
      </c>
      <c r="E43" s="107">
        <v>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2</v>
      </c>
      <c r="P43" s="107">
        <v>0</v>
      </c>
      <c r="Q43" s="107">
        <v>0</v>
      </c>
      <c r="R43" s="107">
        <v>0</v>
      </c>
      <c r="S43" s="107">
        <v>0</v>
      </c>
      <c r="T43" s="101">
        <f t="shared" si="1"/>
        <v>7</v>
      </c>
      <c r="U43">
        <v>0</v>
      </c>
      <c r="V43">
        <f>T43+U43</f>
        <v>7</v>
      </c>
    </row>
    <row r="44" spans="1:22" x14ac:dyDescent="0.2">
      <c r="A44" s="172">
        <f>'Web Graph Info.'!A37:A184</f>
        <v>42182</v>
      </c>
      <c r="B44" s="107">
        <v>0.6</v>
      </c>
      <c r="C44" s="107">
        <v>0.3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0.3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v>0.3</v>
      </c>
      <c r="P44" s="107">
        <v>0</v>
      </c>
      <c r="Q44" s="107">
        <v>0</v>
      </c>
      <c r="R44" s="107">
        <v>0</v>
      </c>
      <c r="S44" s="107">
        <v>0</v>
      </c>
      <c r="T44" s="101">
        <f t="shared" si="1"/>
        <v>1.5</v>
      </c>
      <c r="U44">
        <v>0</v>
      </c>
      <c r="V44">
        <f t="shared" si="0"/>
        <v>1.5</v>
      </c>
    </row>
    <row r="45" spans="1:22" x14ac:dyDescent="0.2">
      <c r="A45" s="172">
        <f>'Web Graph Info.'!A38:A185</f>
        <v>42183</v>
      </c>
      <c r="B45" s="107">
        <v>0.6</v>
      </c>
      <c r="C45" s="107">
        <v>0.3</v>
      </c>
      <c r="D45" s="107">
        <v>0</v>
      </c>
      <c r="E45" s="107">
        <v>0</v>
      </c>
      <c r="F45" s="107">
        <v>0</v>
      </c>
      <c r="G45" s="107">
        <v>0</v>
      </c>
      <c r="H45" s="107">
        <v>0</v>
      </c>
      <c r="I45" s="107">
        <v>0.3</v>
      </c>
      <c r="J45" s="107">
        <v>0</v>
      </c>
      <c r="K45" s="107">
        <v>0</v>
      </c>
      <c r="L45" s="107">
        <v>0</v>
      </c>
      <c r="M45" s="107">
        <v>0</v>
      </c>
      <c r="N45" s="107">
        <v>0</v>
      </c>
      <c r="O45" s="107">
        <v>0.3</v>
      </c>
      <c r="P45" s="107">
        <v>0</v>
      </c>
      <c r="Q45" s="107">
        <v>0</v>
      </c>
      <c r="R45" s="107">
        <v>0</v>
      </c>
      <c r="S45" s="107">
        <v>0</v>
      </c>
      <c r="T45" s="101">
        <f t="shared" ref="T45:T46" si="11">IF(SUM(B45:S45)=0,NA(),SUM(B45:S45))</f>
        <v>1.5</v>
      </c>
      <c r="U45" s="101">
        <v>1</v>
      </c>
      <c r="V45" s="101">
        <f t="shared" ref="V45:V46" si="12">T45+U45</f>
        <v>2.5</v>
      </c>
    </row>
    <row r="46" spans="1:22" x14ac:dyDescent="0.2">
      <c r="A46" s="172">
        <f>'Web Graph Info.'!A39:A186</f>
        <v>42184</v>
      </c>
      <c r="B46" s="107">
        <v>0.6</v>
      </c>
      <c r="C46" s="107">
        <v>0.3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0.3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0.3</v>
      </c>
      <c r="P46" s="107">
        <v>0</v>
      </c>
      <c r="Q46" s="107">
        <v>0</v>
      </c>
      <c r="R46" s="107">
        <v>0</v>
      </c>
      <c r="S46" s="107">
        <v>0</v>
      </c>
      <c r="T46" s="101">
        <f t="shared" si="11"/>
        <v>1.5</v>
      </c>
      <c r="U46" s="101">
        <v>2</v>
      </c>
      <c r="V46" s="101">
        <f t="shared" si="12"/>
        <v>3.5</v>
      </c>
    </row>
    <row r="47" spans="1:22" x14ac:dyDescent="0.2">
      <c r="A47" s="172">
        <f>'Web Graph Info.'!A40:A187</f>
        <v>42185</v>
      </c>
      <c r="B47" s="107">
        <v>3</v>
      </c>
      <c r="C47" s="107">
        <v>0</v>
      </c>
      <c r="D47" s="107">
        <v>0</v>
      </c>
      <c r="E47" s="107">
        <v>0</v>
      </c>
      <c r="F47" s="107">
        <v>0</v>
      </c>
      <c r="G47" s="107">
        <v>0</v>
      </c>
      <c r="H47" s="107">
        <v>0</v>
      </c>
      <c r="I47" s="107">
        <v>0</v>
      </c>
      <c r="J47" s="107">
        <v>0</v>
      </c>
      <c r="K47" s="107">
        <v>0</v>
      </c>
      <c r="L47" s="107">
        <v>0</v>
      </c>
      <c r="M47" s="107">
        <v>0</v>
      </c>
      <c r="N47" s="107">
        <v>0</v>
      </c>
      <c r="O47" s="107">
        <v>0</v>
      </c>
      <c r="P47" s="107">
        <v>0</v>
      </c>
      <c r="Q47" s="107">
        <v>0</v>
      </c>
      <c r="R47" s="107">
        <v>0</v>
      </c>
      <c r="S47" s="107">
        <v>0</v>
      </c>
      <c r="T47" s="101">
        <f t="shared" si="1"/>
        <v>3</v>
      </c>
      <c r="U47" s="101">
        <v>1</v>
      </c>
      <c r="V47" s="101">
        <f t="shared" ref="V47" si="13">T47+U47</f>
        <v>4</v>
      </c>
    </row>
    <row r="48" spans="1:22" x14ac:dyDescent="0.2">
      <c r="A48" s="172">
        <f>'Web Graph Info.'!A41:A188</f>
        <v>42186</v>
      </c>
      <c r="B48" s="107">
        <v>0</v>
      </c>
      <c r="C48" s="107">
        <v>1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1">
        <f t="shared" si="1"/>
        <v>1</v>
      </c>
      <c r="U48">
        <v>0</v>
      </c>
      <c r="V48">
        <f t="shared" si="0"/>
        <v>1</v>
      </c>
    </row>
    <row r="49" spans="1:22" x14ac:dyDescent="0.2">
      <c r="A49" s="172">
        <f>'Web Graph Info.'!A42:A189</f>
        <v>42187</v>
      </c>
      <c r="B49" s="107">
        <v>0</v>
      </c>
      <c r="C49" s="107">
        <v>0</v>
      </c>
      <c r="D49" s="107">
        <v>0</v>
      </c>
      <c r="E49" s="107">
        <v>0</v>
      </c>
      <c r="F49" s="107">
        <v>0</v>
      </c>
      <c r="G49" s="107">
        <v>0</v>
      </c>
      <c r="H49" s="107">
        <v>0</v>
      </c>
      <c r="I49" s="107">
        <v>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>
        <f t="shared" si="0"/>
        <v>0</v>
      </c>
    </row>
    <row r="50" spans="1:22" x14ac:dyDescent="0.2">
      <c r="A50" s="172">
        <f>'Web Graph Info.'!A43:A190</f>
        <v>42188</v>
      </c>
      <c r="B50" s="107">
        <v>0.25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0.25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01">
        <f t="shared" si="1"/>
        <v>0.5</v>
      </c>
      <c r="U50" s="107">
        <v>0.75</v>
      </c>
      <c r="V50">
        <f t="shared" si="0"/>
        <v>1.25</v>
      </c>
    </row>
    <row r="51" spans="1:22" x14ac:dyDescent="0.2">
      <c r="A51" s="172">
        <f>'Web Graph Info.'!A44:A191</f>
        <v>42189</v>
      </c>
      <c r="B51" s="107">
        <v>0.25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0.25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1">
        <f t="shared" ref="T51:T53" si="14">IF(SUM(B51:S51)=0,NA(),SUM(B51:S51))</f>
        <v>0.5</v>
      </c>
      <c r="U51" s="107">
        <v>0.75</v>
      </c>
      <c r="V51">
        <f t="shared" si="0"/>
        <v>1.25</v>
      </c>
    </row>
    <row r="52" spans="1:22" x14ac:dyDescent="0.2">
      <c r="A52" s="172">
        <f>'Web Graph Info.'!A45:A192</f>
        <v>42190</v>
      </c>
      <c r="B52" s="107">
        <v>0.25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0.25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1">
        <f t="shared" si="14"/>
        <v>0.5</v>
      </c>
      <c r="U52" s="107">
        <v>0.75</v>
      </c>
      <c r="V52">
        <f>T52+U52</f>
        <v>1.25</v>
      </c>
    </row>
    <row r="53" spans="1:22" x14ac:dyDescent="0.2">
      <c r="A53" s="172">
        <f>'Web Graph Info.'!A46:A193</f>
        <v>42191</v>
      </c>
      <c r="B53" s="107">
        <v>0.25</v>
      </c>
      <c r="C53" s="107">
        <v>0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0.25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1">
        <f t="shared" si="14"/>
        <v>0.5</v>
      </c>
      <c r="U53" s="107">
        <v>0.75</v>
      </c>
      <c r="V53">
        <f>T53+U53</f>
        <v>1.25</v>
      </c>
    </row>
    <row r="54" spans="1:22" x14ac:dyDescent="0.2">
      <c r="A54" s="172">
        <f>'Web Graph Info.'!A47:A194</f>
        <v>42192</v>
      </c>
      <c r="B54" s="107">
        <v>0</v>
      </c>
      <c r="C54" s="107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>
        <f t="shared" si="0"/>
        <v>0</v>
      </c>
    </row>
    <row r="55" spans="1:22" x14ac:dyDescent="0.2">
      <c r="A55" s="172">
        <f>'Web Graph Info.'!A48:A195</f>
        <v>42193</v>
      </c>
      <c r="B55" s="107">
        <v>1</v>
      </c>
      <c r="C55" s="107">
        <v>0</v>
      </c>
      <c r="D55" s="107">
        <v>0</v>
      </c>
      <c r="E55" s="107">
        <v>0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01">
        <f t="shared" si="1"/>
        <v>1</v>
      </c>
      <c r="U55" s="107">
        <v>0</v>
      </c>
      <c r="V55">
        <f>T55+U55</f>
        <v>1</v>
      </c>
    </row>
    <row r="56" spans="1:22" x14ac:dyDescent="0.2">
      <c r="A56" s="172">
        <f>'Web Graph Info.'!A49:A196</f>
        <v>42194</v>
      </c>
      <c r="B56" s="107">
        <v>0</v>
      </c>
      <c r="C56" s="107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v>0</v>
      </c>
      <c r="V56">
        <f t="shared" si="0"/>
        <v>0</v>
      </c>
    </row>
    <row r="57" spans="1:22" x14ac:dyDescent="0.2">
      <c r="A57" s="172">
        <f>'Web Graph Info.'!A50:A197</f>
        <v>42195</v>
      </c>
      <c r="B57" s="107">
        <v>0</v>
      </c>
      <c r="C57" s="107">
        <v>1</v>
      </c>
      <c r="D57" s="107">
        <v>0</v>
      </c>
      <c r="E57" s="107">
        <v>0</v>
      </c>
      <c r="F57" s="107">
        <v>0</v>
      </c>
      <c r="G57" s="107">
        <v>0</v>
      </c>
      <c r="H57" s="107">
        <v>0</v>
      </c>
      <c r="I57" s="107">
        <v>0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  <c r="S57" s="107">
        <v>0</v>
      </c>
      <c r="T57" s="101">
        <f t="shared" si="1"/>
        <v>1</v>
      </c>
      <c r="U57" s="107">
        <v>1</v>
      </c>
      <c r="V57">
        <f t="shared" si="0"/>
        <v>2</v>
      </c>
    </row>
    <row r="58" spans="1:22" x14ac:dyDescent="0.2">
      <c r="A58" s="172">
        <f>'Web Graph Info.'!A51:A198</f>
        <v>42196</v>
      </c>
      <c r="B58" s="107">
        <v>0.6</v>
      </c>
      <c r="C58" s="107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1">
        <f t="shared" si="1"/>
        <v>0.6</v>
      </c>
      <c r="U58" s="107">
        <v>0</v>
      </c>
      <c r="V58">
        <f t="shared" si="0"/>
        <v>0.6</v>
      </c>
    </row>
    <row r="59" spans="1:22" x14ac:dyDescent="0.2">
      <c r="A59" s="172">
        <f>'Web Graph Info.'!A52:A199</f>
        <v>42197</v>
      </c>
      <c r="B59" s="107">
        <v>0.6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107">
        <v>0</v>
      </c>
      <c r="K59" s="107">
        <v>0</v>
      </c>
      <c r="L59" s="107">
        <v>0</v>
      </c>
      <c r="M59" s="107">
        <v>0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01">
        <f t="shared" ref="T59:T60" si="15">IF(SUM(B59:S59)=0,NA(),SUM(B59:S59))</f>
        <v>0.6</v>
      </c>
      <c r="U59" s="107">
        <v>0</v>
      </c>
      <c r="V59" s="101">
        <f t="shared" ref="V59:V60" si="16">T59+U59</f>
        <v>0.6</v>
      </c>
    </row>
    <row r="60" spans="1:22" x14ac:dyDescent="0.2">
      <c r="A60" s="172">
        <f>'Web Graph Info.'!A53:A200</f>
        <v>42198</v>
      </c>
      <c r="B60" s="107">
        <v>0.6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0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1">
        <f t="shared" si="15"/>
        <v>0.6</v>
      </c>
      <c r="U60" s="107">
        <v>0</v>
      </c>
      <c r="V60" s="101">
        <f t="shared" si="16"/>
        <v>0.6</v>
      </c>
    </row>
    <row r="61" spans="1:22" x14ac:dyDescent="0.2">
      <c r="A61" s="172">
        <f>'Web Graph Info.'!A54:A201</f>
        <v>42199</v>
      </c>
      <c r="B61" s="107" t="s">
        <v>19</v>
      </c>
      <c r="C61" s="107" t="s">
        <v>19</v>
      </c>
      <c r="D61" s="107" t="s">
        <v>19</v>
      </c>
      <c r="E61" s="107" t="s">
        <v>19</v>
      </c>
      <c r="F61" s="107" t="s">
        <v>19</v>
      </c>
      <c r="G61" s="107" t="s">
        <v>19</v>
      </c>
      <c r="H61" s="107" t="s">
        <v>19</v>
      </c>
      <c r="I61" s="107" t="s">
        <v>19</v>
      </c>
      <c r="J61" s="107" t="s">
        <v>19</v>
      </c>
      <c r="K61" s="107" t="s">
        <v>19</v>
      </c>
      <c r="L61" s="107" t="s">
        <v>19</v>
      </c>
      <c r="M61" s="107" t="s">
        <v>19</v>
      </c>
      <c r="N61" s="107" t="s">
        <v>19</v>
      </c>
      <c r="O61" s="107" t="s">
        <v>19</v>
      </c>
      <c r="P61" s="107" t="s">
        <v>19</v>
      </c>
      <c r="Q61" s="107" t="s">
        <v>19</v>
      </c>
      <c r="R61" s="107" t="s">
        <v>19</v>
      </c>
      <c r="S61" s="107" t="s">
        <v>19</v>
      </c>
      <c r="T61" s="107" t="s">
        <v>19</v>
      </c>
      <c r="U61" s="107" t="s">
        <v>19</v>
      </c>
      <c r="V61" s="107" t="s">
        <v>19</v>
      </c>
    </row>
    <row r="62" spans="1:22" x14ac:dyDescent="0.2">
      <c r="A62" s="172">
        <f>'Web Graph Info.'!A55:A202</f>
        <v>42200</v>
      </c>
      <c r="B62" s="107">
        <v>1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1">
        <f t="shared" si="1"/>
        <v>1</v>
      </c>
      <c r="U62" s="107">
        <v>0</v>
      </c>
      <c r="V62">
        <f t="shared" si="0"/>
        <v>1</v>
      </c>
    </row>
    <row r="63" spans="1:22" x14ac:dyDescent="0.2">
      <c r="A63" s="172">
        <f>'Web Graph Info.'!A56:A203</f>
        <v>42201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1">
        <v>0</v>
      </c>
      <c r="U63" s="107">
        <v>0</v>
      </c>
      <c r="V63">
        <f t="shared" si="0"/>
        <v>0</v>
      </c>
    </row>
    <row r="64" spans="1:22" x14ac:dyDescent="0.2">
      <c r="A64" s="172">
        <f>'Web Graph Info.'!A57:A204</f>
        <v>42202</v>
      </c>
      <c r="B64" s="107">
        <v>0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1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1">
        <f t="shared" si="1"/>
        <v>1</v>
      </c>
      <c r="U64" s="107">
        <v>0</v>
      </c>
      <c r="V64">
        <f t="shared" si="0"/>
        <v>1</v>
      </c>
    </row>
    <row r="65" spans="1:22" x14ac:dyDescent="0.2">
      <c r="A65" s="172">
        <f>'Web Graph Info.'!A58:A205</f>
        <v>42203</v>
      </c>
      <c r="B65" s="107">
        <v>1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0.3</v>
      </c>
      <c r="P65" s="107">
        <v>0</v>
      </c>
      <c r="Q65" s="107">
        <v>0</v>
      </c>
      <c r="R65" s="107">
        <v>0</v>
      </c>
      <c r="S65" s="107">
        <v>0</v>
      </c>
      <c r="T65" s="101">
        <f t="shared" si="1"/>
        <v>1.3</v>
      </c>
      <c r="U65" s="107">
        <v>0</v>
      </c>
      <c r="V65">
        <f t="shared" si="0"/>
        <v>1.3</v>
      </c>
    </row>
    <row r="66" spans="1:22" x14ac:dyDescent="0.2">
      <c r="A66" s="172">
        <f>'Web Graph Info.'!A59:A206</f>
        <v>42204</v>
      </c>
      <c r="B66" s="107">
        <v>1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0.3</v>
      </c>
      <c r="P66" s="107">
        <v>0</v>
      </c>
      <c r="Q66" s="107">
        <v>0</v>
      </c>
      <c r="R66" s="107">
        <v>0</v>
      </c>
      <c r="S66" s="107">
        <v>0</v>
      </c>
      <c r="T66" s="101">
        <f t="shared" ref="T66:T67" si="17">IF(SUM(B66:S66)=0,NA(),SUM(B66:S66))</f>
        <v>1.3</v>
      </c>
      <c r="U66" s="107">
        <v>0</v>
      </c>
      <c r="V66">
        <f>T66+U66</f>
        <v>1.3</v>
      </c>
    </row>
    <row r="67" spans="1:22" x14ac:dyDescent="0.2">
      <c r="A67" s="172">
        <f>'Web Graph Info.'!A60:A207</f>
        <v>42205</v>
      </c>
      <c r="B67" s="107">
        <v>1</v>
      </c>
      <c r="C67" s="107">
        <v>0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0.3</v>
      </c>
      <c r="P67" s="107">
        <v>0</v>
      </c>
      <c r="Q67" s="107">
        <v>0</v>
      </c>
      <c r="R67" s="107">
        <v>0</v>
      </c>
      <c r="S67" s="107">
        <v>0</v>
      </c>
      <c r="T67" s="101">
        <f t="shared" si="17"/>
        <v>1.3</v>
      </c>
      <c r="U67" s="107">
        <v>0</v>
      </c>
      <c r="V67">
        <f>T67+U67</f>
        <v>1.3</v>
      </c>
    </row>
    <row r="68" spans="1:22" x14ac:dyDescent="0.2">
      <c r="A68" s="172">
        <f>'Web Graph Info.'!A61:A208</f>
        <v>42206</v>
      </c>
      <c r="B68" s="107">
        <v>0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>
        <f t="shared" si="0"/>
        <v>0</v>
      </c>
    </row>
    <row r="69" spans="1:22" x14ac:dyDescent="0.2">
      <c r="A69" s="172">
        <f>'Web Graph Info.'!A62:A209</f>
        <v>42207</v>
      </c>
      <c r="B69" s="107">
        <v>0</v>
      </c>
      <c r="C69" s="107">
        <v>0</v>
      </c>
      <c r="D69" s="107">
        <v>0</v>
      </c>
      <c r="E69" s="107">
        <v>0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  <c r="V69">
        <f t="shared" si="0"/>
        <v>0</v>
      </c>
    </row>
    <row r="70" spans="1:22" x14ac:dyDescent="0.2">
      <c r="A70" s="172">
        <f>'Web Graph Info.'!A63:A210</f>
        <v>42208</v>
      </c>
      <c r="B70" s="107">
        <v>1</v>
      </c>
      <c r="C70" s="107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1">
        <f t="shared" si="1"/>
        <v>1</v>
      </c>
      <c r="U70" s="107">
        <v>0</v>
      </c>
      <c r="V70">
        <f t="shared" si="0"/>
        <v>1</v>
      </c>
    </row>
    <row r="71" spans="1:22" x14ac:dyDescent="0.2">
      <c r="A71" s="172">
        <f>'Web Graph Info.'!A64:A211</f>
        <v>42209</v>
      </c>
      <c r="B71" s="107">
        <v>1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1">
        <f t="shared" si="1"/>
        <v>1</v>
      </c>
      <c r="U71" s="107">
        <v>0</v>
      </c>
      <c r="V71">
        <f t="shared" si="0"/>
        <v>1</v>
      </c>
    </row>
    <row r="72" spans="1:22" x14ac:dyDescent="0.2">
      <c r="A72" s="172">
        <f>'Web Graph Info.'!A65:A212</f>
        <v>42210</v>
      </c>
      <c r="B72" s="107">
        <v>0.3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1">
        <f t="shared" si="1"/>
        <v>0.3</v>
      </c>
      <c r="U72" s="107">
        <v>0</v>
      </c>
      <c r="V72">
        <f t="shared" si="0"/>
        <v>0.3</v>
      </c>
    </row>
    <row r="73" spans="1:22" x14ac:dyDescent="0.2">
      <c r="A73" s="172">
        <f>'Web Graph Info.'!A66:A213</f>
        <v>42211</v>
      </c>
      <c r="B73" s="107">
        <v>0.3</v>
      </c>
      <c r="C73" s="107">
        <v>0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1">
        <f t="shared" ref="T73:T74" si="18">IF(SUM(B73:S73)=0,NA(),SUM(B73:S73))</f>
        <v>0.3</v>
      </c>
      <c r="U73" s="107">
        <v>0</v>
      </c>
      <c r="V73">
        <f>T73+U73</f>
        <v>0.3</v>
      </c>
    </row>
    <row r="74" spans="1:22" x14ac:dyDescent="0.2">
      <c r="A74" s="172">
        <f>'Web Graph Info.'!A67:A214</f>
        <v>42212</v>
      </c>
      <c r="B74" s="107">
        <v>0.3</v>
      </c>
      <c r="C74" s="107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1">
        <f t="shared" si="18"/>
        <v>0.3</v>
      </c>
      <c r="U74" s="107">
        <v>0</v>
      </c>
      <c r="V74">
        <f>T74+U74</f>
        <v>0.3</v>
      </c>
    </row>
    <row r="75" spans="1:22" x14ac:dyDescent="0.2">
      <c r="A75" s="172">
        <f>'Web Graph Info.'!A68:A215</f>
        <v>42213</v>
      </c>
      <c r="B75" s="107">
        <v>0</v>
      </c>
      <c r="C75" s="107">
        <v>0</v>
      </c>
      <c r="D75" s="107">
        <v>0</v>
      </c>
      <c r="E75" s="107">
        <v>0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>
        <f t="shared" ref="V75:V110" si="19">T75+U75</f>
        <v>0</v>
      </c>
    </row>
    <row r="76" spans="1:22" x14ac:dyDescent="0.2">
      <c r="A76" s="172">
        <f>'Web Graph Info.'!A69:A216</f>
        <v>42214</v>
      </c>
      <c r="B76" s="107">
        <v>0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>
        <f t="shared" si="19"/>
        <v>0</v>
      </c>
    </row>
    <row r="77" spans="1:22" x14ac:dyDescent="0.2">
      <c r="A77" s="172">
        <f>'Web Graph Info.'!A70:A217</f>
        <v>42215</v>
      </c>
      <c r="B77" s="107">
        <v>0</v>
      </c>
      <c r="C77" s="107">
        <v>1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0</v>
      </c>
      <c r="S77" s="107">
        <v>0</v>
      </c>
      <c r="T77" s="101">
        <f t="shared" ref="T77:T138" si="20">IF(SUM(B77:S77)=0,NA(),SUM(B77:S77))</f>
        <v>1</v>
      </c>
      <c r="U77" s="107">
        <v>0</v>
      </c>
      <c r="V77">
        <f t="shared" si="19"/>
        <v>1</v>
      </c>
    </row>
    <row r="78" spans="1:22" x14ac:dyDescent="0.2">
      <c r="A78" s="172">
        <f>'Web Graph Info.'!A71:A218</f>
        <v>42216</v>
      </c>
      <c r="B78" s="107">
        <v>0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>
        <f t="shared" si="19"/>
        <v>0</v>
      </c>
    </row>
    <row r="79" spans="1:22" x14ac:dyDescent="0.2">
      <c r="A79" s="172">
        <f>'Web Graph Info.'!A72:A219</f>
        <v>42217</v>
      </c>
      <c r="B79" s="107">
        <v>0.6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0</v>
      </c>
      <c r="L79" s="107">
        <v>0</v>
      </c>
      <c r="M79" s="107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1">
        <f t="shared" si="20"/>
        <v>0.6</v>
      </c>
      <c r="U79" s="107">
        <v>0</v>
      </c>
      <c r="V79">
        <f t="shared" si="19"/>
        <v>0.6</v>
      </c>
    </row>
    <row r="80" spans="1:22" x14ac:dyDescent="0.2">
      <c r="A80" s="172">
        <f>'Web Graph Info.'!A73:A220</f>
        <v>42218</v>
      </c>
      <c r="B80" s="107">
        <v>0.6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1">
        <f t="shared" ref="T80:T81" si="21">IF(SUM(B80:S80)=0,NA(),SUM(B80:S80))</f>
        <v>0.6</v>
      </c>
      <c r="U80" s="107">
        <v>0</v>
      </c>
      <c r="V80">
        <f t="shared" si="19"/>
        <v>0.6</v>
      </c>
    </row>
    <row r="81" spans="1:22" x14ac:dyDescent="0.2">
      <c r="A81" s="172">
        <f>'Web Graph Info.'!A74:A221</f>
        <v>42219</v>
      </c>
      <c r="B81" s="107">
        <v>0.6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1">
        <f t="shared" si="21"/>
        <v>0.6</v>
      </c>
      <c r="U81" s="107">
        <v>0</v>
      </c>
      <c r="V81" s="101">
        <f t="shared" ref="V81:V82" si="22">T81+U81</f>
        <v>0.6</v>
      </c>
    </row>
    <row r="82" spans="1:22" x14ac:dyDescent="0.2">
      <c r="A82" s="172">
        <f>'Web Graph Info.'!A75:A222</f>
        <v>42220</v>
      </c>
      <c r="B82" s="107">
        <v>0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1">
        <v>0</v>
      </c>
      <c r="U82" s="107">
        <v>0</v>
      </c>
      <c r="V82" s="101">
        <f t="shared" si="22"/>
        <v>0</v>
      </c>
    </row>
    <row r="83" spans="1:22" x14ac:dyDescent="0.2">
      <c r="A83" s="172">
        <f>'Web Graph Info.'!A76:A223</f>
        <v>42221</v>
      </c>
      <c r="B83" s="107">
        <v>0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0</v>
      </c>
      <c r="T83" s="101">
        <v>0</v>
      </c>
      <c r="U83" s="107">
        <v>0</v>
      </c>
      <c r="V83">
        <f t="shared" si="19"/>
        <v>0</v>
      </c>
    </row>
    <row r="84" spans="1:22" x14ac:dyDescent="0.2">
      <c r="A84" s="172">
        <f>'Web Graph Info.'!A77:A224</f>
        <v>42222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>
        <f t="shared" si="19"/>
        <v>0</v>
      </c>
    </row>
    <row r="85" spans="1:22" x14ac:dyDescent="0.2">
      <c r="A85" s="172">
        <f>'Web Graph Info.'!A78:A225</f>
        <v>42223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1">
        <v>0</v>
      </c>
      <c r="U85" s="107">
        <v>0</v>
      </c>
      <c r="V85">
        <f t="shared" si="19"/>
        <v>0</v>
      </c>
    </row>
    <row r="86" spans="1:22" x14ac:dyDescent="0.2">
      <c r="A86" s="172">
        <f>'Web Graph Info.'!A79:A226</f>
        <v>42224</v>
      </c>
      <c r="B86" s="107">
        <v>0.3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1">
        <f t="shared" si="20"/>
        <v>0.3</v>
      </c>
      <c r="U86" s="107">
        <v>0</v>
      </c>
      <c r="V86">
        <f t="shared" si="19"/>
        <v>0.3</v>
      </c>
    </row>
    <row r="87" spans="1:22" x14ac:dyDescent="0.2">
      <c r="A87" s="172">
        <f>'Web Graph Info.'!A80:A227</f>
        <v>42225</v>
      </c>
      <c r="B87" s="107">
        <v>0.3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101">
        <f t="shared" ref="T87:T88" si="23">IF(SUM(B87:S87)=0,NA(),SUM(B87:S87))</f>
        <v>0.3</v>
      </c>
      <c r="U87" s="107">
        <v>0</v>
      </c>
      <c r="V87">
        <f t="shared" si="19"/>
        <v>0.3</v>
      </c>
    </row>
    <row r="88" spans="1:22" x14ac:dyDescent="0.2">
      <c r="A88" s="172">
        <f>'Web Graph Info.'!A81:A228</f>
        <v>42226</v>
      </c>
      <c r="B88" s="107">
        <v>0.3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1">
        <f t="shared" si="23"/>
        <v>0.3</v>
      </c>
      <c r="U88" s="107">
        <v>0</v>
      </c>
      <c r="V88">
        <f t="shared" si="19"/>
        <v>0.3</v>
      </c>
    </row>
    <row r="89" spans="1:22" x14ac:dyDescent="0.2">
      <c r="A89" s="172">
        <f>'Web Graph Info.'!A82:A229</f>
        <v>42227</v>
      </c>
      <c r="B89" s="107" t="s">
        <v>226</v>
      </c>
      <c r="C89" s="107" t="s">
        <v>226</v>
      </c>
      <c r="D89" s="107" t="s">
        <v>226</v>
      </c>
      <c r="E89" s="107" t="s">
        <v>226</v>
      </c>
      <c r="F89" s="107" t="s">
        <v>226</v>
      </c>
      <c r="G89" s="107" t="s">
        <v>226</v>
      </c>
      <c r="H89" s="107" t="s">
        <v>226</v>
      </c>
      <c r="I89" s="107" t="s">
        <v>226</v>
      </c>
      <c r="J89" s="107" t="s">
        <v>226</v>
      </c>
      <c r="K89" s="107" t="s">
        <v>226</v>
      </c>
      <c r="L89" s="107" t="s">
        <v>226</v>
      </c>
      <c r="M89" s="107" t="s">
        <v>226</v>
      </c>
      <c r="N89" s="107" t="s">
        <v>226</v>
      </c>
      <c r="O89" s="107" t="s">
        <v>226</v>
      </c>
      <c r="P89" s="107" t="s">
        <v>226</v>
      </c>
      <c r="Q89" s="107" t="s">
        <v>226</v>
      </c>
      <c r="R89" s="107" t="s">
        <v>226</v>
      </c>
      <c r="S89" s="107" t="s">
        <v>226</v>
      </c>
      <c r="T89" s="107" t="s">
        <v>226</v>
      </c>
      <c r="U89" s="107" t="s">
        <v>226</v>
      </c>
      <c r="V89" t="e">
        <f t="shared" si="19"/>
        <v>#VALUE!</v>
      </c>
    </row>
    <row r="90" spans="1:22" x14ac:dyDescent="0.2">
      <c r="A90" s="172">
        <f>'Web Graph Info.'!A83:A230</f>
        <v>42228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>
        <f>T90+U90</f>
        <v>0</v>
      </c>
    </row>
    <row r="91" spans="1:22" x14ac:dyDescent="0.2">
      <c r="A91" s="172">
        <f>'Web Graph Info.'!A84:A231</f>
        <v>42229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1</v>
      </c>
      <c r="V91">
        <f t="shared" si="19"/>
        <v>1</v>
      </c>
    </row>
    <row r="92" spans="1:22" x14ac:dyDescent="0.2">
      <c r="A92" s="172">
        <f>'Web Graph Info.'!A85:A232</f>
        <v>42230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>
        <f t="shared" si="19"/>
        <v>0</v>
      </c>
    </row>
    <row r="93" spans="1:22" x14ac:dyDescent="0.2">
      <c r="A93" s="172">
        <f>'Web Graph Info.'!A86:A233</f>
        <v>42231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0.3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0.3</v>
      </c>
      <c r="U93" s="4">
        <v>0</v>
      </c>
      <c r="V93">
        <f t="shared" si="19"/>
        <v>0.3</v>
      </c>
    </row>
    <row r="94" spans="1:22" x14ac:dyDescent="0.2">
      <c r="A94" s="172">
        <f>'Web Graph Info.'!A87:A234</f>
        <v>42232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0.3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0.3</v>
      </c>
      <c r="U94" s="4">
        <v>0</v>
      </c>
      <c r="V94">
        <f t="shared" si="19"/>
        <v>0.3</v>
      </c>
    </row>
    <row r="95" spans="1:22" x14ac:dyDescent="0.2">
      <c r="A95" s="172">
        <f>'Web Graph Info.'!A88:A235</f>
        <v>42233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0.3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0.3</v>
      </c>
      <c r="U95" s="4">
        <v>0</v>
      </c>
      <c r="V95">
        <f t="shared" si="19"/>
        <v>0.3</v>
      </c>
    </row>
    <row r="96" spans="1:22" x14ac:dyDescent="0.2">
      <c r="A96" s="172">
        <f>'Web Graph Info.'!A89:A236</f>
        <v>42234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>
        <f t="shared" si="19"/>
        <v>0</v>
      </c>
    </row>
    <row r="97" spans="1:22" x14ac:dyDescent="0.2">
      <c r="A97" s="172">
        <f>'Web Graph Info.'!A90:A237</f>
        <v>42235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</row>
    <row r="98" spans="1:22" x14ac:dyDescent="0.2">
      <c r="A98" s="172">
        <f>'Web Graph Info.'!A91:A238</f>
        <v>42236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</row>
    <row r="99" spans="1:22" x14ac:dyDescent="0.2">
      <c r="A99" s="172">
        <f>'Web Graph Info.'!A92:A239</f>
        <v>42237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</row>
    <row r="100" spans="1:22" x14ac:dyDescent="0.2">
      <c r="A100" s="172">
        <f>'Web Graph Info.'!A93:A240</f>
        <v>42238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0.3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01">
        <f t="shared" si="20"/>
        <v>0.3</v>
      </c>
      <c r="U100" s="4">
        <v>0</v>
      </c>
      <c r="V100">
        <f t="shared" si="19"/>
        <v>0.3</v>
      </c>
    </row>
    <row r="101" spans="1:22" x14ac:dyDescent="0.2">
      <c r="A101" s="172">
        <f>'Web Graph Info.'!A94:A241</f>
        <v>42239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0.3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01">
        <f t="shared" si="20"/>
        <v>0.3</v>
      </c>
      <c r="U101" s="4">
        <v>0</v>
      </c>
      <c r="V101">
        <f t="shared" si="19"/>
        <v>0.3</v>
      </c>
    </row>
    <row r="102" spans="1:22" x14ac:dyDescent="0.2">
      <c r="A102" s="172">
        <f>'Web Graph Info.'!A95:A242</f>
        <v>42240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0.3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01">
        <f t="shared" si="20"/>
        <v>0.3</v>
      </c>
      <c r="U102" s="4">
        <v>0</v>
      </c>
      <c r="V102">
        <f t="shared" si="19"/>
        <v>0.3</v>
      </c>
    </row>
    <row r="103" spans="1:22" x14ac:dyDescent="0.2">
      <c r="A103" s="172">
        <f>'Web Graph Info.'!A96:A243</f>
        <v>42241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01">
        <f t="shared" si="20"/>
        <v>1</v>
      </c>
      <c r="U103" s="4">
        <v>0</v>
      </c>
      <c r="V103">
        <f t="shared" si="19"/>
        <v>1</v>
      </c>
    </row>
    <row r="104" spans="1:22" x14ac:dyDescent="0.2">
      <c r="A104" s="172">
        <f>'Web Graph Info.'!A97:A244</f>
        <v>42242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01">
        <v>0</v>
      </c>
      <c r="U104" s="4">
        <v>0</v>
      </c>
      <c r="V104">
        <f>T104+U104</f>
        <v>0</v>
      </c>
    </row>
    <row r="105" spans="1:22" x14ac:dyDescent="0.2">
      <c r="A105" s="172">
        <f>'Web Graph Info.'!A98:A245</f>
        <v>42243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01">
        <v>0</v>
      </c>
      <c r="U105" s="4">
        <v>0</v>
      </c>
      <c r="V105">
        <f t="shared" si="19"/>
        <v>0</v>
      </c>
    </row>
    <row r="106" spans="1:22" x14ac:dyDescent="0.2">
      <c r="A106" s="172">
        <f>'Web Graph Info.'!A99:A246</f>
        <v>42244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01">
        <v>0</v>
      </c>
      <c r="U106" s="4">
        <v>0</v>
      </c>
      <c r="V106">
        <f t="shared" si="19"/>
        <v>0</v>
      </c>
    </row>
    <row r="107" spans="1:22" x14ac:dyDescent="0.2">
      <c r="A107" s="172">
        <f>'Web Graph Info.'!A100:A247</f>
        <v>42245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</row>
    <row r="108" spans="1:22" x14ac:dyDescent="0.2">
      <c r="A108" s="172">
        <f>'Web Graph Info.'!A101:A248</f>
        <v>42246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</row>
    <row r="109" spans="1:22" x14ac:dyDescent="0.2">
      <c r="A109" s="172">
        <f>'Web Graph Info.'!A102:A249</f>
        <v>42247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</row>
    <row r="110" spans="1:22" x14ac:dyDescent="0.2">
      <c r="A110" s="172">
        <f>'Web Graph Info.'!A103:A250</f>
        <v>42248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01">
        <v>0</v>
      </c>
      <c r="U110" s="4">
        <v>0</v>
      </c>
      <c r="V110">
        <f t="shared" si="19"/>
        <v>0</v>
      </c>
    </row>
    <row r="111" spans="1:22" x14ac:dyDescent="0.2">
      <c r="A111" s="172">
        <f>'Web Graph Info.'!A104:A251</f>
        <v>42249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01">
        <f t="shared" si="20"/>
        <v>1</v>
      </c>
      <c r="U111" s="4">
        <v>0</v>
      </c>
      <c r="V111">
        <f t="shared" ref="V111:V112" si="24">T111+U111</f>
        <v>1</v>
      </c>
    </row>
    <row r="112" spans="1:22" x14ac:dyDescent="0.2">
      <c r="A112" s="172">
        <f>'Web Graph Info.'!A105:A252</f>
        <v>42250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01">
        <v>0</v>
      </c>
      <c r="U112" s="4">
        <v>0</v>
      </c>
      <c r="V112">
        <f t="shared" si="24"/>
        <v>0</v>
      </c>
    </row>
    <row r="113" spans="1:22" x14ac:dyDescent="0.2">
      <c r="A113" s="172">
        <f>'Web Graph Info.'!A106:A253</f>
        <v>42251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01">
        <v>0</v>
      </c>
      <c r="U113" s="4">
        <v>0</v>
      </c>
      <c r="V113" s="101">
        <f t="shared" ref="V113" si="25">T113+U113</f>
        <v>0</v>
      </c>
    </row>
    <row r="114" spans="1:22" x14ac:dyDescent="0.2">
      <c r="A114" s="172">
        <f>'Web Graph Info.'!A107:A254</f>
        <v>42252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01">
        <v>0</v>
      </c>
      <c r="U114" s="4">
        <v>0</v>
      </c>
      <c r="V114" s="101">
        <f t="shared" ref="V114:V117" si="26">T114+U114</f>
        <v>0</v>
      </c>
    </row>
    <row r="115" spans="1:22" x14ac:dyDescent="0.2">
      <c r="A115" s="172">
        <f>'Web Graph Info.'!A108:A255</f>
        <v>42253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01">
        <v>0</v>
      </c>
      <c r="U115" s="4">
        <v>0</v>
      </c>
      <c r="V115" s="101">
        <f t="shared" si="26"/>
        <v>0</v>
      </c>
    </row>
    <row r="116" spans="1:22" x14ac:dyDescent="0.2">
      <c r="A116" s="172">
        <f>'Web Graph Info.'!A109:A256</f>
        <v>42254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01">
        <v>0</v>
      </c>
      <c r="U116" s="4">
        <v>0</v>
      </c>
      <c r="V116" s="101">
        <f t="shared" si="26"/>
        <v>0</v>
      </c>
    </row>
    <row r="117" spans="1:22" x14ac:dyDescent="0.2">
      <c r="A117" s="172">
        <f>'Web Graph Info.'!A110:A257</f>
        <v>42255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01">
        <v>0</v>
      </c>
      <c r="U117" s="4">
        <v>0</v>
      </c>
      <c r="V117" s="101">
        <f t="shared" si="26"/>
        <v>0</v>
      </c>
    </row>
    <row r="118" spans="1:22" x14ac:dyDescent="0.2">
      <c r="A118" s="172">
        <f>'Web Graph Info.'!A111:A258</f>
        <v>42256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01">
        <v>0</v>
      </c>
      <c r="U118" s="4">
        <v>0</v>
      </c>
      <c r="V118">
        <f t="shared" ref="V118:V127" si="27">T118+U118</f>
        <v>0</v>
      </c>
    </row>
    <row r="119" spans="1:22" x14ac:dyDescent="0.2">
      <c r="A119" s="172">
        <f>'Web Graph Info.'!A112:A259</f>
        <v>42257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01">
        <v>0</v>
      </c>
      <c r="U119" s="4">
        <v>0</v>
      </c>
      <c r="V119">
        <f t="shared" si="27"/>
        <v>0</v>
      </c>
    </row>
    <row r="120" spans="1:22" x14ac:dyDescent="0.2">
      <c r="A120" s="172">
        <f>'Web Graph Info.'!A113:A260</f>
        <v>42258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01">
        <v>0</v>
      </c>
      <c r="U120" s="4">
        <v>0</v>
      </c>
      <c r="V120">
        <f t="shared" si="27"/>
        <v>0</v>
      </c>
    </row>
    <row r="121" spans="1:22" x14ac:dyDescent="0.2">
      <c r="A121" s="172">
        <f>'Web Graph Info.'!A114:A261</f>
        <v>42259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01">
        <v>0</v>
      </c>
      <c r="U121" s="4">
        <v>0</v>
      </c>
      <c r="V121" s="101">
        <f t="shared" ref="V121:V123" si="28">T121+U121</f>
        <v>0</v>
      </c>
    </row>
    <row r="122" spans="1:22" x14ac:dyDescent="0.2">
      <c r="A122" s="172">
        <f>'Web Graph Info.'!A115:A262</f>
        <v>42260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01">
        <v>0</v>
      </c>
      <c r="U122" s="4">
        <v>0</v>
      </c>
      <c r="V122" s="101">
        <f t="shared" si="28"/>
        <v>0</v>
      </c>
    </row>
    <row r="123" spans="1:22" x14ac:dyDescent="0.2">
      <c r="A123" s="172">
        <f>'Web Graph Info.'!A116:A263</f>
        <v>42261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01">
        <v>0</v>
      </c>
      <c r="U123" s="4">
        <v>0</v>
      </c>
      <c r="V123" s="101">
        <f t="shared" si="28"/>
        <v>0</v>
      </c>
    </row>
    <row r="124" spans="1:22" x14ac:dyDescent="0.2">
      <c r="A124" s="172">
        <f>'Web Graph Info.'!A117:A264</f>
        <v>42262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</row>
    <row r="125" spans="1:22" x14ac:dyDescent="0.2">
      <c r="A125" s="172">
        <f>'Web Graph Info.'!A118:A265</f>
        <v>42263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01">
        <v>0</v>
      </c>
      <c r="U125" s="4">
        <v>0</v>
      </c>
      <c r="V125">
        <f t="shared" si="27"/>
        <v>0</v>
      </c>
    </row>
    <row r="126" spans="1:22" x14ac:dyDescent="0.2">
      <c r="A126" s="172">
        <f>'Web Graph Info.'!A119:A266</f>
        <v>42264</v>
      </c>
      <c r="B126" s="4">
        <v>3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01">
        <f t="shared" si="20"/>
        <v>3</v>
      </c>
      <c r="U126" s="4">
        <v>0</v>
      </c>
      <c r="V126">
        <f t="shared" si="27"/>
        <v>3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1" t="e">
        <f t="shared" si="20"/>
        <v>#N/A</v>
      </c>
      <c r="U127" s="4"/>
      <c r="V127" t="e">
        <f t="shared" si="27"/>
        <v>#N/A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01" t="e">
        <f t="shared" si="20"/>
        <v>#N/A</v>
      </c>
      <c r="U128" s="4"/>
      <c r="V128" t="e">
        <f t="shared" ref="V128:V135" si="29">T128+U128</f>
        <v>#N/A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01" t="e">
        <f t="shared" si="20"/>
        <v>#N/A</v>
      </c>
      <c r="U129" s="4"/>
      <c r="V129" t="e">
        <f t="shared" si="29"/>
        <v>#N/A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01" t="e">
        <f t="shared" si="20"/>
        <v>#N/A</v>
      </c>
      <c r="U130" s="4"/>
      <c r="V130" t="e">
        <f t="shared" si="29"/>
        <v>#N/A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01" t="e">
        <f t="shared" si="20"/>
        <v>#N/A</v>
      </c>
      <c r="U131" s="4"/>
      <c r="V131" t="e">
        <f t="shared" si="29"/>
        <v>#N/A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01" t="e">
        <f t="shared" si="20"/>
        <v>#N/A</v>
      </c>
      <c r="U132" s="4"/>
      <c r="V132" t="e">
        <f t="shared" si="29"/>
        <v>#N/A</v>
      </c>
    </row>
    <row r="133" spans="1:22" x14ac:dyDescent="0.2">
      <c r="A133" s="172">
        <f>'Web Graph Info.'!A126:A273</f>
        <v>42271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01" t="e">
        <f t="shared" si="20"/>
        <v>#N/A</v>
      </c>
      <c r="U133" s="4"/>
      <c r="V133" t="e">
        <f t="shared" si="29"/>
        <v>#N/A</v>
      </c>
    </row>
    <row r="134" spans="1:22" x14ac:dyDescent="0.2">
      <c r="A134" s="172">
        <f>'Web Graph Info.'!A127:A274</f>
        <v>42272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01" t="e">
        <f t="shared" si="20"/>
        <v>#N/A</v>
      </c>
      <c r="U134" s="4"/>
      <c r="V134" t="e">
        <f t="shared" si="29"/>
        <v>#N/A</v>
      </c>
    </row>
    <row r="135" spans="1:22" x14ac:dyDescent="0.2">
      <c r="A135" s="172">
        <f>'Web Graph Info.'!A128:A275</f>
        <v>42273</v>
      </c>
      <c r="B135" s="4"/>
      <c r="C135" s="4"/>
      <c r="D135" s="4"/>
      <c r="E135" s="4"/>
      <c r="F135" s="4"/>
      <c r="G135" s="4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 s="101" t="e">
        <f t="shared" si="20"/>
        <v>#N/A</v>
      </c>
      <c r="U135" s="4"/>
      <c r="V135" t="e">
        <f t="shared" si="29"/>
        <v>#N/A</v>
      </c>
    </row>
    <row r="136" spans="1:22" x14ac:dyDescent="0.2">
      <c r="A136" s="172">
        <f>'Web Graph Info.'!A129:A276</f>
        <v>42274</v>
      </c>
      <c r="B136" s="4"/>
      <c r="C136" s="4"/>
      <c r="D136" s="4"/>
      <c r="E136" s="4"/>
      <c r="F136" s="4"/>
      <c r="G136" s="4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 s="101" t="e">
        <f t="shared" si="20"/>
        <v>#N/A</v>
      </c>
      <c r="U136" s="4"/>
      <c r="V136" t="e">
        <f>T136+U136</f>
        <v>#N/A</v>
      </c>
    </row>
    <row r="137" spans="1:22" x14ac:dyDescent="0.2">
      <c r="A137" s="172">
        <f>'Web Graph Info.'!A130:A277</f>
        <v>42275</v>
      </c>
      <c r="B137" s="4"/>
      <c r="C137" s="4"/>
      <c r="D137" s="4"/>
      <c r="E137" s="4"/>
      <c r="F137" s="4"/>
      <c r="G137" s="4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 s="101" t="e">
        <f t="shared" si="20"/>
        <v>#N/A</v>
      </c>
      <c r="U137" s="4"/>
      <c r="V137" t="e">
        <f>T137+U137</f>
        <v>#N/A</v>
      </c>
    </row>
    <row r="138" spans="1:22" x14ac:dyDescent="0.2">
      <c r="A138" s="172">
        <f>'Web Graph Info.'!A131:A278</f>
        <v>42276</v>
      </c>
      <c r="B138" s="4"/>
      <c r="C138" s="4"/>
      <c r="D138" s="4"/>
      <c r="E138" s="4"/>
      <c r="F138" s="4"/>
      <c r="G138" s="4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 s="101" t="e">
        <f t="shared" si="20"/>
        <v>#N/A</v>
      </c>
      <c r="U138" s="4"/>
      <c r="V138" s="101" t="e">
        <f t="shared" ref="V138:V162" si="30">T138+U138</f>
        <v>#N/A</v>
      </c>
    </row>
    <row r="139" spans="1:22" s="101" customFormat="1" x14ac:dyDescent="0.2">
      <c r="A139" s="172">
        <f>'Web Graph Info.'!A132:A279</f>
        <v>42277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1" t="e">
        <f t="shared" ref="T139:T159" si="31">IF(SUM(B139:S139)=0,NA(),SUM(B139:S139))</f>
        <v>#N/A</v>
      </c>
      <c r="U139" s="4"/>
      <c r="V139" s="101" t="e">
        <f t="shared" si="30"/>
        <v>#N/A</v>
      </c>
    </row>
    <row r="140" spans="1:22" s="101" customFormat="1" x14ac:dyDescent="0.2">
      <c r="A140" s="172">
        <f>'Web Graph Info.'!A133:A280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1" t="e">
        <f t="shared" si="31"/>
        <v>#N/A</v>
      </c>
      <c r="U140" s="4"/>
      <c r="V140" s="101" t="e">
        <f t="shared" si="30"/>
        <v>#N/A</v>
      </c>
    </row>
    <row r="141" spans="1:22" s="101" customFormat="1" x14ac:dyDescent="0.2">
      <c r="A141" s="172">
        <f>'Web Graph Info.'!A134:A281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1" t="e">
        <f t="shared" si="31"/>
        <v>#N/A</v>
      </c>
      <c r="U141" s="4"/>
      <c r="V141" s="101" t="e">
        <f t="shared" si="30"/>
        <v>#N/A</v>
      </c>
    </row>
    <row r="142" spans="1:22" s="101" customFormat="1" x14ac:dyDescent="0.2">
      <c r="A142" s="172">
        <f>'Web Graph Info.'!A135:A282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01" t="e">
        <f t="shared" si="31"/>
        <v>#N/A</v>
      </c>
      <c r="U142" s="4"/>
      <c r="V142" s="4" t="s">
        <v>226</v>
      </c>
    </row>
    <row r="143" spans="1:22" s="101" customFormat="1" x14ac:dyDescent="0.2">
      <c r="A143" s="172">
        <f>'Web Graph Info.'!A136:A283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01" t="e">
        <f t="shared" si="31"/>
        <v>#N/A</v>
      </c>
      <c r="U143" s="4"/>
      <c r="V143" s="101" t="e">
        <f t="shared" si="30"/>
        <v>#N/A</v>
      </c>
    </row>
    <row r="144" spans="1:22" s="101" customFormat="1" x14ac:dyDescent="0.2">
      <c r="A144" s="172">
        <f>'Web Graph Info.'!A137:A284</f>
        <v>42282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01" t="e">
        <f t="shared" si="31"/>
        <v>#N/A</v>
      </c>
      <c r="U144" s="4"/>
      <c r="V144" s="101" t="e">
        <f t="shared" si="30"/>
        <v>#N/A</v>
      </c>
    </row>
    <row r="145" spans="1:22" s="101" customFormat="1" x14ac:dyDescent="0.2">
      <c r="A145" s="172">
        <f>'Web Graph Info.'!A138:A285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01" t="e">
        <f t="shared" si="31"/>
        <v>#N/A</v>
      </c>
      <c r="U145" s="4"/>
      <c r="V145" s="101" t="e">
        <f t="shared" si="30"/>
        <v>#N/A</v>
      </c>
    </row>
    <row r="146" spans="1:22" s="101" customFormat="1" x14ac:dyDescent="0.2">
      <c r="A146" s="172">
        <f>'Web Graph Info.'!A139:A286</f>
        <v>42284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01" t="e">
        <f t="shared" si="31"/>
        <v>#N/A</v>
      </c>
      <c r="U146" s="4"/>
      <c r="V146" s="101" t="e">
        <f t="shared" si="30"/>
        <v>#N/A</v>
      </c>
    </row>
    <row r="147" spans="1:22" s="101" customFormat="1" x14ac:dyDescent="0.2">
      <c r="A147" s="172">
        <f>'Web Graph Info.'!A140:A287</f>
        <v>42285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01" t="e">
        <f t="shared" si="31"/>
        <v>#N/A</v>
      </c>
      <c r="U147" s="4"/>
      <c r="V147" s="101" t="e">
        <f t="shared" si="30"/>
        <v>#N/A</v>
      </c>
    </row>
    <row r="148" spans="1:22" s="101" customFormat="1" x14ac:dyDescent="0.2">
      <c r="A148" s="172">
        <f>'Web Graph Info.'!A141:A288</f>
        <v>42286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01" t="e">
        <f t="shared" si="31"/>
        <v>#N/A</v>
      </c>
      <c r="U148" s="4"/>
      <c r="V148" s="101" t="e">
        <f t="shared" si="30"/>
        <v>#N/A</v>
      </c>
    </row>
    <row r="149" spans="1:22" s="101" customFormat="1" x14ac:dyDescent="0.2">
      <c r="A149" s="172">
        <f>'Web Graph Info.'!A142:A289</f>
        <v>42287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31"/>
        <v>#N/A</v>
      </c>
      <c r="U149" s="4"/>
      <c r="V149" s="101" t="e">
        <f t="shared" si="30"/>
        <v>#N/A</v>
      </c>
    </row>
    <row r="150" spans="1:22" s="101" customFormat="1" x14ac:dyDescent="0.2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01" t="e">
        <f t="shared" si="31"/>
        <v>#N/A</v>
      </c>
      <c r="U150" s="4"/>
      <c r="V150" s="101" t="e">
        <f t="shared" si="30"/>
        <v>#N/A</v>
      </c>
    </row>
    <row r="151" spans="1:22" s="101" customFormat="1" x14ac:dyDescent="0.2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01" t="e">
        <f t="shared" si="31"/>
        <v>#N/A</v>
      </c>
      <c r="U151" s="4"/>
      <c r="V151" s="101" t="e">
        <f t="shared" si="30"/>
        <v>#N/A</v>
      </c>
    </row>
    <row r="152" spans="1:22" s="101" customFormat="1" x14ac:dyDescent="0.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01" t="e">
        <f t="shared" si="31"/>
        <v>#N/A</v>
      </c>
      <c r="U152" s="4"/>
      <c r="V152" s="101" t="e">
        <f t="shared" si="30"/>
        <v>#N/A</v>
      </c>
    </row>
    <row r="153" spans="1:22" s="101" customFormat="1" x14ac:dyDescent="0.2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01" t="e">
        <f t="shared" si="31"/>
        <v>#N/A</v>
      </c>
      <c r="U153" s="4"/>
      <c r="V153" s="101" t="e">
        <f t="shared" si="30"/>
        <v>#N/A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01" t="e">
        <f t="shared" si="31"/>
        <v>#N/A</v>
      </c>
      <c r="U154" s="4"/>
      <c r="V154" s="101" t="e">
        <f t="shared" si="30"/>
        <v>#N/A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31"/>
        <v>#N/A</v>
      </c>
      <c r="U155" s="4"/>
      <c r="V155" s="101" t="e">
        <f t="shared" si="30"/>
        <v>#N/A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31"/>
        <v>#N/A</v>
      </c>
      <c r="U156" s="4"/>
      <c r="V156" s="101" t="e">
        <f t="shared" si="30"/>
        <v>#N/A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31"/>
        <v>#N/A</v>
      </c>
      <c r="U157" s="4"/>
      <c r="V157" s="101" t="e">
        <f t="shared" si="30"/>
        <v>#N/A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31"/>
        <v>#N/A</v>
      </c>
      <c r="U158" s="4"/>
      <c r="V158" s="101" t="e">
        <f t="shared" si="30"/>
        <v>#N/A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31"/>
        <v>#N/A</v>
      </c>
      <c r="U159" s="4"/>
      <c r="V159" s="101" t="e">
        <f t="shared" si="30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ref="T160:T162" si="32">IF(SUM(B160:S160)=0,NA(),SUM(B160:S160))</f>
        <v>#N/A</v>
      </c>
      <c r="U160" s="4"/>
      <c r="V160" s="101" t="e">
        <f t="shared" si="30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32"/>
        <v>#N/A</v>
      </c>
      <c r="U161" s="4"/>
      <c r="V161" s="101" t="e">
        <f t="shared" si="30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32"/>
        <v>#N/A</v>
      </c>
      <c r="U162" s="4"/>
      <c r="V162" s="101" t="e">
        <f t="shared" si="30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U163" s="4"/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U164" s="4"/>
    </row>
    <row r="165" spans="1:22" x14ac:dyDescent="0.2">
      <c r="A165" s="2"/>
      <c r="B16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/>
      <c r="U165" s="4"/>
    </row>
    <row r="166" spans="1:22" x14ac:dyDescent="0.2">
      <c r="B166" s="224" t="s">
        <v>27</v>
      </c>
      <c r="C166" s="224"/>
      <c r="D166" s="224"/>
      <c r="E166" s="224"/>
      <c r="F166" s="224"/>
      <c r="G166" s="224"/>
      <c r="H166" s="224"/>
      <c r="I166" s="224" t="s">
        <v>28</v>
      </c>
      <c r="J166" s="224"/>
      <c r="K166" s="224"/>
      <c r="L166" s="224"/>
      <c r="M166" s="224"/>
      <c r="N166" s="224"/>
      <c r="O166" s="224" t="s">
        <v>29</v>
      </c>
      <c r="P166" s="224"/>
      <c r="Q166" s="224"/>
      <c r="R166" s="224" t="s">
        <v>30</v>
      </c>
      <c r="S166" s="224"/>
      <c r="T166" s="222" t="s">
        <v>31</v>
      </c>
      <c r="U166" t="s">
        <v>32</v>
      </c>
    </row>
    <row r="167" spans="1:22" x14ac:dyDescent="0.2">
      <c r="B167" t="s">
        <v>34</v>
      </c>
      <c r="C167" t="s">
        <v>35</v>
      </c>
      <c r="D167" t="s">
        <v>36</v>
      </c>
      <c r="E167" t="s">
        <v>37</v>
      </c>
      <c r="F167" t="s">
        <v>38</v>
      </c>
      <c r="G167" t="s">
        <v>39</v>
      </c>
      <c r="H167" s="1" t="s">
        <v>40</v>
      </c>
      <c r="I167" t="s">
        <v>41</v>
      </c>
      <c r="J167" t="s">
        <v>42</v>
      </c>
      <c r="K167" t="s">
        <v>43</v>
      </c>
      <c r="L167" t="s">
        <v>44</v>
      </c>
      <c r="M167" t="s">
        <v>50</v>
      </c>
      <c r="N167" s="1" t="s">
        <v>40</v>
      </c>
      <c r="O167" t="s">
        <v>46</v>
      </c>
      <c r="P167" t="s">
        <v>47</v>
      </c>
      <c r="Q167" s="1" t="s">
        <v>40</v>
      </c>
      <c r="R167" t="s">
        <v>51</v>
      </c>
      <c r="S167" s="1" t="s">
        <v>49</v>
      </c>
      <c r="T167" s="223"/>
    </row>
    <row r="168" spans="1:22" x14ac:dyDescent="0.2">
      <c r="A168" t="s">
        <v>52</v>
      </c>
      <c r="B168">
        <f t="shared" ref="B168:S168" si="33">SUM(B9:B102)</f>
        <v>302.78000000000031</v>
      </c>
      <c r="C168">
        <f t="shared" si="33"/>
        <v>18.600000000000005</v>
      </c>
      <c r="D168">
        <f t="shared" si="33"/>
        <v>0</v>
      </c>
      <c r="E168">
        <f t="shared" si="33"/>
        <v>0</v>
      </c>
      <c r="F168">
        <f t="shared" si="33"/>
        <v>0</v>
      </c>
      <c r="G168">
        <f t="shared" si="33"/>
        <v>0</v>
      </c>
      <c r="H168">
        <f t="shared" si="33"/>
        <v>0</v>
      </c>
      <c r="I168">
        <f t="shared" si="33"/>
        <v>5.6999999999999993</v>
      </c>
      <c r="J168">
        <f t="shared" si="33"/>
        <v>3</v>
      </c>
      <c r="K168">
        <f t="shared" si="33"/>
        <v>0</v>
      </c>
      <c r="L168">
        <f t="shared" si="33"/>
        <v>0</v>
      </c>
      <c r="M168">
        <f t="shared" si="33"/>
        <v>4</v>
      </c>
      <c r="N168">
        <f t="shared" si="33"/>
        <v>3.9000000000000004</v>
      </c>
      <c r="O168">
        <f t="shared" si="33"/>
        <v>15.800000000000004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 t="e">
        <f>SUM(T9:T110)</f>
        <v>#N/A</v>
      </c>
      <c r="U168">
        <f>SUM(U9:U110)</f>
        <v>120.59999999999997</v>
      </c>
    </row>
    <row r="169" spans="1:22" x14ac:dyDescent="0.2">
      <c r="B169"/>
      <c r="H169" s="1"/>
      <c r="I169"/>
      <c r="N169" s="1"/>
      <c r="O169"/>
      <c r="Q169" s="1"/>
      <c r="R169"/>
      <c r="S169" s="1"/>
      <c r="T169"/>
    </row>
    <row r="170" spans="1:22" x14ac:dyDescent="0.2">
      <c r="B170"/>
      <c r="H170" s="1"/>
      <c r="I170"/>
      <c r="N170" s="1"/>
      <c r="O170"/>
      <c r="Q170" s="1"/>
      <c r="R170"/>
      <c r="S170" s="1"/>
      <c r="T170"/>
    </row>
    <row r="171" spans="1:22" x14ac:dyDescent="0.2">
      <c r="B171"/>
      <c r="H171" s="1"/>
      <c r="I171"/>
      <c r="N171" s="1"/>
      <c r="O171"/>
      <c r="Q171" s="1"/>
      <c r="R171"/>
      <c r="S171" s="1"/>
      <c r="T171"/>
    </row>
    <row r="172" spans="1:22" x14ac:dyDescent="0.2">
      <c r="B172"/>
      <c r="H172" s="1"/>
      <c r="I172"/>
      <c r="N172" s="1"/>
      <c r="O172"/>
      <c r="Q172" s="1"/>
      <c r="R172"/>
      <c r="S172" s="1"/>
      <c r="T172"/>
    </row>
    <row r="173" spans="1:22" x14ac:dyDescent="0.2">
      <c r="B173"/>
      <c r="H173" s="1"/>
      <c r="I173"/>
      <c r="N173" s="1"/>
      <c r="O173"/>
      <c r="Q173" s="1"/>
      <c r="R173"/>
      <c r="S173" s="1"/>
      <c r="T173"/>
    </row>
    <row r="174" spans="1:22" x14ac:dyDescent="0.2">
      <c r="B174"/>
      <c r="H174" s="1"/>
      <c r="I174"/>
      <c r="N174" s="1"/>
      <c r="O174"/>
      <c r="Q174" s="1"/>
      <c r="R174"/>
      <c r="S174" s="1"/>
      <c r="T174"/>
    </row>
    <row r="175" spans="1:22" x14ac:dyDescent="0.2">
      <c r="B175"/>
      <c r="H175" s="1"/>
      <c r="I175"/>
      <c r="N175" s="1"/>
      <c r="O175"/>
      <c r="Q175" s="1"/>
      <c r="R175"/>
      <c r="S175" s="1"/>
      <c r="T175"/>
    </row>
    <row r="176" spans="1:22" x14ac:dyDescent="0.2">
      <c r="B176"/>
      <c r="H176" s="1"/>
      <c r="I176"/>
      <c r="N176" s="1"/>
      <c r="O176"/>
      <c r="Q176" s="1"/>
      <c r="R176"/>
      <c r="S176" s="1"/>
      <c r="T176"/>
      <c r="V176" s="223" t="s">
        <v>14</v>
      </c>
    </row>
    <row r="177" spans="2:22" x14ac:dyDescent="0.2">
      <c r="B177"/>
      <c r="H177" s="1"/>
      <c r="I177"/>
      <c r="N177" s="1"/>
      <c r="O177"/>
      <c r="Q177" s="1"/>
      <c r="R177"/>
      <c r="S177" s="1"/>
      <c r="T177"/>
      <c r="V177" s="223"/>
    </row>
    <row r="178" spans="2:22" x14ac:dyDescent="0.2">
      <c r="B178"/>
      <c r="H178" s="1"/>
      <c r="I178"/>
      <c r="N178" s="1"/>
      <c r="O178"/>
      <c r="Q178" s="1"/>
      <c r="R178"/>
      <c r="S178" s="1"/>
      <c r="T178"/>
      <c r="V178" t="s">
        <v>14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76:V177"/>
    <mergeCell ref="T7:T8"/>
    <mergeCell ref="V7:V8"/>
    <mergeCell ref="B166:H166"/>
    <mergeCell ref="I166:N166"/>
    <mergeCell ref="O166:Q166"/>
    <mergeCell ref="R166:S166"/>
    <mergeCell ref="T166:T167"/>
  </mergeCells>
  <phoneticPr fontId="2" type="noConversion"/>
  <pageMargins left="0.75" right="0.75" top="1" bottom="1" header="0.5" footer="0.5"/>
  <headerFooter alignWithMargins="0"/>
  <ignoredErrors>
    <ignoredError sqref="T166:T167" formulaRange="1"/>
    <ignoredError sqref="T168" formula="1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T99"/>
  <sheetViews>
    <sheetView workbookViewId="0">
      <selection activeCell="C34" sqref="C34"/>
    </sheetView>
  </sheetViews>
  <sheetFormatPr defaultRowHeight="12.75" x14ac:dyDescent="0.2"/>
  <sheetData>
    <row r="1" spans="1:20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W177"/>
  <sheetViews>
    <sheetView zoomScaleNormal="100" workbookViewId="0">
      <pane ySplit="8" topLeftCell="A97" activePane="bottomLeft" state="frozen"/>
      <selection pane="bottomLeft" activeCell="B127" sqref="B127"/>
    </sheetView>
  </sheetViews>
  <sheetFormatPr defaultRowHeight="12.75" x14ac:dyDescent="0.2"/>
  <sheetData>
    <row r="1" spans="1:22" x14ac:dyDescent="0.2">
      <c r="A1" s="221" t="s">
        <v>142</v>
      </c>
      <c r="B1" s="221"/>
      <c r="C1" s="221"/>
      <c r="H1" s="1"/>
      <c r="N1" s="1"/>
      <c r="Q1" s="1"/>
      <c r="S1" s="1"/>
    </row>
    <row r="2" spans="1:22" x14ac:dyDescent="0.2">
      <c r="A2" s="228" t="s">
        <v>54</v>
      </c>
      <c r="B2" s="228"/>
      <c r="C2" s="228"/>
      <c r="H2" s="1"/>
      <c r="N2" s="1"/>
      <c r="Q2" s="1"/>
      <c r="S2" s="1"/>
    </row>
    <row r="3" spans="1:22" x14ac:dyDescent="0.2">
      <c r="A3" s="229" t="s">
        <v>143</v>
      </c>
      <c r="B3" s="226"/>
      <c r="C3" s="226"/>
      <c r="D3" t="s">
        <v>144</v>
      </c>
      <c r="E3" s="55"/>
      <c r="F3" s="53"/>
      <c r="H3" s="1"/>
      <c r="N3" s="1"/>
      <c r="Q3" s="1"/>
      <c r="S3" s="1"/>
    </row>
    <row r="4" spans="1:22" x14ac:dyDescent="0.2">
      <c r="A4" s="226" t="s">
        <v>140</v>
      </c>
      <c r="B4" s="226"/>
      <c r="C4" s="226"/>
      <c r="D4" s="226"/>
      <c r="H4" s="1"/>
      <c r="N4" s="1"/>
      <c r="Q4" s="1"/>
      <c r="S4" s="1"/>
    </row>
    <row r="5" spans="1:22" x14ac:dyDescent="0.2">
      <c r="A5" s="226" t="s">
        <v>145</v>
      </c>
      <c r="B5" s="226"/>
      <c r="C5" s="226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82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H9" s="1"/>
      <c r="I9" s="4"/>
      <c r="J9" s="4"/>
      <c r="K9" s="4"/>
      <c r="N9" s="1"/>
      <c r="O9" s="4"/>
      <c r="P9" s="4"/>
      <c r="Q9" s="1"/>
      <c r="R9" s="4"/>
      <c r="S9" s="1"/>
      <c r="T9" s="51" t="e">
        <f>IF(SUM(B9:S9)=0,NA(),SUM(B9:S9))</f>
        <v>#N/A</v>
      </c>
      <c r="V9" s="51" t="e">
        <f>SUM(T9:U9)</f>
        <v>#N/A</v>
      </c>
    </row>
    <row r="10" spans="1:22" x14ac:dyDescent="0.2">
      <c r="A10" s="172">
        <f>'Web Graph Info.'!A3:A150</f>
        <v>42148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2" si="0">IF(SUM(B10:S10)=0,NA(),SUM(B10:S10))</f>
        <v>#N/A</v>
      </c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0"/>
        <v>#N/A</v>
      </c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2</v>
      </c>
      <c r="K12" s="4">
        <v>0</v>
      </c>
      <c r="L12" s="4">
        <v>0</v>
      </c>
      <c r="M12" s="4">
        <v>0</v>
      </c>
      <c r="N12" s="1">
        <v>0</v>
      </c>
      <c r="O12" s="4">
        <v>3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8</v>
      </c>
      <c r="U12" s="4">
        <v>1</v>
      </c>
      <c r="V12" s="51">
        <f t="shared" si="1"/>
        <v>9</v>
      </c>
    </row>
    <row r="13" spans="1:22" x14ac:dyDescent="0.2">
      <c r="A13" s="172">
        <f>'Web Graph Info.'!A6:A153</f>
        <v>42151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1</v>
      </c>
      <c r="U13" s="4">
        <v>1</v>
      </c>
      <c r="V13" s="51">
        <f t="shared" si="1"/>
        <v>2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v>0</v>
      </c>
      <c r="U14" s="4">
        <v>0</v>
      </c>
      <c r="V14" s="51">
        <f t="shared" si="1"/>
        <v>0</v>
      </c>
    </row>
    <row r="15" spans="1:22" x14ac:dyDescent="0.2">
      <c r="A15" s="172">
        <f>'Web Graph Info.'!A8:A155</f>
        <v>42153</v>
      </c>
      <c r="B15">
        <v>2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4">
        <v>2</v>
      </c>
      <c r="P15" s="4">
        <v>0</v>
      </c>
      <c r="Q15" s="4">
        <v>0</v>
      </c>
      <c r="R15" s="4">
        <v>0</v>
      </c>
      <c r="S15" s="4">
        <v>0</v>
      </c>
      <c r="T15" s="130">
        <f t="shared" si="0"/>
        <v>4</v>
      </c>
      <c r="U15" s="4">
        <v>2</v>
      </c>
      <c r="V15" s="51">
        <f t="shared" si="1"/>
        <v>6</v>
      </c>
    </row>
    <row r="16" spans="1:22" x14ac:dyDescent="0.2">
      <c r="A16" s="172">
        <f>'Web Graph Info.'!A9:A156</f>
        <v>42154</v>
      </c>
      <c r="B16" t="s">
        <v>241</v>
      </c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130" t="e">
        <f t="shared" si="0"/>
        <v>#N/A</v>
      </c>
      <c r="V16" s="51" t="e">
        <f t="shared" si="1"/>
        <v>#N/A</v>
      </c>
    </row>
    <row r="17" spans="1:22" x14ac:dyDescent="0.2">
      <c r="A17" s="172">
        <f>'Web Graph Info.'!A10:A157</f>
        <v>42155</v>
      </c>
      <c r="B17" s="101" t="s">
        <v>241</v>
      </c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130" t="e">
        <f t="shared" si="0"/>
        <v>#N/A</v>
      </c>
      <c r="V17" s="51" t="e">
        <f t="shared" si="1"/>
        <v>#N/A</v>
      </c>
    </row>
    <row r="18" spans="1:22" x14ac:dyDescent="0.2">
      <c r="A18" s="172">
        <f>'Web Graph Info.'!A11:A158</f>
        <v>42156</v>
      </c>
      <c r="B18" s="101" t="s">
        <v>241</v>
      </c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130" t="e">
        <f t="shared" si="0"/>
        <v>#N/A</v>
      </c>
      <c r="V18" s="51" t="e">
        <f t="shared" si="1"/>
        <v>#N/A</v>
      </c>
    </row>
    <row r="19" spans="1:22" x14ac:dyDescent="0.2">
      <c r="A19" s="172">
        <f>'Web Graph Info.'!A12:A159</f>
        <v>42157</v>
      </c>
      <c r="B19">
        <v>27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4">
        <v>1</v>
      </c>
      <c r="K19" s="4">
        <v>0</v>
      </c>
      <c r="L19" s="4">
        <v>1</v>
      </c>
      <c r="M19" s="4">
        <v>0</v>
      </c>
      <c r="N19" s="1">
        <v>0</v>
      </c>
      <c r="O19" s="4">
        <v>1</v>
      </c>
      <c r="P19" s="4">
        <v>0</v>
      </c>
      <c r="Q19" s="1">
        <v>0</v>
      </c>
      <c r="R19" s="4">
        <v>0</v>
      </c>
      <c r="S19" s="1">
        <v>0</v>
      </c>
      <c r="T19" s="130">
        <f t="shared" si="0"/>
        <v>30</v>
      </c>
      <c r="U19" s="4">
        <v>17</v>
      </c>
      <c r="V19" s="51">
        <f t="shared" si="1"/>
        <v>47</v>
      </c>
    </row>
    <row r="20" spans="1:22" x14ac:dyDescent="0.2">
      <c r="A20" s="172">
        <f>'Web Graph Info.'!A13:A160</f>
        <v>42158</v>
      </c>
      <c r="B20">
        <v>128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4">
        <v>1</v>
      </c>
      <c r="K20" s="4">
        <v>0</v>
      </c>
      <c r="L20" s="4">
        <v>0</v>
      </c>
      <c r="M20" s="4">
        <v>0</v>
      </c>
      <c r="N20" s="1">
        <v>0</v>
      </c>
      <c r="O20" s="4">
        <v>3</v>
      </c>
      <c r="P20" s="4">
        <v>0</v>
      </c>
      <c r="Q20" s="1">
        <v>0</v>
      </c>
      <c r="R20" s="4">
        <v>0</v>
      </c>
      <c r="S20" s="1">
        <v>0</v>
      </c>
      <c r="T20" s="164">
        <f t="shared" si="0"/>
        <v>133</v>
      </c>
      <c r="U20" s="4">
        <v>88</v>
      </c>
      <c r="V20" s="51">
        <f t="shared" si="1"/>
        <v>221</v>
      </c>
    </row>
    <row r="21" spans="1:22" x14ac:dyDescent="0.2">
      <c r="A21" s="172">
        <f>'Web Graph Info.'!A14:A161</f>
        <v>42159</v>
      </c>
      <c r="B21">
        <v>14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 s="164">
        <f t="shared" si="0"/>
        <v>19</v>
      </c>
      <c r="U21">
        <v>13</v>
      </c>
      <c r="V21" s="51">
        <f t="shared" si="1"/>
        <v>32</v>
      </c>
    </row>
    <row r="22" spans="1:22" x14ac:dyDescent="0.2">
      <c r="A22" s="172">
        <f>'Web Graph Info.'!A15:A162</f>
        <v>42160</v>
      </c>
      <c r="B22">
        <v>233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 s="101">
        <v>0</v>
      </c>
      <c r="R22" s="101">
        <v>0</v>
      </c>
      <c r="S22" s="101">
        <v>0</v>
      </c>
      <c r="T22" s="164">
        <f t="shared" si="0"/>
        <v>242</v>
      </c>
      <c r="U22">
        <v>103</v>
      </c>
      <c r="V22" s="51">
        <f t="shared" si="1"/>
        <v>345</v>
      </c>
    </row>
    <row r="23" spans="1:22" x14ac:dyDescent="0.2">
      <c r="A23" s="172">
        <f>'Web Graph Info.'!A16:A163</f>
        <v>42161</v>
      </c>
      <c r="B23">
        <v>298.60000000000002</v>
      </c>
      <c r="C23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4">
        <v>0</v>
      </c>
      <c r="J23" s="4">
        <v>2.6</v>
      </c>
      <c r="K23" s="4">
        <v>0</v>
      </c>
      <c r="L23" s="4">
        <v>5.3</v>
      </c>
      <c r="M23" s="4">
        <v>2.6</v>
      </c>
      <c r="N23" s="4">
        <v>0</v>
      </c>
      <c r="O23" s="4">
        <v>20</v>
      </c>
      <c r="P23" s="4">
        <v>0</v>
      </c>
      <c r="Q23" s="4">
        <v>0</v>
      </c>
      <c r="R23" s="4">
        <v>0</v>
      </c>
      <c r="S23" s="4">
        <v>0</v>
      </c>
      <c r="T23" s="164">
        <f t="shared" si="0"/>
        <v>329.10000000000008</v>
      </c>
      <c r="U23" s="4">
        <v>569.29999999999995</v>
      </c>
      <c r="V23" s="51">
        <f t="shared" si="1"/>
        <v>898.40000000000009</v>
      </c>
    </row>
    <row r="24" spans="1:22" x14ac:dyDescent="0.2">
      <c r="A24" s="172">
        <f>'Web Graph Info.'!A17:A164</f>
        <v>42162</v>
      </c>
      <c r="B24" s="101">
        <v>298.60000000000002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4">
        <v>0</v>
      </c>
      <c r="J24" s="4">
        <v>2.6</v>
      </c>
      <c r="K24" s="4">
        <v>0</v>
      </c>
      <c r="L24" s="4">
        <v>5.3</v>
      </c>
      <c r="M24" s="4">
        <v>2.6</v>
      </c>
      <c r="N24" s="4">
        <v>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2">IF(SUM(B24:S24)=0,NA(),SUM(B24:S24))</f>
        <v>329.10000000000008</v>
      </c>
      <c r="U24" s="4">
        <v>570.29999999999995</v>
      </c>
      <c r="V24" s="174">
        <f t="shared" ref="V24:V25" si="3">SUM(T24:U24)</f>
        <v>899.40000000000009</v>
      </c>
    </row>
    <row r="25" spans="1:22" x14ac:dyDescent="0.2">
      <c r="A25" s="172">
        <f>'Web Graph Info.'!A18:A165</f>
        <v>42163</v>
      </c>
      <c r="B25" s="101">
        <v>298.60000000000002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4">
        <v>0</v>
      </c>
      <c r="J25" s="4">
        <v>2.6</v>
      </c>
      <c r="K25" s="4">
        <v>0</v>
      </c>
      <c r="L25" s="4">
        <v>5.3</v>
      </c>
      <c r="M25" s="4">
        <v>2.6</v>
      </c>
      <c r="N25" s="4">
        <v>0</v>
      </c>
      <c r="O25" s="4">
        <v>20</v>
      </c>
      <c r="P25" s="4">
        <v>0</v>
      </c>
      <c r="Q25" s="4">
        <v>0</v>
      </c>
      <c r="R25" s="4">
        <v>0</v>
      </c>
      <c r="S25" s="4">
        <v>0</v>
      </c>
      <c r="T25" s="174">
        <f t="shared" si="2"/>
        <v>329.10000000000008</v>
      </c>
      <c r="U25" s="4">
        <v>571.29999999999995</v>
      </c>
      <c r="V25" s="174">
        <f t="shared" si="3"/>
        <v>900.40000000000009</v>
      </c>
    </row>
    <row r="26" spans="1:22" x14ac:dyDescent="0.2">
      <c r="A26" s="172">
        <f>'Web Graph Info.'!A19:A166</f>
        <v>42164</v>
      </c>
      <c r="B26">
        <v>321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 s="4">
        <v>0</v>
      </c>
      <c r="J26" s="4">
        <v>2</v>
      </c>
      <c r="K26" s="4">
        <v>0</v>
      </c>
      <c r="L26" s="4">
        <v>20</v>
      </c>
      <c r="M26" s="4">
        <v>15</v>
      </c>
      <c r="N26" s="4">
        <v>0</v>
      </c>
      <c r="O26" s="4">
        <v>8</v>
      </c>
      <c r="P26" s="4">
        <v>0</v>
      </c>
      <c r="Q26" s="4">
        <v>0</v>
      </c>
      <c r="R26" s="4">
        <v>0</v>
      </c>
      <c r="S26" s="4">
        <v>0</v>
      </c>
      <c r="T26" s="164">
        <f t="shared" si="0"/>
        <v>368</v>
      </c>
      <c r="U26" s="4">
        <v>132</v>
      </c>
      <c r="V26" s="51">
        <f t="shared" si="1"/>
        <v>500</v>
      </c>
    </row>
    <row r="27" spans="1:22" x14ac:dyDescent="0.2">
      <c r="A27" s="172">
        <f>'Web Graph Info.'!A20:A167</f>
        <v>42165</v>
      </c>
      <c r="B27">
        <v>74</v>
      </c>
      <c r="C27" s="101">
        <v>9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4">
        <v>0</v>
      </c>
      <c r="J27" s="4">
        <v>12</v>
      </c>
      <c r="K27" s="4">
        <v>0</v>
      </c>
      <c r="L27" s="4">
        <v>11</v>
      </c>
      <c r="M27" s="4">
        <v>0</v>
      </c>
      <c r="N27" s="4">
        <v>0</v>
      </c>
      <c r="O27" s="4">
        <v>6</v>
      </c>
      <c r="P27" s="4">
        <v>0</v>
      </c>
      <c r="Q27" s="4">
        <v>0</v>
      </c>
      <c r="R27" s="4">
        <v>0</v>
      </c>
      <c r="S27" s="4">
        <v>0</v>
      </c>
      <c r="T27" s="164">
        <f t="shared" si="0"/>
        <v>112</v>
      </c>
      <c r="U27" s="4">
        <v>59</v>
      </c>
      <c r="V27" s="51">
        <f t="shared" si="1"/>
        <v>171</v>
      </c>
    </row>
    <row r="28" spans="1:22" x14ac:dyDescent="0.2">
      <c r="A28" s="172">
        <f>'Web Graph Info.'!A21:A168</f>
        <v>42166</v>
      </c>
      <c r="B28">
        <v>26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4">
        <v>1</v>
      </c>
      <c r="K28" s="4">
        <v>0</v>
      </c>
      <c r="L28" s="4">
        <v>15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164">
        <f t="shared" si="0"/>
        <v>44</v>
      </c>
      <c r="U28" s="4">
        <v>12</v>
      </c>
      <c r="V28" s="51">
        <f t="shared" si="1"/>
        <v>56</v>
      </c>
    </row>
    <row r="29" spans="1:22" x14ac:dyDescent="0.2">
      <c r="A29" s="172">
        <f>'Web Graph Info.'!A22:A169</f>
        <v>42167</v>
      </c>
      <c r="B29">
        <v>109</v>
      </c>
      <c r="C29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4">
        <v>4</v>
      </c>
      <c r="K29" s="4">
        <v>0</v>
      </c>
      <c r="L29" s="4">
        <v>2</v>
      </c>
      <c r="M29" s="4">
        <v>0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164">
        <f t="shared" si="0"/>
        <v>117</v>
      </c>
      <c r="U29" s="4">
        <v>40</v>
      </c>
      <c r="V29" s="51">
        <f>SUM(T29:U29)</f>
        <v>157</v>
      </c>
    </row>
    <row r="30" spans="1:22" x14ac:dyDescent="0.2">
      <c r="A30" s="172">
        <f>'Web Graph Info.'!A23:A170</f>
        <v>42168</v>
      </c>
      <c r="B30">
        <v>145.30000000000001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4">
        <v>6.6</v>
      </c>
      <c r="K30" s="4">
        <v>0</v>
      </c>
      <c r="L30" s="4">
        <v>1.6</v>
      </c>
      <c r="M30" s="4">
        <v>0</v>
      </c>
      <c r="N30" s="4">
        <v>0</v>
      </c>
      <c r="O30" s="4">
        <v>1.3</v>
      </c>
      <c r="P30" s="4">
        <v>0</v>
      </c>
      <c r="Q30" s="4">
        <v>0</v>
      </c>
      <c r="R30" s="4">
        <v>0</v>
      </c>
      <c r="S30" s="4">
        <v>0</v>
      </c>
      <c r="T30" s="164">
        <f t="shared" si="0"/>
        <v>154.80000000000001</v>
      </c>
      <c r="U30" s="4">
        <v>34</v>
      </c>
      <c r="V30" s="51">
        <f t="shared" si="1"/>
        <v>188.8</v>
      </c>
    </row>
    <row r="31" spans="1:22" x14ac:dyDescent="0.2">
      <c r="A31" s="172">
        <f>'Web Graph Info.'!A24:A171</f>
        <v>42169</v>
      </c>
      <c r="B31" s="101">
        <v>145.30000000000001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4">
        <v>6.6</v>
      </c>
      <c r="K31" s="4">
        <v>0</v>
      </c>
      <c r="L31" s="4">
        <v>1.6</v>
      </c>
      <c r="M31" s="4">
        <v>0</v>
      </c>
      <c r="N31" s="4">
        <v>0</v>
      </c>
      <c r="O31" s="4">
        <v>1.3</v>
      </c>
      <c r="P31" s="4">
        <v>0</v>
      </c>
      <c r="Q31" s="4">
        <v>0</v>
      </c>
      <c r="R31" s="4">
        <v>0</v>
      </c>
      <c r="S31" s="4">
        <v>0</v>
      </c>
      <c r="T31" s="175">
        <f t="shared" ref="T31:T32" si="4">IF(SUM(B31:S31)=0,NA(),SUM(B31:S31))</f>
        <v>154.80000000000001</v>
      </c>
      <c r="U31" s="4">
        <v>35</v>
      </c>
      <c r="V31" s="175">
        <f t="shared" ref="V31:V32" si="5">SUM(T31:U31)</f>
        <v>189.8</v>
      </c>
    </row>
    <row r="32" spans="1:22" x14ac:dyDescent="0.2">
      <c r="A32" s="172">
        <f>'Web Graph Info.'!A25:A172</f>
        <v>42170</v>
      </c>
      <c r="B32" s="101">
        <v>145.30000000000001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4">
        <v>6.6</v>
      </c>
      <c r="K32" s="4">
        <v>0</v>
      </c>
      <c r="L32" s="4">
        <v>1.6</v>
      </c>
      <c r="M32" s="4">
        <v>0</v>
      </c>
      <c r="N32" s="4">
        <v>0</v>
      </c>
      <c r="O32" s="4">
        <v>1.3</v>
      </c>
      <c r="P32" s="4">
        <v>0</v>
      </c>
      <c r="Q32" s="4">
        <v>0</v>
      </c>
      <c r="R32" s="4">
        <v>0</v>
      </c>
      <c r="S32" s="4">
        <v>0</v>
      </c>
      <c r="T32" s="175">
        <f t="shared" si="4"/>
        <v>154.80000000000001</v>
      </c>
      <c r="U32" s="4">
        <v>36</v>
      </c>
      <c r="V32" s="175">
        <f t="shared" si="5"/>
        <v>190.8</v>
      </c>
    </row>
    <row r="33" spans="1:22" x14ac:dyDescent="0.2">
      <c r="A33" s="172">
        <f>'Web Graph Info.'!A26:A173</f>
        <v>42171</v>
      </c>
      <c r="B33">
        <v>52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4">
        <v>6</v>
      </c>
      <c r="K33" s="4">
        <v>0</v>
      </c>
      <c r="L33" s="4">
        <v>1</v>
      </c>
      <c r="M33" s="4">
        <v>0</v>
      </c>
      <c r="N33" s="4">
        <v>0</v>
      </c>
      <c r="O33" s="4">
        <v>4</v>
      </c>
      <c r="P33" s="4">
        <v>0</v>
      </c>
      <c r="Q33" s="4">
        <v>0</v>
      </c>
      <c r="R33" s="4">
        <v>0</v>
      </c>
      <c r="S33" s="4">
        <v>0</v>
      </c>
      <c r="T33" s="164">
        <f t="shared" si="0"/>
        <v>63</v>
      </c>
      <c r="U33" s="4">
        <v>25</v>
      </c>
      <c r="V33" s="51">
        <f t="shared" si="1"/>
        <v>88</v>
      </c>
    </row>
    <row r="34" spans="1:22" x14ac:dyDescent="0.2">
      <c r="A34" s="172">
        <f>'Web Graph Info.'!A27:A174</f>
        <v>42172</v>
      </c>
      <c r="B34">
        <v>17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4">
        <v>2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164">
        <f t="shared" si="0"/>
        <v>21</v>
      </c>
      <c r="U34" s="4">
        <v>1</v>
      </c>
      <c r="V34" s="51">
        <f t="shared" si="1"/>
        <v>22</v>
      </c>
    </row>
    <row r="35" spans="1:22" x14ac:dyDescent="0.2">
      <c r="A35" s="172">
        <f>'Web Graph Info.'!A28:A175</f>
        <v>42173</v>
      </c>
      <c r="B35" t="s">
        <v>226</v>
      </c>
      <c r="C35" s="101" t="s">
        <v>226</v>
      </c>
      <c r="D35" s="101" t="s">
        <v>226</v>
      </c>
      <c r="E35" s="101" t="s">
        <v>226</v>
      </c>
      <c r="F35" s="101" t="s">
        <v>226</v>
      </c>
      <c r="G35" s="101" t="s">
        <v>226</v>
      </c>
      <c r="H35" s="101" t="s">
        <v>226</v>
      </c>
      <c r="I35" s="101" t="s">
        <v>226</v>
      </c>
      <c r="J35" s="101" t="s">
        <v>226</v>
      </c>
      <c r="K35" s="101" t="s">
        <v>226</v>
      </c>
      <c r="L35" s="101" t="s">
        <v>226</v>
      </c>
      <c r="M35" s="101" t="s">
        <v>226</v>
      </c>
      <c r="N35" s="101" t="s">
        <v>226</v>
      </c>
      <c r="O35" s="101" t="s">
        <v>226</v>
      </c>
      <c r="P35" s="101" t="s">
        <v>226</v>
      </c>
      <c r="Q35" s="101" t="s">
        <v>226</v>
      </c>
      <c r="R35" s="101" t="s">
        <v>226</v>
      </c>
      <c r="S35" s="101" t="s">
        <v>226</v>
      </c>
      <c r="T35" s="101" t="s">
        <v>226</v>
      </c>
      <c r="U35" s="101" t="s">
        <v>226</v>
      </c>
      <c r="V35" s="101" t="s">
        <v>226</v>
      </c>
    </row>
    <row r="36" spans="1:22" x14ac:dyDescent="0.2">
      <c r="A36" s="172">
        <f>'Web Graph Info.'!A29:A176</f>
        <v>42174</v>
      </c>
      <c r="B36" s="89">
        <v>24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1</v>
      </c>
      <c r="M36" s="89">
        <v>3</v>
      </c>
      <c r="N36" s="89">
        <v>0</v>
      </c>
      <c r="O36" s="89">
        <v>1</v>
      </c>
      <c r="P36" s="89">
        <v>0</v>
      </c>
      <c r="Q36" s="89">
        <v>0</v>
      </c>
      <c r="R36" s="89">
        <v>0</v>
      </c>
      <c r="S36" s="89">
        <v>0</v>
      </c>
      <c r="T36" s="164">
        <f t="shared" si="0"/>
        <v>29</v>
      </c>
      <c r="U36" s="4">
        <v>4</v>
      </c>
      <c r="V36" s="51">
        <f>SUM(T36:U36)</f>
        <v>33</v>
      </c>
    </row>
    <row r="37" spans="1:22" x14ac:dyDescent="0.2">
      <c r="A37" s="172">
        <f>'Web Graph Info.'!A30:A177</f>
        <v>42175</v>
      </c>
      <c r="B37" s="89">
        <v>157.6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0.3</v>
      </c>
      <c r="J37" s="89">
        <v>0.6</v>
      </c>
      <c r="K37" s="89">
        <v>0</v>
      </c>
      <c r="L37" s="89">
        <v>2</v>
      </c>
      <c r="M37" s="89">
        <v>1.3</v>
      </c>
      <c r="N37" s="89">
        <v>0</v>
      </c>
      <c r="O37" s="89">
        <v>2.2999999999999998</v>
      </c>
      <c r="P37" s="89">
        <v>0</v>
      </c>
      <c r="Q37" s="89">
        <v>0</v>
      </c>
      <c r="R37" s="89">
        <v>0</v>
      </c>
      <c r="S37" s="89">
        <v>0</v>
      </c>
      <c r="T37" s="164">
        <f t="shared" si="0"/>
        <v>164.10000000000002</v>
      </c>
      <c r="U37" s="4">
        <v>7</v>
      </c>
      <c r="V37" s="51">
        <f t="shared" si="1"/>
        <v>171.10000000000002</v>
      </c>
    </row>
    <row r="38" spans="1:22" x14ac:dyDescent="0.2">
      <c r="A38" s="172">
        <f>'Web Graph Info.'!A31:A178</f>
        <v>42176</v>
      </c>
      <c r="B38" s="101">
        <v>157.6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0.3</v>
      </c>
      <c r="J38" s="101">
        <v>0.6</v>
      </c>
      <c r="K38" s="101">
        <v>0</v>
      </c>
      <c r="L38" s="101">
        <v>2</v>
      </c>
      <c r="M38" s="101">
        <v>1.3</v>
      </c>
      <c r="N38" s="101">
        <v>0</v>
      </c>
      <c r="O38" s="101">
        <v>2.2999999999999998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6">IF(SUM(B38:S38)=0,NA(),SUM(B38:S38))</f>
        <v>164.10000000000002</v>
      </c>
      <c r="U38" s="4">
        <v>8</v>
      </c>
      <c r="V38" s="177">
        <f t="shared" ref="V38:V39" si="7">SUM(T38:U38)</f>
        <v>172.10000000000002</v>
      </c>
    </row>
    <row r="39" spans="1:22" x14ac:dyDescent="0.2">
      <c r="A39" s="172">
        <f>'Web Graph Info.'!A32:A179</f>
        <v>42177</v>
      </c>
      <c r="B39" s="101">
        <v>157.6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0.3</v>
      </c>
      <c r="J39" s="101">
        <v>0.6</v>
      </c>
      <c r="K39" s="101">
        <v>0</v>
      </c>
      <c r="L39" s="101">
        <v>2</v>
      </c>
      <c r="M39" s="101">
        <v>1.3</v>
      </c>
      <c r="N39" s="101">
        <v>0</v>
      </c>
      <c r="O39" s="101">
        <v>2.2999999999999998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6"/>
        <v>164.10000000000002</v>
      </c>
      <c r="U39" s="4">
        <v>9</v>
      </c>
      <c r="V39" s="177">
        <f t="shared" si="7"/>
        <v>173.10000000000002</v>
      </c>
    </row>
    <row r="40" spans="1:22" x14ac:dyDescent="0.2">
      <c r="A40" s="172">
        <f>'Web Graph Info.'!A33:A180</f>
        <v>42178</v>
      </c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2</v>
      </c>
      <c r="K40">
        <v>0</v>
      </c>
      <c r="L40">
        <v>0</v>
      </c>
      <c r="M40">
        <v>5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 s="164">
        <f t="shared" si="0"/>
        <v>57</v>
      </c>
      <c r="U40" s="4">
        <v>2</v>
      </c>
      <c r="V40" s="51">
        <f t="shared" si="1"/>
        <v>59</v>
      </c>
    </row>
    <row r="41" spans="1:22" x14ac:dyDescent="0.2">
      <c r="A41" s="172">
        <f>'Web Graph Info.'!A34:A181</f>
        <v>42179</v>
      </c>
      <c r="B41">
        <v>139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2</v>
      </c>
      <c r="J41">
        <v>9</v>
      </c>
      <c r="K41">
        <v>0</v>
      </c>
      <c r="L41">
        <v>2</v>
      </c>
      <c r="M41">
        <v>0</v>
      </c>
      <c r="N41">
        <v>0</v>
      </c>
      <c r="O41">
        <v>8</v>
      </c>
      <c r="P41">
        <v>0</v>
      </c>
      <c r="Q41">
        <v>0</v>
      </c>
      <c r="R41">
        <v>0</v>
      </c>
      <c r="S41">
        <v>0</v>
      </c>
      <c r="T41" s="164">
        <f t="shared" si="0"/>
        <v>160</v>
      </c>
      <c r="U41" s="4">
        <v>7</v>
      </c>
      <c r="V41" s="51">
        <f t="shared" si="1"/>
        <v>167</v>
      </c>
    </row>
    <row r="42" spans="1:22" x14ac:dyDescent="0.2">
      <c r="A42" s="172">
        <f>'Web Graph Info.'!A35:A182</f>
        <v>42180</v>
      </c>
      <c r="B42">
        <v>41</v>
      </c>
      <c r="C42">
        <v>1</v>
      </c>
      <c r="D42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>
        <v>3</v>
      </c>
      <c r="K42">
        <v>0</v>
      </c>
      <c r="L42">
        <v>0</v>
      </c>
      <c r="M42">
        <v>1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 s="164">
        <f t="shared" si="0"/>
        <v>49</v>
      </c>
      <c r="U42" s="4">
        <v>6</v>
      </c>
      <c r="V42" s="51">
        <f>SUM(T42:U42)</f>
        <v>55</v>
      </c>
    </row>
    <row r="43" spans="1:22" x14ac:dyDescent="0.2">
      <c r="A43" s="172">
        <f>'Web Graph Info.'!A36:A183</f>
        <v>42181</v>
      </c>
      <c r="B43" s="101">
        <v>13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2</v>
      </c>
      <c r="K43" s="101">
        <v>0</v>
      </c>
      <c r="L43" s="101">
        <v>0</v>
      </c>
      <c r="M43" s="101">
        <v>0</v>
      </c>
      <c r="N43" s="101">
        <v>0</v>
      </c>
      <c r="O43" s="101">
        <v>4</v>
      </c>
      <c r="P43" s="101">
        <v>0</v>
      </c>
      <c r="Q43" s="101">
        <v>0</v>
      </c>
      <c r="R43" s="101">
        <v>0</v>
      </c>
      <c r="S43" s="101">
        <v>0</v>
      </c>
      <c r="T43" s="164">
        <f t="shared" si="0"/>
        <v>19</v>
      </c>
      <c r="U43" s="4">
        <v>5</v>
      </c>
      <c r="V43" s="103">
        <f t="shared" ref="V43:V44" si="8">SUM(T43:U43)</f>
        <v>24</v>
      </c>
    </row>
    <row r="44" spans="1:22" x14ac:dyDescent="0.2">
      <c r="A44" s="172">
        <f>'Web Graph Info.'!A37:A184</f>
        <v>42182</v>
      </c>
      <c r="B44" s="101">
        <v>47.3</v>
      </c>
      <c r="C44" s="101">
        <v>0.3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0.6</v>
      </c>
      <c r="J44" s="101">
        <v>0</v>
      </c>
      <c r="K44" s="101">
        <v>0</v>
      </c>
      <c r="L44" s="101">
        <v>1.3</v>
      </c>
      <c r="M44" s="101">
        <v>3</v>
      </c>
      <c r="N44" s="101">
        <v>0</v>
      </c>
      <c r="O44" s="101">
        <v>4</v>
      </c>
      <c r="P44" s="101">
        <v>0</v>
      </c>
      <c r="Q44" s="101">
        <v>0</v>
      </c>
      <c r="R44" s="101">
        <v>0</v>
      </c>
      <c r="S44" s="101">
        <v>0</v>
      </c>
      <c r="T44" s="164">
        <f t="shared" si="0"/>
        <v>56.499999999999993</v>
      </c>
      <c r="U44" s="4">
        <v>4.3</v>
      </c>
      <c r="V44" s="103">
        <f t="shared" si="8"/>
        <v>60.79999999999999</v>
      </c>
    </row>
    <row r="45" spans="1:22" x14ac:dyDescent="0.2">
      <c r="A45" s="172">
        <f>'Web Graph Info.'!A38:A185</f>
        <v>42183</v>
      </c>
      <c r="B45" s="101">
        <v>47.3</v>
      </c>
      <c r="C45" s="101">
        <v>0.3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0.6</v>
      </c>
      <c r="J45" s="101">
        <v>0</v>
      </c>
      <c r="K45" s="101">
        <v>0</v>
      </c>
      <c r="L45" s="101">
        <v>1.3</v>
      </c>
      <c r="M45" s="101">
        <v>3</v>
      </c>
      <c r="N45" s="101">
        <v>0</v>
      </c>
      <c r="O45" s="101">
        <v>4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9">IF(SUM(B45:S45)=0,NA(),SUM(B45:S45))</f>
        <v>56.499999999999993</v>
      </c>
      <c r="U45" s="4">
        <v>5.3</v>
      </c>
      <c r="V45" s="179">
        <f t="shared" ref="V45:V46" si="10">SUM(T45:U45)</f>
        <v>61.79999999999999</v>
      </c>
    </row>
    <row r="46" spans="1:22" x14ac:dyDescent="0.2">
      <c r="A46" s="172">
        <f>'Web Graph Info.'!A39:A186</f>
        <v>42184</v>
      </c>
      <c r="B46" s="101">
        <v>47.3</v>
      </c>
      <c r="C46" s="101">
        <v>0.3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0.6</v>
      </c>
      <c r="J46" s="101">
        <v>0</v>
      </c>
      <c r="K46" s="101">
        <v>0</v>
      </c>
      <c r="L46" s="101">
        <v>1.3</v>
      </c>
      <c r="M46" s="101">
        <v>3</v>
      </c>
      <c r="N46" s="101">
        <v>0</v>
      </c>
      <c r="O46" s="101">
        <v>4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9"/>
        <v>56.499999999999993</v>
      </c>
      <c r="U46" s="4">
        <v>6.3</v>
      </c>
      <c r="V46" s="179">
        <f t="shared" si="10"/>
        <v>62.79999999999999</v>
      </c>
    </row>
    <row r="47" spans="1:22" x14ac:dyDescent="0.2">
      <c r="A47" s="172">
        <f>'Web Graph Info.'!A40:A187</f>
        <v>42185</v>
      </c>
      <c r="B47" s="101">
        <v>48</v>
      </c>
      <c r="C47" s="101">
        <v>1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1</v>
      </c>
      <c r="J47" s="101">
        <v>4</v>
      </c>
      <c r="K47" s="101">
        <v>0</v>
      </c>
      <c r="L47" s="101">
        <v>4</v>
      </c>
      <c r="M47" s="101">
        <v>0</v>
      </c>
      <c r="N47" s="101">
        <v>0</v>
      </c>
      <c r="O47" s="101">
        <v>2</v>
      </c>
      <c r="P47" s="101">
        <v>0</v>
      </c>
      <c r="Q47" s="101">
        <v>0</v>
      </c>
      <c r="R47" s="101">
        <v>0</v>
      </c>
      <c r="S47">
        <v>0</v>
      </c>
      <c r="T47" s="164">
        <f t="shared" si="0"/>
        <v>60</v>
      </c>
      <c r="U47" s="4">
        <v>17</v>
      </c>
      <c r="V47" s="51">
        <f t="shared" si="1"/>
        <v>77</v>
      </c>
    </row>
    <row r="48" spans="1:22" x14ac:dyDescent="0.2">
      <c r="A48" s="172">
        <f>'Web Graph Info.'!A41:A188</f>
        <v>42186</v>
      </c>
      <c r="B48">
        <v>20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3</v>
      </c>
      <c r="K48" s="101">
        <v>0</v>
      </c>
      <c r="L48" s="101">
        <v>0</v>
      </c>
      <c r="M48" s="101">
        <v>0</v>
      </c>
      <c r="N48" s="101">
        <v>0</v>
      </c>
      <c r="O48" s="101">
        <v>2</v>
      </c>
      <c r="P48" s="101">
        <v>0</v>
      </c>
      <c r="Q48" s="101">
        <v>0</v>
      </c>
      <c r="R48" s="101">
        <v>0</v>
      </c>
      <c r="S48" s="101">
        <v>0</v>
      </c>
      <c r="T48" s="164">
        <f t="shared" si="0"/>
        <v>25</v>
      </c>
      <c r="U48" s="4">
        <v>5</v>
      </c>
      <c r="V48" s="51">
        <f t="shared" si="1"/>
        <v>30</v>
      </c>
    </row>
    <row r="49" spans="1:22" x14ac:dyDescent="0.2">
      <c r="A49" s="172">
        <f>'Web Graph Info.'!A42:A189</f>
        <v>42187</v>
      </c>
      <c r="B49">
        <v>24</v>
      </c>
      <c r="C49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164">
        <f t="shared" si="0"/>
        <v>25</v>
      </c>
      <c r="U49" s="4">
        <v>2</v>
      </c>
      <c r="V49" s="51">
        <f t="shared" si="1"/>
        <v>27</v>
      </c>
    </row>
    <row r="50" spans="1:22" x14ac:dyDescent="0.2">
      <c r="A50" s="172">
        <f>'Web Graph Info.'!A43:A190</f>
        <v>42188</v>
      </c>
      <c r="B50" s="101">
        <v>13.5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2</v>
      </c>
      <c r="J50" s="101">
        <v>2.75</v>
      </c>
      <c r="K50" s="101">
        <v>0</v>
      </c>
      <c r="L50" s="101">
        <v>0.25</v>
      </c>
      <c r="M50" s="101">
        <v>0</v>
      </c>
      <c r="N50" s="101">
        <v>0</v>
      </c>
      <c r="O50" s="101">
        <v>0.75</v>
      </c>
      <c r="P50" s="101">
        <v>0</v>
      </c>
      <c r="Q50" s="101">
        <v>0</v>
      </c>
      <c r="R50" s="101">
        <v>0</v>
      </c>
      <c r="S50" s="101">
        <v>0</v>
      </c>
      <c r="T50" s="164">
        <f t="shared" si="0"/>
        <v>19.25</v>
      </c>
      <c r="U50" s="4">
        <v>3</v>
      </c>
      <c r="V50" s="105">
        <f t="shared" ref="V50:V51" si="11">SUM(T50:U50)</f>
        <v>22.25</v>
      </c>
    </row>
    <row r="51" spans="1:22" x14ac:dyDescent="0.2">
      <c r="A51" s="172">
        <f>'Web Graph Info.'!A44:A191</f>
        <v>42189</v>
      </c>
      <c r="B51" s="101">
        <v>13.5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2</v>
      </c>
      <c r="J51" s="101">
        <v>2.75</v>
      </c>
      <c r="K51" s="101">
        <v>0</v>
      </c>
      <c r="L51" s="101">
        <v>0.25</v>
      </c>
      <c r="M51" s="101">
        <v>0</v>
      </c>
      <c r="N51" s="101">
        <v>0</v>
      </c>
      <c r="O51" s="101">
        <v>0.75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2">IF(SUM(B51:S51)=0,NA(),SUM(B51:S51))</f>
        <v>19.25</v>
      </c>
      <c r="U51" s="4">
        <v>3</v>
      </c>
      <c r="V51" s="105">
        <f t="shared" si="11"/>
        <v>22.25</v>
      </c>
    </row>
    <row r="52" spans="1:22" x14ac:dyDescent="0.2">
      <c r="A52" s="172">
        <f>'Web Graph Info.'!A45:A192</f>
        <v>42190</v>
      </c>
      <c r="B52" s="101">
        <v>13.5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2</v>
      </c>
      <c r="J52" s="101">
        <v>2.75</v>
      </c>
      <c r="K52" s="101">
        <v>0</v>
      </c>
      <c r="L52" s="101">
        <v>0.25</v>
      </c>
      <c r="M52" s="101">
        <v>0</v>
      </c>
      <c r="N52" s="101">
        <v>0</v>
      </c>
      <c r="O52" s="101">
        <v>0.75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2"/>
        <v>19.25</v>
      </c>
      <c r="U52" s="4">
        <v>3</v>
      </c>
      <c r="V52" s="51">
        <f t="shared" si="1"/>
        <v>22.25</v>
      </c>
    </row>
    <row r="53" spans="1:22" x14ac:dyDescent="0.2">
      <c r="A53" s="172">
        <f>'Web Graph Info.'!A46:A193</f>
        <v>42191</v>
      </c>
      <c r="B53" s="101">
        <v>13.5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2</v>
      </c>
      <c r="J53" s="101">
        <v>2.75</v>
      </c>
      <c r="K53" s="101">
        <v>0</v>
      </c>
      <c r="L53" s="101">
        <v>0.25</v>
      </c>
      <c r="M53" s="101">
        <v>0</v>
      </c>
      <c r="N53" s="101">
        <v>0</v>
      </c>
      <c r="O53" s="101">
        <v>0.75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2"/>
        <v>19.25</v>
      </c>
      <c r="U53" s="4">
        <v>3</v>
      </c>
      <c r="V53" s="51">
        <f t="shared" si="1"/>
        <v>22.25</v>
      </c>
    </row>
    <row r="54" spans="1:22" x14ac:dyDescent="0.2">
      <c r="A54" s="172">
        <f>'Web Graph Info.'!A47:A194</f>
        <v>42192</v>
      </c>
      <c r="B54">
        <v>3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64">
        <f t="shared" si="0"/>
        <v>3</v>
      </c>
      <c r="U54" s="4">
        <v>0</v>
      </c>
      <c r="V54" s="51">
        <f t="shared" si="1"/>
        <v>3</v>
      </c>
    </row>
    <row r="55" spans="1:22" x14ac:dyDescent="0.2">
      <c r="A55" s="172">
        <f>'Web Graph Info.'!A48:A195</f>
        <v>42193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 s="164">
        <f t="shared" si="0"/>
        <v>4</v>
      </c>
      <c r="U55" s="4">
        <v>2</v>
      </c>
      <c r="V55" s="51">
        <f t="shared" si="1"/>
        <v>6</v>
      </c>
    </row>
    <row r="56" spans="1:22" x14ac:dyDescent="0.2">
      <c r="A56" s="172">
        <f>'Web Graph Info.'!A49:A196</f>
        <v>42194</v>
      </c>
      <c r="B56">
        <v>1</v>
      </c>
      <c r="C56">
        <v>1</v>
      </c>
      <c r="D56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64">
        <f t="shared" si="0"/>
        <v>2</v>
      </c>
      <c r="U56" s="4">
        <v>3</v>
      </c>
      <c r="V56" s="51">
        <f t="shared" si="1"/>
        <v>5</v>
      </c>
    </row>
    <row r="57" spans="1:22" x14ac:dyDescent="0.2">
      <c r="A57" s="172">
        <f>'Web Graph Info.'!A50:A197</f>
        <v>42195</v>
      </c>
      <c r="B57" s="101">
        <v>2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2</v>
      </c>
      <c r="J57" s="101">
        <v>1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64">
        <f t="shared" si="0"/>
        <v>5</v>
      </c>
      <c r="U57" s="4">
        <v>1</v>
      </c>
      <c r="V57" s="109">
        <f t="shared" ref="V57:V58" si="13">SUM(T57:U57)</f>
        <v>6</v>
      </c>
    </row>
    <row r="58" spans="1:22" x14ac:dyDescent="0.2">
      <c r="A58" s="172">
        <f>'Web Graph Info.'!A51:A198</f>
        <v>42196</v>
      </c>
      <c r="B58" s="101">
        <v>15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0.6</v>
      </c>
      <c r="J58" s="101">
        <v>0.3</v>
      </c>
      <c r="K58" s="101">
        <v>0</v>
      </c>
      <c r="L58" s="101">
        <v>0</v>
      </c>
      <c r="M58" s="101">
        <v>0.3</v>
      </c>
      <c r="N58" s="101">
        <v>0</v>
      </c>
      <c r="O58" s="101">
        <v>0.3</v>
      </c>
      <c r="P58" s="101">
        <v>0</v>
      </c>
      <c r="Q58" s="101">
        <v>0</v>
      </c>
      <c r="R58" s="101">
        <v>5</v>
      </c>
      <c r="S58" s="101">
        <v>0</v>
      </c>
      <c r="T58" s="164">
        <f t="shared" si="0"/>
        <v>21.5</v>
      </c>
      <c r="U58" s="4">
        <v>2</v>
      </c>
      <c r="V58" s="109">
        <f t="shared" si="13"/>
        <v>23.5</v>
      </c>
    </row>
    <row r="59" spans="1:22" x14ac:dyDescent="0.2">
      <c r="A59" s="172">
        <f>'Web Graph Info.'!A52:A199</f>
        <v>42197</v>
      </c>
      <c r="B59" s="101">
        <v>15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0.6</v>
      </c>
      <c r="J59" s="101">
        <v>0.3</v>
      </c>
      <c r="K59" s="101">
        <v>0</v>
      </c>
      <c r="L59" s="101">
        <v>0</v>
      </c>
      <c r="M59" s="101">
        <v>0.3</v>
      </c>
      <c r="N59" s="101">
        <v>0</v>
      </c>
      <c r="O59" s="101">
        <v>0.3</v>
      </c>
      <c r="P59" s="101">
        <v>0</v>
      </c>
      <c r="Q59" s="101">
        <v>0</v>
      </c>
      <c r="R59" s="101">
        <v>5</v>
      </c>
      <c r="S59" s="101">
        <v>0</v>
      </c>
      <c r="T59" s="186">
        <f t="shared" ref="T59:T60" si="14">IF(SUM(B59:S59)=0,NA(),SUM(B59:S59))</f>
        <v>21.5</v>
      </c>
      <c r="U59" s="4">
        <v>2</v>
      </c>
      <c r="V59" s="186">
        <f t="shared" ref="V59:V60" si="15">SUM(T59:U59)</f>
        <v>23.5</v>
      </c>
    </row>
    <row r="60" spans="1:22" x14ac:dyDescent="0.2">
      <c r="A60" s="172">
        <f>'Web Graph Info.'!A53:A200</f>
        <v>42198</v>
      </c>
      <c r="B60" s="101">
        <v>15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0.6</v>
      </c>
      <c r="J60" s="101">
        <v>0.3</v>
      </c>
      <c r="K60" s="101">
        <v>0</v>
      </c>
      <c r="L60" s="101">
        <v>0</v>
      </c>
      <c r="M60" s="101">
        <v>0.3</v>
      </c>
      <c r="N60" s="101">
        <v>0</v>
      </c>
      <c r="O60" s="101">
        <v>0.3</v>
      </c>
      <c r="P60" s="101">
        <v>0</v>
      </c>
      <c r="Q60" s="101">
        <v>0</v>
      </c>
      <c r="R60" s="101">
        <v>5</v>
      </c>
      <c r="S60" s="101">
        <v>0</v>
      </c>
      <c r="T60" s="186">
        <f t="shared" si="14"/>
        <v>21.5</v>
      </c>
      <c r="U60" s="4">
        <v>2</v>
      </c>
      <c r="V60" s="186">
        <f t="shared" si="15"/>
        <v>23.5</v>
      </c>
    </row>
    <row r="61" spans="1:22" x14ac:dyDescent="0.2">
      <c r="A61" s="172">
        <f>'Web Graph Info.'!A54:A201</f>
        <v>42199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64">
        <f t="shared" si="0"/>
        <v>12</v>
      </c>
      <c r="U61" s="4">
        <v>2</v>
      </c>
      <c r="V61" s="51">
        <f t="shared" si="1"/>
        <v>14</v>
      </c>
    </row>
    <row r="62" spans="1:22" x14ac:dyDescent="0.2">
      <c r="A62" s="172">
        <f>'Web Graph Info.'!A55:A202</f>
        <v>42200</v>
      </c>
      <c r="B62">
        <v>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64">
        <f t="shared" si="0"/>
        <v>11</v>
      </c>
      <c r="U62" s="4">
        <v>2</v>
      </c>
      <c r="V62" s="51">
        <f t="shared" si="1"/>
        <v>13</v>
      </c>
    </row>
    <row r="63" spans="1:22" x14ac:dyDescent="0.2">
      <c r="A63" s="172">
        <f>'Web Graph Info.'!A56:A203</f>
        <v>42201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64">
        <f t="shared" si="0"/>
        <v>3</v>
      </c>
      <c r="U63" s="4">
        <v>0</v>
      </c>
      <c r="V63" s="51">
        <f t="shared" si="1"/>
        <v>3</v>
      </c>
    </row>
    <row r="64" spans="1:22" x14ac:dyDescent="0.2">
      <c r="A64" s="172">
        <f>'Web Graph Info.'!A57:A204</f>
        <v>42202</v>
      </c>
      <c r="B64" s="101">
        <v>1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64">
        <f t="shared" si="0"/>
        <v>3</v>
      </c>
      <c r="U64" s="4">
        <v>0</v>
      </c>
      <c r="V64" s="51">
        <f t="shared" si="1"/>
        <v>3</v>
      </c>
    </row>
    <row r="65" spans="1:22" x14ac:dyDescent="0.2">
      <c r="A65" s="172">
        <f>'Web Graph Info.'!A58:A205</f>
        <v>42203</v>
      </c>
      <c r="B65" s="101">
        <v>2.6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5.3</v>
      </c>
      <c r="J65" s="101">
        <v>1.6</v>
      </c>
      <c r="K65" s="101">
        <v>0</v>
      </c>
      <c r="L65" s="101">
        <v>1</v>
      </c>
      <c r="M65" s="101">
        <v>0</v>
      </c>
      <c r="N65" s="101">
        <v>0</v>
      </c>
      <c r="O65" s="101">
        <v>0.6</v>
      </c>
      <c r="P65" s="101">
        <v>0</v>
      </c>
      <c r="Q65" s="101">
        <v>0</v>
      </c>
      <c r="R65" s="101">
        <v>0</v>
      </c>
      <c r="S65" s="101">
        <v>0</v>
      </c>
      <c r="T65" s="164">
        <f t="shared" si="0"/>
        <v>11.1</v>
      </c>
      <c r="U65" s="4">
        <v>0.6</v>
      </c>
      <c r="V65" s="51">
        <f t="shared" si="1"/>
        <v>11.7</v>
      </c>
    </row>
    <row r="66" spans="1:22" x14ac:dyDescent="0.2">
      <c r="A66" s="172">
        <f>'Web Graph Info.'!A59:A206</f>
        <v>42204</v>
      </c>
      <c r="B66" s="101">
        <v>2.6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5.3</v>
      </c>
      <c r="J66" s="101">
        <v>1.6</v>
      </c>
      <c r="K66" s="101">
        <v>0</v>
      </c>
      <c r="L66" s="101">
        <v>1</v>
      </c>
      <c r="M66" s="101">
        <v>0</v>
      </c>
      <c r="N66" s="101">
        <v>0</v>
      </c>
      <c r="O66" s="101">
        <v>0.6</v>
      </c>
      <c r="P66" s="101">
        <v>0</v>
      </c>
      <c r="Q66" s="101">
        <v>0</v>
      </c>
      <c r="R66" s="101">
        <v>0</v>
      </c>
      <c r="S66" s="101">
        <v>0</v>
      </c>
      <c r="T66" s="190">
        <f t="shared" ref="T66:T67" si="16">IF(SUM(B66:S66)=0,NA(),SUM(B66:S66))</f>
        <v>11.1</v>
      </c>
      <c r="U66" s="4">
        <v>0.6</v>
      </c>
      <c r="V66" s="51">
        <f t="shared" si="1"/>
        <v>11.7</v>
      </c>
    </row>
    <row r="67" spans="1:22" x14ac:dyDescent="0.2">
      <c r="A67" s="172">
        <f>'Web Graph Info.'!A60:A207</f>
        <v>42205</v>
      </c>
      <c r="B67" s="101">
        <v>2.6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5.3</v>
      </c>
      <c r="J67" s="101">
        <v>1.6</v>
      </c>
      <c r="K67" s="101">
        <v>0</v>
      </c>
      <c r="L67" s="101">
        <v>1</v>
      </c>
      <c r="M67" s="101">
        <v>0</v>
      </c>
      <c r="N67" s="101">
        <v>0</v>
      </c>
      <c r="O67" s="101">
        <v>0.6</v>
      </c>
      <c r="P67" s="101">
        <v>0</v>
      </c>
      <c r="Q67" s="101">
        <v>0</v>
      </c>
      <c r="R67" s="101">
        <v>0</v>
      </c>
      <c r="S67" s="101">
        <v>0</v>
      </c>
      <c r="T67" s="190">
        <f t="shared" si="16"/>
        <v>11.1</v>
      </c>
      <c r="U67" s="4">
        <v>0.6</v>
      </c>
      <c r="V67" s="51">
        <f t="shared" si="1"/>
        <v>11.7</v>
      </c>
    </row>
    <row r="68" spans="1:22" x14ac:dyDescent="0.2">
      <c r="A68" s="172">
        <f>'Web Graph Info.'!A61:A208</f>
        <v>42206</v>
      </c>
      <c r="B68">
        <v>4</v>
      </c>
      <c r="C6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>
        <v>2</v>
      </c>
      <c r="J68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64">
        <f t="shared" si="0"/>
        <v>6</v>
      </c>
      <c r="U68" s="4">
        <v>0</v>
      </c>
      <c r="V68" s="51">
        <f t="shared" si="1"/>
        <v>6</v>
      </c>
    </row>
    <row r="69" spans="1:22" x14ac:dyDescent="0.2">
      <c r="A69" s="172">
        <f>'Web Graph Info.'!A62:A209</f>
        <v>42207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64">
        <f t="shared" si="0"/>
        <v>7</v>
      </c>
      <c r="U69" s="4">
        <v>4</v>
      </c>
      <c r="V69" s="51">
        <f t="shared" si="1"/>
        <v>11</v>
      </c>
    </row>
    <row r="70" spans="1:22" x14ac:dyDescent="0.2">
      <c r="A70" s="172">
        <f>'Web Graph Info.'!A63:A210</f>
        <v>42208</v>
      </c>
      <c r="B70" s="101">
        <v>4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1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64">
        <f t="shared" si="0"/>
        <v>5</v>
      </c>
      <c r="U70" s="4">
        <v>2</v>
      </c>
      <c r="V70" s="51">
        <f t="shared" si="1"/>
        <v>7</v>
      </c>
    </row>
    <row r="71" spans="1:22" x14ac:dyDescent="0.2">
      <c r="A71" s="172">
        <f>'Web Graph Info.'!A64:A211</f>
        <v>42209</v>
      </c>
      <c r="B71" s="101">
        <v>14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5</v>
      </c>
      <c r="J71" s="101">
        <v>2</v>
      </c>
      <c r="K71" s="101">
        <v>0</v>
      </c>
      <c r="L71" s="101">
        <v>1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64">
        <f t="shared" si="0"/>
        <v>22</v>
      </c>
      <c r="U71" s="4">
        <v>3</v>
      </c>
      <c r="V71" s="51">
        <f t="shared" si="1"/>
        <v>25</v>
      </c>
    </row>
    <row r="72" spans="1:22" x14ac:dyDescent="0.2">
      <c r="A72" s="172">
        <f>'Web Graph Info.'!A65:A212</f>
        <v>42210</v>
      </c>
      <c r="B72" s="101">
        <v>5.3</v>
      </c>
      <c r="C72" s="101">
        <v>0</v>
      </c>
      <c r="D72" s="101">
        <v>0</v>
      </c>
      <c r="E72" s="101"/>
      <c r="F72" s="101">
        <v>0</v>
      </c>
      <c r="G72" s="101">
        <v>0</v>
      </c>
      <c r="H72" s="101">
        <v>0</v>
      </c>
      <c r="I72" s="101">
        <v>0.3</v>
      </c>
      <c r="J72" s="101">
        <v>0</v>
      </c>
      <c r="K72" s="101">
        <v>0</v>
      </c>
      <c r="L72" s="101">
        <v>0.3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64">
        <f t="shared" si="0"/>
        <v>5.8999999999999995</v>
      </c>
      <c r="U72" s="4">
        <v>1.3</v>
      </c>
      <c r="V72" s="51">
        <f t="shared" si="1"/>
        <v>7.1999999999999993</v>
      </c>
    </row>
    <row r="73" spans="1:22" x14ac:dyDescent="0.2">
      <c r="A73" s="172">
        <f>'Web Graph Info.'!A66:A213</f>
        <v>42211</v>
      </c>
      <c r="B73" s="101">
        <v>5.3</v>
      </c>
      <c r="C73" s="101">
        <v>0</v>
      </c>
      <c r="D73" s="101">
        <v>0</v>
      </c>
      <c r="E73" s="101"/>
      <c r="F73" s="101">
        <v>0</v>
      </c>
      <c r="G73" s="101">
        <v>0</v>
      </c>
      <c r="H73" s="101">
        <v>0</v>
      </c>
      <c r="I73" s="101">
        <v>0.3</v>
      </c>
      <c r="J73" s="101">
        <v>0</v>
      </c>
      <c r="K73" s="101">
        <v>0</v>
      </c>
      <c r="L73" s="101">
        <v>0.3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7">IF(SUM(B73:S73)=0,NA(),SUM(B73:S73))</f>
        <v>5.8999999999999995</v>
      </c>
      <c r="U73" s="4">
        <v>1.3</v>
      </c>
      <c r="V73" s="51">
        <f t="shared" si="1"/>
        <v>7.1999999999999993</v>
      </c>
    </row>
    <row r="74" spans="1:22" x14ac:dyDescent="0.2">
      <c r="A74" s="172">
        <f>'Web Graph Info.'!A67:A214</f>
        <v>42212</v>
      </c>
      <c r="B74" s="101">
        <v>5.3</v>
      </c>
      <c r="C74" s="101">
        <v>0</v>
      </c>
      <c r="D74" s="101">
        <v>0</v>
      </c>
      <c r="E74" s="101"/>
      <c r="F74" s="101">
        <v>0</v>
      </c>
      <c r="G74" s="101">
        <v>0</v>
      </c>
      <c r="H74" s="101">
        <v>0</v>
      </c>
      <c r="I74" s="101">
        <v>0.3</v>
      </c>
      <c r="J74" s="101">
        <v>0</v>
      </c>
      <c r="K74" s="101">
        <v>0</v>
      </c>
      <c r="L74" s="101">
        <v>0.3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7"/>
        <v>5.8999999999999995</v>
      </c>
      <c r="U74" s="4">
        <v>1.3</v>
      </c>
      <c r="V74" s="51">
        <f t="shared" ref="V74:V76" si="18">SUM(T74:U74)</f>
        <v>7.1999999999999993</v>
      </c>
    </row>
    <row r="75" spans="1:22" x14ac:dyDescent="0.2">
      <c r="A75" s="172">
        <f>'Web Graph Info.'!A68:A215</f>
        <v>42213</v>
      </c>
      <c r="B75">
        <v>11</v>
      </c>
      <c r="C75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64">
        <f>IF(SUM(B75:S75)=0,NA(),SUM(B75:S75))</f>
        <v>11</v>
      </c>
      <c r="U75" s="4">
        <v>4</v>
      </c>
      <c r="V75" s="51">
        <f t="shared" si="18"/>
        <v>15</v>
      </c>
    </row>
    <row r="76" spans="1:22" x14ac:dyDescent="0.2">
      <c r="A76" s="172">
        <f>'Web Graph Info.'!A69:A216</f>
        <v>42214</v>
      </c>
      <c r="B76">
        <v>1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64">
        <f>IF(SUM(B76:S76)=0,NA(),SUM(B76:S76))</f>
        <v>1</v>
      </c>
      <c r="U76" s="4">
        <v>0</v>
      </c>
      <c r="V76" s="51">
        <f t="shared" si="18"/>
        <v>1</v>
      </c>
    </row>
    <row r="77" spans="1:22" x14ac:dyDescent="0.2">
      <c r="A77" s="172">
        <f>'Web Graph Info.'!A70:A217</f>
        <v>42215</v>
      </c>
      <c r="B77">
        <v>5</v>
      </c>
      <c r="C77" s="101">
        <v>1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64">
        <f>IF(SUM(B77:S77)=0,NA(),SUM(B77:S77))</f>
        <v>6</v>
      </c>
      <c r="U77" s="4">
        <v>3</v>
      </c>
      <c r="V77" s="51">
        <f>SUM(T77:U77)</f>
        <v>9</v>
      </c>
    </row>
    <row r="78" spans="1:22" x14ac:dyDescent="0.2">
      <c r="A78" s="172">
        <f>'Web Graph Info.'!A71:A218</f>
        <v>42216</v>
      </c>
      <c r="B78" s="101">
        <v>1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3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64">
        <f>IF(SUM(B78:S78)=0,NA(),SUM(B78:S78))</f>
        <v>4</v>
      </c>
      <c r="U78" s="4">
        <v>1</v>
      </c>
      <c r="V78" s="51">
        <f>SUM(T78:U78)</f>
        <v>5</v>
      </c>
    </row>
    <row r="79" spans="1:22" x14ac:dyDescent="0.2">
      <c r="A79" s="172">
        <f>'Web Graph Info.'!A72:A219</f>
        <v>42217</v>
      </c>
      <c r="B79" s="101">
        <v>1.6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0.3</v>
      </c>
      <c r="J79" s="101">
        <v>0.3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0.6</v>
      </c>
      <c r="S79" s="101">
        <v>0</v>
      </c>
      <c r="T79" s="164">
        <f>IF(SUM(B79:S79)=0,NA(),SUM(B79:S79))</f>
        <v>2.8000000000000003</v>
      </c>
      <c r="U79" s="4">
        <v>0</v>
      </c>
      <c r="V79" s="51">
        <f>SUM(T79:U79)</f>
        <v>2.8000000000000003</v>
      </c>
    </row>
    <row r="80" spans="1:22" x14ac:dyDescent="0.2">
      <c r="A80" s="172">
        <f>'Web Graph Info.'!A73:A220</f>
        <v>42218</v>
      </c>
      <c r="B80" s="101">
        <v>1.6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0.3</v>
      </c>
      <c r="J80" s="101">
        <v>0.3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0.6</v>
      </c>
      <c r="S80" s="101">
        <v>0</v>
      </c>
      <c r="T80" s="199">
        <f t="shared" ref="T80:T81" si="19">IF(SUM(B80:S80)=0,NA(),SUM(B80:S80))</f>
        <v>2.8000000000000003</v>
      </c>
      <c r="U80" s="4">
        <v>0</v>
      </c>
      <c r="V80" s="51">
        <f>SUM(T80:U80)</f>
        <v>2.8000000000000003</v>
      </c>
    </row>
    <row r="81" spans="1:23" x14ac:dyDescent="0.2">
      <c r="A81" s="172">
        <f>'Web Graph Info.'!A74:A221</f>
        <v>42219</v>
      </c>
      <c r="B81" s="101">
        <v>1.6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0.3</v>
      </c>
      <c r="J81" s="101">
        <v>0.3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0.6</v>
      </c>
      <c r="S81" s="101">
        <v>0</v>
      </c>
      <c r="T81" s="199">
        <f t="shared" si="19"/>
        <v>2.8000000000000003</v>
      </c>
      <c r="U81" s="4">
        <v>0</v>
      </c>
      <c r="V81" s="101" t="s">
        <v>226</v>
      </c>
    </row>
    <row r="82" spans="1:23" x14ac:dyDescent="0.2">
      <c r="A82" s="172">
        <f>'Web Graph Info.'!A75:A222</f>
        <v>42220</v>
      </c>
      <c r="B82" s="101">
        <v>2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1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64">
        <f>IF(SUM(B82:S82)=0,NA(),SUM(B82:S82))</f>
        <v>3</v>
      </c>
      <c r="U82" s="4">
        <v>0</v>
      </c>
      <c r="V82" s="51">
        <f t="shared" ref="V82:V91" si="20">SUM(T82:U82)</f>
        <v>3</v>
      </c>
    </row>
    <row r="83" spans="1:23" x14ac:dyDescent="0.2">
      <c r="A83" s="172">
        <f>'Web Graph Info.'!A76:A223</f>
        <v>42221</v>
      </c>
      <c r="B83" s="101">
        <v>1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64">
        <f>IF(SUM(B83:S83)=0,NA(),SUM(B83:S83))</f>
        <v>1</v>
      </c>
      <c r="U83" s="4">
        <v>0</v>
      </c>
      <c r="V83" s="51">
        <f t="shared" si="20"/>
        <v>1</v>
      </c>
    </row>
    <row r="84" spans="1:23" x14ac:dyDescent="0.2">
      <c r="A84" s="172">
        <f>'Web Graph Info.'!A77:A224</f>
        <v>42222</v>
      </c>
      <c r="B84">
        <v>20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1</v>
      </c>
      <c r="J84" s="101">
        <v>1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1</v>
      </c>
      <c r="S84" s="101">
        <v>0</v>
      </c>
      <c r="T84" s="164">
        <f>IF(SUM(B84:S84)=0,NA(),SUM(B84:S84))</f>
        <v>23</v>
      </c>
      <c r="U84" s="4">
        <v>0</v>
      </c>
      <c r="V84" s="51">
        <f t="shared" si="20"/>
        <v>23</v>
      </c>
    </row>
    <row r="85" spans="1:23" x14ac:dyDescent="0.2">
      <c r="A85" s="172">
        <f>'Web Graph Info.'!A78:A225</f>
        <v>42223</v>
      </c>
      <c r="B85" s="101">
        <v>1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64">
        <f>IF(SUM(B85:S85)=0,NA(),SUM(B85:S85))</f>
        <v>1</v>
      </c>
      <c r="U85" s="4">
        <v>0</v>
      </c>
      <c r="V85" s="51">
        <f t="shared" si="20"/>
        <v>1</v>
      </c>
      <c r="W85" s="101"/>
    </row>
    <row r="86" spans="1:23" x14ac:dyDescent="0.2">
      <c r="A86" s="172">
        <f>'Web Graph Info.'!A79:A226</f>
        <v>42224</v>
      </c>
      <c r="B86" s="101">
        <v>1.3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64">
        <f>IF(SUM(B86:S86)=0,NA(),SUM(B86:S86))</f>
        <v>1.3</v>
      </c>
      <c r="U86" s="4">
        <v>0</v>
      </c>
      <c r="V86" s="51">
        <f t="shared" si="20"/>
        <v>1.3</v>
      </c>
      <c r="W86" s="101"/>
    </row>
    <row r="87" spans="1:23" x14ac:dyDescent="0.2">
      <c r="A87" s="172">
        <f>'Web Graph Info.'!A80:A227</f>
        <v>42225</v>
      </c>
      <c r="B87" s="101">
        <v>1.3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21">IF(SUM(B87:S87)=0,NA(),SUM(B87:S87))</f>
        <v>1.3</v>
      </c>
      <c r="U87" s="4">
        <v>0</v>
      </c>
      <c r="V87" s="51">
        <f t="shared" si="20"/>
        <v>1.3</v>
      </c>
    </row>
    <row r="88" spans="1:23" x14ac:dyDescent="0.2">
      <c r="A88" s="172">
        <f>'Web Graph Info.'!A81:A228</f>
        <v>42226</v>
      </c>
      <c r="B88" s="101">
        <v>1.3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21"/>
        <v>1.3</v>
      </c>
      <c r="U88" s="4">
        <v>0</v>
      </c>
      <c r="V88" s="51">
        <f t="shared" si="20"/>
        <v>1.3</v>
      </c>
    </row>
    <row r="89" spans="1:23" x14ac:dyDescent="0.2">
      <c r="A89" s="172">
        <f>'Web Graph Info.'!A82:A229</f>
        <v>42227</v>
      </c>
      <c r="B89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51">
        <f t="shared" si="20"/>
        <v>0</v>
      </c>
    </row>
    <row r="90" spans="1:23" x14ac:dyDescent="0.2">
      <c r="A90" s="172">
        <f>'Web Graph Info.'!A83:A230</f>
        <v>42228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64">
        <f>IF(SUM(B90:S90)=0,NA(),SUM(B90:S90))</f>
        <v>1</v>
      </c>
      <c r="U90">
        <v>0</v>
      </c>
      <c r="V90" s="51">
        <f t="shared" si="20"/>
        <v>1</v>
      </c>
    </row>
    <row r="91" spans="1:23" x14ac:dyDescent="0.2">
      <c r="A91" s="172">
        <f>'Web Graph Info.'!A84:A231</f>
        <v>42229</v>
      </c>
      <c r="B91">
        <v>2</v>
      </c>
      <c r="C9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64">
        <f>IF(SUM(B91:S91)=0,NA(),SUM(B91:S91))</f>
        <v>2</v>
      </c>
      <c r="U91">
        <v>1</v>
      </c>
      <c r="V91" s="51">
        <f t="shared" si="20"/>
        <v>3</v>
      </c>
    </row>
    <row r="92" spans="1:23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64">
        <f>IF(SUM(B92:S92)=0,NA(),SUM(B92:S92))</f>
        <v>1</v>
      </c>
      <c r="U92" s="101">
        <v>0</v>
      </c>
      <c r="V92" s="133">
        <f t="shared" ref="V92:V93" si="22">SUM(T92:U92)</f>
        <v>1</v>
      </c>
    </row>
    <row r="93" spans="1:23" x14ac:dyDescent="0.2">
      <c r="A93" s="172">
        <f>'Web Graph Info.'!A86:A233</f>
        <v>42231</v>
      </c>
      <c r="B93" s="101">
        <v>0.3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64">
        <f>IF(SUM(B93:S93)=0,NA(),SUM(B93:S93))</f>
        <v>0.6</v>
      </c>
      <c r="U93" s="101">
        <v>0</v>
      </c>
      <c r="V93" s="133">
        <f t="shared" si="22"/>
        <v>0.6</v>
      </c>
    </row>
    <row r="94" spans="1:23" x14ac:dyDescent="0.2">
      <c r="A94" s="172">
        <f>'Web Graph Info.'!A87:A234</f>
        <v>42232</v>
      </c>
      <c r="B94" s="101">
        <v>0.3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3">IF(SUM(B94:S94)=0,NA(),SUM(B94:S94))</f>
        <v>0.6</v>
      </c>
      <c r="U94" s="101">
        <v>0</v>
      </c>
      <c r="V94" s="51">
        <f>SUM(T94:U94)</f>
        <v>0.6</v>
      </c>
    </row>
    <row r="95" spans="1:23" x14ac:dyDescent="0.2">
      <c r="A95" s="172">
        <f>'Web Graph Info.'!A88:A235</f>
        <v>42233</v>
      </c>
      <c r="B95" s="101">
        <v>0.3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3"/>
        <v>0.6</v>
      </c>
      <c r="U95" s="101">
        <v>0</v>
      </c>
      <c r="V95" s="51">
        <f>SUM(T95:U95)</f>
        <v>0.6</v>
      </c>
    </row>
    <row r="96" spans="1:23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>SUM(T96:U96)</f>
        <v>0</v>
      </c>
    </row>
    <row r="97" spans="1:23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3" x14ac:dyDescent="0.2">
      <c r="A98" s="172">
        <f>'Web Graph Info.'!A91:A238</f>
        <v>42236</v>
      </c>
      <c r="B98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>
        <v>1</v>
      </c>
      <c r="J98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64">
        <f>IF(SUM(B98:S98)=0,NA(),SUM(B98:S98))</f>
        <v>1</v>
      </c>
      <c r="U98">
        <v>0</v>
      </c>
      <c r="V98" s="51">
        <f>SUM(T98:U98)</f>
        <v>1</v>
      </c>
    </row>
    <row r="99" spans="1:23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1</v>
      </c>
      <c r="J99" s="101">
        <v>0</v>
      </c>
      <c r="K99" s="101">
        <v>0</v>
      </c>
      <c r="L99" s="101">
        <v>0</v>
      </c>
      <c r="M99" s="101">
        <v>1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64">
        <f>IF(SUM(B99:S99)=0,NA(),SUM(B99:S99))</f>
        <v>3</v>
      </c>
      <c r="U99">
        <v>2</v>
      </c>
      <c r="V99" s="51">
        <f>SUM(T99:U99)</f>
        <v>5</v>
      </c>
    </row>
    <row r="100" spans="1:23" x14ac:dyDescent="0.2">
      <c r="A100" s="172">
        <f>'Web Graph Info.'!A93:A240</f>
        <v>42238</v>
      </c>
      <c r="B100" s="101">
        <v>0.3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0.3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64">
        <f>IF(SUM(B100:S100)=0,NA(),SUM(B100:S100))</f>
        <v>0.6</v>
      </c>
      <c r="U100">
        <v>0</v>
      </c>
      <c r="V100" s="51">
        <f>SUM(T100:U100)</f>
        <v>0.6</v>
      </c>
    </row>
    <row r="101" spans="1:23" x14ac:dyDescent="0.2">
      <c r="A101" s="172">
        <f>'Web Graph Info.'!A94:A241</f>
        <v>42239</v>
      </c>
      <c r="B101" s="101">
        <v>0.3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0.3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64">
        <f>IF(SUM(B101:S101)=0,NA(),SUM(B101:S101))</f>
        <v>0.6</v>
      </c>
      <c r="U101" s="101">
        <v>0</v>
      </c>
      <c r="V101" s="51">
        <f>SUM(T101:U101)</f>
        <v>0.6</v>
      </c>
    </row>
    <row r="102" spans="1:23" x14ac:dyDescent="0.2">
      <c r="A102" s="172">
        <f>'Web Graph Info.'!A95:A242</f>
        <v>42240</v>
      </c>
      <c r="B102" s="101">
        <v>0.3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0.3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64">
        <f>IF(SUM(B102:S102)=0,NA(),SUM(B102:S102))</f>
        <v>0.6</v>
      </c>
      <c r="U102" s="101">
        <v>0</v>
      </c>
      <c r="V102" s="51">
        <f>SUM(T102:U102)</f>
        <v>0.6</v>
      </c>
    </row>
    <row r="103" spans="1:23" x14ac:dyDescent="0.2">
      <c r="A103" s="172">
        <f>'Web Graph Info.'!A96:A243</f>
        <v>42241</v>
      </c>
      <c r="B103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/>
    </row>
    <row r="104" spans="1:23" x14ac:dyDescent="0.2">
      <c r="A104" s="172">
        <f>'Web Graph Info.'!A97:A244</f>
        <v>42242</v>
      </c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64">
        <v>0</v>
      </c>
      <c r="U104">
        <v>0</v>
      </c>
      <c r="V104" s="51">
        <f t="shared" ref="V104:V111" si="24">SUM(T104:U104)</f>
        <v>0</v>
      </c>
    </row>
    <row r="105" spans="1:23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64">
        <v>0</v>
      </c>
      <c r="U105">
        <v>0</v>
      </c>
      <c r="V105" s="51">
        <f t="shared" si="24"/>
        <v>0</v>
      </c>
    </row>
    <row r="106" spans="1:23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64">
        <v>0</v>
      </c>
      <c r="U106" s="101">
        <v>0</v>
      </c>
      <c r="V106" s="51">
        <f t="shared" si="24"/>
        <v>0</v>
      </c>
    </row>
    <row r="107" spans="1:23" x14ac:dyDescent="0.2">
      <c r="A107" s="172">
        <f>'Web Graph Info.'!A100:A247</f>
        <v>42245</v>
      </c>
      <c r="B107" s="101">
        <v>0.6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0.6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64">
        <f>IF(SUM(B107:S107)=0,NA(),SUM(B107:S107))</f>
        <v>1.2</v>
      </c>
      <c r="U107" s="101">
        <v>0</v>
      </c>
      <c r="V107" s="51">
        <f t="shared" si="24"/>
        <v>1.2</v>
      </c>
    </row>
    <row r="108" spans="1:23" x14ac:dyDescent="0.2">
      <c r="A108" s="172">
        <f>'Web Graph Info.'!A101:A248</f>
        <v>42246</v>
      </c>
      <c r="B108">
        <v>0.6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>
        <v>0.6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64">
        <f>IF(SUM(B108:S108)=0,NA(),SUM(B108:S108))</f>
        <v>1.2</v>
      </c>
      <c r="U108">
        <v>0</v>
      </c>
      <c r="V108" s="51">
        <f t="shared" si="24"/>
        <v>1.2</v>
      </c>
    </row>
    <row r="109" spans="1:23" x14ac:dyDescent="0.2">
      <c r="A109" s="172">
        <f>'Web Graph Info.'!A102:A249</f>
        <v>42247</v>
      </c>
      <c r="B109">
        <v>0.6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>
        <v>0.6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64">
        <f>IF(SUM(B109:S109)=0,NA(),SUM(B109:S109))</f>
        <v>1.2</v>
      </c>
      <c r="U109">
        <v>0</v>
      </c>
      <c r="V109" s="51">
        <f t="shared" si="24"/>
        <v>1.2</v>
      </c>
    </row>
    <row r="110" spans="1:23" x14ac:dyDescent="0.2">
      <c r="A110" s="172">
        <f>'Web Graph Info.'!A103:A250</f>
        <v>42248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64">
        <v>0</v>
      </c>
      <c r="U110">
        <v>0</v>
      </c>
      <c r="V110" s="51">
        <f t="shared" si="24"/>
        <v>0</v>
      </c>
    </row>
    <row r="111" spans="1:23" x14ac:dyDescent="0.2">
      <c r="A111" s="172">
        <f>'Web Graph Info.'!A104:A251</f>
        <v>42249</v>
      </c>
      <c r="B111">
        <v>0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1</v>
      </c>
      <c r="J111">
        <v>0</v>
      </c>
      <c r="K11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f>IF(SUM(B111:S111)=0,NA(),SUM(B111:S111))</f>
        <v>1</v>
      </c>
      <c r="U111">
        <v>0</v>
      </c>
      <c r="V111" s="51">
        <f t="shared" si="24"/>
        <v>1</v>
      </c>
    </row>
    <row r="112" spans="1:23" x14ac:dyDescent="0.2">
      <c r="A112" s="172">
        <f>'Web Graph Info.'!A105:A252</f>
        <v>42250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14">
        <v>0</v>
      </c>
      <c r="U112">
        <v>1</v>
      </c>
      <c r="V112">
        <v>1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164">
        <v>0</v>
      </c>
      <c r="U113" s="101">
        <v>0</v>
      </c>
      <c r="V113" s="51">
        <f t="shared" ref="V113:V141" si="25">SUM(T113:U113)</f>
        <v>0</v>
      </c>
    </row>
    <row r="114" spans="1:22" x14ac:dyDescent="0.2">
      <c r="A114" s="172">
        <f>'Web Graph Info.'!A107:A254</f>
        <v>42252</v>
      </c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216">
        <v>0</v>
      </c>
      <c r="U114" s="101">
        <v>0</v>
      </c>
      <c r="V114" s="216">
        <f t="shared" ref="V114:V117" si="26">SUM(T114:U114)</f>
        <v>0</v>
      </c>
    </row>
    <row r="115" spans="1:22" x14ac:dyDescent="0.2">
      <c r="A115" s="172">
        <f>'Web Graph Info.'!A108:A255</f>
        <v>42253</v>
      </c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216">
        <v>0</v>
      </c>
      <c r="U115" s="101">
        <v>0</v>
      </c>
      <c r="V115" s="216">
        <f t="shared" si="26"/>
        <v>0</v>
      </c>
    </row>
    <row r="116" spans="1:22" x14ac:dyDescent="0.2">
      <c r="A116" s="172">
        <f>'Web Graph Info.'!A109:A256</f>
        <v>42254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216">
        <v>0</v>
      </c>
      <c r="U116" s="101">
        <v>0</v>
      </c>
      <c r="V116" s="216">
        <f t="shared" si="26"/>
        <v>0</v>
      </c>
    </row>
    <row r="117" spans="1:22" x14ac:dyDescent="0.2">
      <c r="A117" s="172">
        <f>'Web Graph Info.'!A110:A257</f>
        <v>42255</v>
      </c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216">
        <v>0</v>
      </c>
      <c r="U117" s="101">
        <v>0</v>
      </c>
      <c r="V117" s="216">
        <f t="shared" si="26"/>
        <v>0</v>
      </c>
    </row>
    <row r="118" spans="1:22" x14ac:dyDescent="0.2">
      <c r="A118" s="172">
        <f>'Web Graph Info.'!A111:A258</f>
        <v>42256</v>
      </c>
      <c r="B118" t="s">
        <v>19</v>
      </c>
      <c r="C118" s="101" t="s">
        <v>19</v>
      </c>
      <c r="D118" s="101" t="s">
        <v>19</v>
      </c>
      <c r="E118" s="101" t="s">
        <v>19</v>
      </c>
      <c r="F118" s="101" t="s">
        <v>19</v>
      </c>
      <c r="G118" s="101" t="s">
        <v>19</v>
      </c>
      <c r="H118" s="101" t="s">
        <v>19</v>
      </c>
      <c r="I118" s="101" t="s">
        <v>19</v>
      </c>
      <c r="J118" s="101" t="s">
        <v>19</v>
      </c>
      <c r="K118" s="101" t="s">
        <v>19</v>
      </c>
      <c r="L118" s="101" t="s">
        <v>19</v>
      </c>
      <c r="M118" s="101" t="s">
        <v>19</v>
      </c>
      <c r="N118" s="101" t="s">
        <v>19</v>
      </c>
      <c r="O118" s="101" t="s">
        <v>19</v>
      </c>
      <c r="P118" s="101" t="s">
        <v>19</v>
      </c>
      <c r="Q118" s="101" t="s">
        <v>19</v>
      </c>
      <c r="R118" s="101" t="s">
        <v>19</v>
      </c>
      <c r="S118" s="101" t="s">
        <v>19</v>
      </c>
      <c r="T118" s="101" t="s">
        <v>19</v>
      </c>
      <c r="U118" s="101" t="s">
        <v>19</v>
      </c>
      <c r="V118" s="101" t="s">
        <v>19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>
        <v>0</v>
      </c>
      <c r="U119">
        <v>0</v>
      </c>
      <c r="V119" s="51">
        <f t="shared" si="25"/>
        <v>0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v>0</v>
      </c>
      <c r="U120">
        <v>0</v>
      </c>
      <c r="V120" s="51">
        <v>0</v>
      </c>
    </row>
    <row r="121" spans="1:22" x14ac:dyDescent="0.2">
      <c r="A121" s="172">
        <f>'Web Graph Info.'!A114:A261</f>
        <v>42259</v>
      </c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0.3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ref="T121:T137" si="27">IF(SUM(B121:S121)=0,NA(),SUM(B121:S121))</f>
        <v>0.3</v>
      </c>
      <c r="U121">
        <v>0</v>
      </c>
      <c r="V121" s="51">
        <f t="shared" si="25"/>
        <v>0.3</v>
      </c>
    </row>
    <row r="122" spans="1:22" x14ac:dyDescent="0.2">
      <c r="A122" s="172">
        <f>'Web Graph Info.'!A115:A262</f>
        <v>42260</v>
      </c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0.3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28">IF(SUM(B122:S122)=0,NA(),SUM(B122:S122))</f>
        <v>0.3</v>
      </c>
      <c r="U122" s="101">
        <v>0</v>
      </c>
      <c r="V122" s="219">
        <f t="shared" ref="V122:V123" si="29">SUM(T122:U122)</f>
        <v>0.3</v>
      </c>
    </row>
    <row r="123" spans="1:22" x14ac:dyDescent="0.2">
      <c r="A123" s="172">
        <f>'Web Graph Info.'!A116:A263</f>
        <v>42261</v>
      </c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0.3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28"/>
        <v>0.3</v>
      </c>
      <c r="U123" s="101">
        <v>0</v>
      </c>
      <c r="V123" s="219">
        <f t="shared" si="29"/>
        <v>0.3</v>
      </c>
    </row>
    <row r="124" spans="1:22" x14ac:dyDescent="0.2">
      <c r="A124" s="172">
        <f>'Web Graph Info.'!A117:A264</f>
        <v>42262</v>
      </c>
      <c r="B124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</row>
    <row r="125" spans="1:22" x14ac:dyDescent="0.2">
      <c r="A125" s="172">
        <f>'Web Graph Info.'!A118:A265</f>
        <v>42263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 s="164">
        <f t="shared" si="27"/>
        <v>2</v>
      </c>
      <c r="U125">
        <v>0</v>
      </c>
      <c r="V125" s="51">
        <f t="shared" si="25"/>
        <v>2</v>
      </c>
    </row>
    <row r="126" spans="1:22" x14ac:dyDescent="0.2">
      <c r="A126" s="172">
        <f>'Web Graph Info.'!A119:A266</f>
        <v>42264</v>
      </c>
      <c r="B126" s="101">
        <v>3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2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27"/>
        <v>5</v>
      </c>
      <c r="U126" s="101">
        <v>0</v>
      </c>
      <c r="V126" s="51">
        <f t="shared" si="25"/>
        <v>5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27"/>
        <v>#N/A</v>
      </c>
      <c r="U127" s="101"/>
      <c r="V127" s="51" t="e">
        <f t="shared" si="25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27"/>
        <v>#N/A</v>
      </c>
      <c r="U128" s="101"/>
      <c r="V128" s="51" t="e">
        <f t="shared" si="25"/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27"/>
        <v>#N/A</v>
      </c>
      <c r="U129" s="101"/>
      <c r="V129" s="51" t="e">
        <f t="shared" si="25"/>
        <v>#N/A</v>
      </c>
    </row>
    <row r="130" spans="1:22" x14ac:dyDescent="0.2">
      <c r="A130" s="172">
        <f>'Web Graph Info.'!A123:A270</f>
        <v>42268</v>
      </c>
      <c r="T130" s="164" t="e">
        <f t="shared" si="27"/>
        <v>#N/A</v>
      </c>
      <c r="V130" s="51" t="e">
        <f t="shared" si="25"/>
        <v>#N/A</v>
      </c>
    </row>
    <row r="131" spans="1:22" x14ac:dyDescent="0.2">
      <c r="A131" s="172">
        <f>'Web Graph Info.'!A124:A271</f>
        <v>42269</v>
      </c>
      <c r="T131" s="164" t="e">
        <f t="shared" si="27"/>
        <v>#N/A</v>
      </c>
      <c r="V131" s="51" t="e">
        <f t="shared" si="25"/>
        <v>#N/A</v>
      </c>
    </row>
    <row r="132" spans="1:22" x14ac:dyDescent="0.2">
      <c r="A132" s="172">
        <f>'Web Graph Info.'!A125:A272</f>
        <v>42270</v>
      </c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64" t="e">
        <f t="shared" si="27"/>
        <v>#N/A</v>
      </c>
      <c r="V132" s="51" t="e">
        <f t="shared" si="25"/>
        <v>#N/A</v>
      </c>
    </row>
    <row r="133" spans="1:22" x14ac:dyDescent="0.2">
      <c r="A133" s="172">
        <f>'Web Graph Info.'!A126:A273</f>
        <v>42271</v>
      </c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27"/>
        <v>#N/A</v>
      </c>
      <c r="V133" s="51" t="e">
        <f t="shared" si="25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27"/>
        <v>#N/A</v>
      </c>
      <c r="V134" s="51" t="e">
        <f t="shared" si="25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27"/>
        <v>#N/A</v>
      </c>
      <c r="V135" s="51" t="e">
        <f t="shared" si="25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27"/>
        <v>#N/A</v>
      </c>
      <c r="V136" s="51" t="e">
        <f t="shared" si="25"/>
        <v>#N/A</v>
      </c>
    </row>
    <row r="137" spans="1:22" x14ac:dyDescent="0.2">
      <c r="A137" s="172">
        <f>'Web Graph Info.'!A130:A277</f>
        <v>42275</v>
      </c>
      <c r="C137" s="89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7"/>
        <v>#N/A</v>
      </c>
      <c r="V137" s="51" t="e">
        <f t="shared" si="25"/>
        <v>#N/A</v>
      </c>
    </row>
    <row r="138" spans="1:22" x14ac:dyDescent="0.2">
      <c r="A138" s="172">
        <f>'Web Graph Info.'!A131:A278</f>
        <v>42276</v>
      </c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41" si="30">IF(SUM(B138:S138)=0,NA(),SUM(B138:S138))</f>
        <v>#N/A</v>
      </c>
      <c r="V138" s="51" t="e">
        <f t="shared" si="25"/>
        <v>#N/A</v>
      </c>
    </row>
    <row r="139" spans="1:22" x14ac:dyDescent="0.2">
      <c r="A139" s="172">
        <f>'Web Graph Info.'!A132:A279</f>
        <v>42277</v>
      </c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30"/>
        <v>#N/A</v>
      </c>
      <c r="V139" s="51" t="e">
        <f t="shared" si="25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30"/>
        <v>#N/A</v>
      </c>
      <c r="U140" s="101"/>
      <c r="V140" s="51" t="e">
        <f t="shared" si="25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30"/>
        <v>#N/A</v>
      </c>
      <c r="U141" s="101"/>
      <c r="V141" s="51" t="e">
        <f t="shared" si="25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30" t="e">
        <f t="shared" ref="T142:T172" si="31">IF(SUM(B142:S142)=0,NA(),SUM(B142:S142))</f>
        <v>#N/A</v>
      </c>
      <c r="U142" s="101"/>
      <c r="V142" s="51" t="e">
        <f t="shared" ref="V142:V172" si="32">SUM(T142:U142)</f>
        <v>#N/A</v>
      </c>
    </row>
    <row r="143" spans="1:22" x14ac:dyDescent="0.2">
      <c r="A143" s="172">
        <f>'Web Graph Info.'!A136:A283</f>
        <v>42281</v>
      </c>
      <c r="D143" s="101"/>
      <c r="E143" s="101"/>
      <c r="F143" s="101"/>
      <c r="G143" s="101"/>
      <c r="H143" s="101"/>
      <c r="I143" s="101"/>
      <c r="J143" s="101"/>
      <c r="K143" s="101"/>
      <c r="L143" s="4"/>
      <c r="M143" s="4"/>
      <c r="N143" s="4"/>
      <c r="O143" s="4"/>
      <c r="P143" s="4"/>
      <c r="Q143" s="4"/>
      <c r="R143" s="4"/>
      <c r="S143" s="4"/>
      <c r="T143" s="130" t="e">
        <f t="shared" si="31"/>
        <v>#N/A</v>
      </c>
      <c r="U143" s="4"/>
      <c r="V143" s="51" t="e">
        <f t="shared" si="32"/>
        <v>#N/A</v>
      </c>
    </row>
    <row r="144" spans="1:22" x14ac:dyDescent="0.2">
      <c r="A144" s="172">
        <f>'Web Graph Info.'!A137:A284</f>
        <v>42282</v>
      </c>
      <c r="H144" s="4"/>
      <c r="I144" s="4"/>
      <c r="J144" s="4"/>
      <c r="K144" s="4"/>
      <c r="L144" s="4"/>
      <c r="M144" s="4"/>
      <c r="N144" s="12"/>
      <c r="O144" s="4"/>
      <c r="P144" s="4"/>
      <c r="Q144" s="4"/>
      <c r="R144" s="4"/>
      <c r="S144" s="4"/>
      <c r="T144" s="130" t="e">
        <f t="shared" si="31"/>
        <v>#N/A</v>
      </c>
      <c r="U144" s="4"/>
      <c r="V144" s="51" t="e">
        <f t="shared" si="32"/>
        <v>#N/A</v>
      </c>
    </row>
    <row r="145" spans="1:22" x14ac:dyDescent="0.2">
      <c r="A145" s="172">
        <f>'Web Graph Info.'!A138:A285</f>
        <v>42283</v>
      </c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30" t="e">
        <f t="shared" si="31"/>
        <v>#N/A</v>
      </c>
      <c r="U145" s="4"/>
      <c r="V145" s="51" t="e">
        <f t="shared" si="32"/>
        <v>#N/A</v>
      </c>
    </row>
    <row r="146" spans="1:22" x14ac:dyDescent="0.2">
      <c r="A146" s="172">
        <f>'Web Graph Info.'!A139:A286</f>
        <v>42284</v>
      </c>
      <c r="H146" s="4"/>
      <c r="I146" s="4"/>
      <c r="J146" s="4"/>
      <c r="K146" s="4"/>
      <c r="L146" s="4"/>
      <c r="M146" s="4"/>
      <c r="N146" s="12"/>
      <c r="O146" s="4"/>
      <c r="P146" s="4"/>
      <c r="Q146" s="4"/>
      <c r="R146" s="4"/>
      <c r="S146" s="4"/>
      <c r="T146" s="130" t="e">
        <f t="shared" si="31"/>
        <v>#N/A</v>
      </c>
      <c r="U146" s="4"/>
      <c r="V146" s="51" t="e">
        <f t="shared" si="32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4"/>
      <c r="I147" s="4"/>
      <c r="J147" s="4"/>
      <c r="K147" s="4"/>
      <c r="L147" s="4"/>
      <c r="M147" s="4"/>
      <c r="N147" s="12"/>
      <c r="O147" s="4"/>
      <c r="P147" s="4"/>
      <c r="Q147" s="4"/>
      <c r="R147" s="4"/>
      <c r="S147" s="4"/>
      <c r="T147" s="130" t="e">
        <f t="shared" si="31"/>
        <v>#N/A</v>
      </c>
      <c r="U147" s="4"/>
      <c r="V147" s="51" t="e">
        <f t="shared" si="32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4"/>
      <c r="I148" s="4"/>
      <c r="J148" s="4"/>
      <c r="K148" s="4"/>
      <c r="L148" s="4"/>
      <c r="M148" s="4"/>
      <c r="N148" s="12"/>
      <c r="O148" s="4"/>
      <c r="P148" s="4"/>
      <c r="Q148" s="4"/>
      <c r="R148" s="4"/>
      <c r="S148" s="4"/>
      <c r="T148" s="130" t="e">
        <f t="shared" si="31"/>
        <v>#N/A</v>
      </c>
      <c r="U148" s="4"/>
      <c r="V148" s="51" t="e">
        <f t="shared" si="32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4"/>
      <c r="I149" s="4"/>
      <c r="J149" s="4"/>
      <c r="K149" s="4"/>
      <c r="L149" s="4"/>
      <c r="M149" s="4"/>
      <c r="N149" s="12"/>
      <c r="O149" s="4"/>
      <c r="P149" s="4"/>
      <c r="Q149" s="4"/>
      <c r="R149" s="4"/>
      <c r="S149" s="4"/>
      <c r="T149" s="130" t="e">
        <f t="shared" si="31"/>
        <v>#N/A</v>
      </c>
      <c r="U149" s="4"/>
      <c r="V149" s="51" t="e">
        <f t="shared" si="32"/>
        <v>#N/A</v>
      </c>
    </row>
    <row r="150" spans="1:22" x14ac:dyDescent="0.2">
      <c r="A150" s="11"/>
      <c r="H150" s="4"/>
      <c r="I150" s="4"/>
      <c r="J150" s="4"/>
      <c r="K150" s="4"/>
      <c r="L150" s="4"/>
      <c r="M150" s="4"/>
      <c r="N150" s="12"/>
      <c r="O150" s="4"/>
      <c r="P150" s="4"/>
      <c r="Q150" s="4"/>
      <c r="R150" s="4"/>
      <c r="S150" s="4"/>
      <c r="T150" s="130" t="e">
        <f t="shared" si="31"/>
        <v>#N/A</v>
      </c>
      <c r="U150" s="4"/>
      <c r="V150" s="51" t="e">
        <f t="shared" si="32"/>
        <v>#N/A</v>
      </c>
    </row>
    <row r="151" spans="1:22" x14ac:dyDescent="0.2">
      <c r="A151" s="11"/>
      <c r="H151" s="4"/>
      <c r="I151" s="4"/>
      <c r="J151" s="4"/>
      <c r="K151" s="4"/>
      <c r="L151" s="4"/>
      <c r="M151" s="4"/>
      <c r="N151" s="12"/>
      <c r="O151" s="4"/>
      <c r="P151" s="4"/>
      <c r="Q151" s="4"/>
      <c r="R151" s="4"/>
      <c r="S151" s="4"/>
      <c r="T151" s="130" t="e">
        <f t="shared" si="31"/>
        <v>#N/A</v>
      </c>
      <c r="U151" s="4"/>
      <c r="V151" s="51" t="e">
        <f t="shared" si="32"/>
        <v>#N/A</v>
      </c>
    </row>
    <row r="152" spans="1:22" x14ac:dyDescent="0.2">
      <c r="A152" s="11"/>
      <c r="H152" s="4"/>
      <c r="I152" s="4"/>
      <c r="J152" s="4"/>
      <c r="K152" s="4"/>
      <c r="L152" s="4"/>
      <c r="M152" s="4"/>
      <c r="N152" s="12"/>
      <c r="O152" s="4"/>
      <c r="P152" s="4"/>
      <c r="Q152" s="4"/>
      <c r="R152" s="4"/>
      <c r="S152" s="4"/>
      <c r="T152" s="130" t="e">
        <f t="shared" si="31"/>
        <v>#N/A</v>
      </c>
      <c r="U152" s="4"/>
      <c r="V152" s="51" t="e">
        <f t="shared" si="32"/>
        <v>#N/A</v>
      </c>
    </row>
    <row r="153" spans="1:22" s="101" customFormat="1" x14ac:dyDescent="0.2">
      <c r="A153" s="11"/>
      <c r="T153" s="156" t="e">
        <f t="shared" si="31"/>
        <v>#N/A</v>
      </c>
      <c r="U153" s="4"/>
      <c r="V153" s="156" t="e">
        <f t="shared" si="32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31"/>
        <v>#N/A</v>
      </c>
      <c r="U154" s="4"/>
      <c r="V154" s="156" t="e">
        <f t="shared" si="32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57" t="e">
        <f t="shared" ref="T155:T156" si="33">IF(SUM(B155:S155)=0,NA(),SUM(B155:S155))</f>
        <v>#N/A</v>
      </c>
      <c r="U155" s="4"/>
      <c r="V155" s="156" t="e">
        <f t="shared" si="32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57" t="e">
        <f t="shared" si="33"/>
        <v>#N/A</v>
      </c>
      <c r="U156" s="4"/>
      <c r="V156" s="156" t="e">
        <f t="shared" si="32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57" t="e">
        <f t="shared" si="31"/>
        <v>#N/A</v>
      </c>
      <c r="U157" s="4"/>
      <c r="V157" s="157" t="e">
        <f t="shared" si="32"/>
        <v>#N/A</v>
      </c>
    </row>
    <row r="158" spans="1:22" s="101" customFormat="1" x14ac:dyDescent="0.2">
      <c r="A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57" t="e">
        <f t="shared" si="31"/>
        <v>#N/A</v>
      </c>
      <c r="U158" s="4"/>
      <c r="V158" s="157" t="e">
        <f t="shared" si="32"/>
        <v>#N/A</v>
      </c>
    </row>
    <row r="159" spans="1:22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57" t="e">
        <f t="shared" si="31"/>
        <v>#N/A</v>
      </c>
      <c r="U159" s="4"/>
      <c r="V159" s="157" t="e">
        <f t="shared" si="32"/>
        <v>#N/A</v>
      </c>
    </row>
    <row r="160" spans="1:22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57" t="e">
        <f t="shared" si="31"/>
        <v>#N/A</v>
      </c>
      <c r="U160" s="4"/>
      <c r="V160" s="157" t="e">
        <f t="shared" si="32"/>
        <v>#N/A</v>
      </c>
    </row>
    <row r="161" spans="1:22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57" t="e">
        <f t="shared" si="31"/>
        <v>#N/A</v>
      </c>
      <c r="U161" s="4"/>
      <c r="V161" s="157" t="e">
        <f t="shared" si="32"/>
        <v>#N/A</v>
      </c>
    </row>
    <row r="162" spans="1:22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57" t="e">
        <f t="shared" si="31"/>
        <v>#N/A</v>
      </c>
      <c r="U162" s="4"/>
      <c r="V162" s="157" t="e">
        <f t="shared" si="32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57" t="e">
        <f t="shared" si="31"/>
        <v>#N/A</v>
      </c>
      <c r="U163" s="4"/>
      <c r="V163" s="157" t="e">
        <f t="shared" si="32"/>
        <v>#N/A</v>
      </c>
    </row>
    <row r="164" spans="1:22" s="101" customFormat="1" x14ac:dyDescent="0.2">
      <c r="A164" s="11"/>
      <c r="T164" s="157" t="e">
        <f t="shared" si="31"/>
        <v>#N/A</v>
      </c>
      <c r="U164" s="4"/>
      <c r="V164" s="157" t="e">
        <f t="shared" si="32"/>
        <v>#N/A</v>
      </c>
    </row>
    <row r="165" spans="1:22" s="101" customFormat="1" x14ac:dyDescent="0.2">
      <c r="A165" s="11"/>
      <c r="T165" s="157" t="e">
        <f t="shared" si="31"/>
        <v>#N/A</v>
      </c>
      <c r="U165" s="4"/>
      <c r="V165" s="157" t="e">
        <f t="shared" si="32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31"/>
        <v>#N/A</v>
      </c>
      <c r="U166" s="4"/>
      <c r="V166" s="157" t="e">
        <f t="shared" si="32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31"/>
        <v>#N/A</v>
      </c>
      <c r="U167" s="4"/>
      <c r="V167" s="157" t="e">
        <f t="shared" si="32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31"/>
        <v>#N/A</v>
      </c>
      <c r="U168" s="4"/>
      <c r="V168" s="157" t="e">
        <f t="shared" si="32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31"/>
        <v>#N/A</v>
      </c>
      <c r="U169" s="4"/>
      <c r="V169" s="157" t="e">
        <f t="shared" si="32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31"/>
        <v>#N/A</v>
      </c>
      <c r="U170" s="4"/>
      <c r="V170" s="157" t="e">
        <f t="shared" si="32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31"/>
        <v>#N/A</v>
      </c>
      <c r="U171" s="4"/>
      <c r="V171" s="157" t="e">
        <f t="shared" si="32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31"/>
        <v>#N/A</v>
      </c>
      <c r="U172" s="4"/>
      <c r="V172" s="157" t="e">
        <f t="shared" si="32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x14ac:dyDescent="0.2">
      <c r="B175" s="224" t="s">
        <v>27</v>
      </c>
      <c r="C175" s="224"/>
      <c r="D175" s="224"/>
      <c r="E175" s="224"/>
      <c r="F175" s="224"/>
      <c r="G175" s="224"/>
      <c r="H175" s="224"/>
      <c r="I175" s="224" t="s">
        <v>28</v>
      </c>
      <c r="J175" s="224"/>
      <c r="K175" s="224"/>
      <c r="L175" s="224"/>
      <c r="M175" s="224"/>
      <c r="N175" s="224"/>
      <c r="O175" s="224" t="s">
        <v>29</v>
      </c>
      <c r="P175" s="224"/>
      <c r="Q175" s="224"/>
      <c r="R175" s="224" t="s">
        <v>30</v>
      </c>
      <c r="S175" s="224"/>
      <c r="T175" s="222" t="s">
        <v>31</v>
      </c>
      <c r="U175" t="s">
        <v>32</v>
      </c>
    </row>
    <row r="176" spans="1:22" x14ac:dyDescent="0.2">
      <c r="B176" t="s">
        <v>34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H176" s="1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50</v>
      </c>
      <c r="N176" s="1" t="s">
        <v>40</v>
      </c>
      <c r="O176" t="s">
        <v>46</v>
      </c>
      <c r="P176" t="s">
        <v>47</v>
      </c>
      <c r="Q176" s="1" t="s">
        <v>40</v>
      </c>
      <c r="R176" t="s">
        <v>51</v>
      </c>
      <c r="S176" s="1" t="s">
        <v>49</v>
      </c>
      <c r="T176" s="223"/>
    </row>
    <row r="177" spans="1:22" x14ac:dyDescent="0.2">
      <c r="A177" t="s">
        <v>52</v>
      </c>
      <c r="B177">
        <f t="shared" ref="B177:U177" si="34">SUM(B9:B133)</f>
        <v>3542.4000000000019</v>
      </c>
      <c r="C177">
        <f t="shared" si="34"/>
        <v>18.900000000000002</v>
      </c>
      <c r="D177">
        <f t="shared" si="34"/>
        <v>0</v>
      </c>
      <c r="E177">
        <f t="shared" si="34"/>
        <v>0</v>
      </c>
      <c r="F177">
        <f t="shared" si="34"/>
        <v>0</v>
      </c>
      <c r="G177">
        <f t="shared" si="34"/>
        <v>0</v>
      </c>
      <c r="H177">
        <f t="shared" si="34"/>
        <v>0</v>
      </c>
      <c r="I177">
        <f t="shared" si="34"/>
        <v>71.799999999999955</v>
      </c>
      <c r="J177">
        <f t="shared" si="34"/>
        <v>109.99999999999996</v>
      </c>
      <c r="K177">
        <f t="shared" si="34"/>
        <v>0</v>
      </c>
      <c r="L177">
        <f t="shared" si="34"/>
        <v>98.499999999999972</v>
      </c>
      <c r="M177">
        <f t="shared" si="34"/>
        <v>48.599999999999994</v>
      </c>
      <c r="N177">
        <f t="shared" si="34"/>
        <v>0</v>
      </c>
      <c r="O177">
        <f t="shared" si="34"/>
        <v>150.40000000000003</v>
      </c>
      <c r="P177">
        <f t="shared" si="34"/>
        <v>3</v>
      </c>
      <c r="Q177">
        <f t="shared" si="34"/>
        <v>0</v>
      </c>
      <c r="R177">
        <f t="shared" si="34"/>
        <v>17.8</v>
      </c>
      <c r="S177">
        <f t="shared" si="34"/>
        <v>0</v>
      </c>
      <c r="T177" t="e">
        <f t="shared" si="34"/>
        <v>#N/A</v>
      </c>
      <c r="U177">
        <f t="shared" si="34"/>
        <v>2452.5000000000005</v>
      </c>
      <c r="V177">
        <v>467.97</v>
      </c>
    </row>
  </sheetData>
  <mergeCells count="16">
    <mergeCell ref="I7:N7"/>
    <mergeCell ref="O7:Q7"/>
    <mergeCell ref="R7:S7"/>
    <mergeCell ref="T7:T8"/>
    <mergeCell ref="V7:V8"/>
    <mergeCell ref="B175:H175"/>
    <mergeCell ref="I175:N175"/>
    <mergeCell ref="O175:Q175"/>
    <mergeCell ref="R175:S175"/>
    <mergeCell ref="T175:T176"/>
    <mergeCell ref="B7:H7"/>
    <mergeCell ref="A1:C1"/>
    <mergeCell ref="A2:C2"/>
    <mergeCell ref="A3:C3"/>
    <mergeCell ref="A4:D4"/>
    <mergeCell ref="A5:C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AL189"/>
  <sheetViews>
    <sheetView zoomScaleNormal="100" workbookViewId="0">
      <pane ySplit="8" topLeftCell="A89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146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233</v>
      </c>
      <c r="B3" s="226"/>
      <c r="C3" s="226"/>
      <c r="E3" s="55" t="s">
        <v>234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147</v>
      </c>
      <c r="B4" s="226"/>
      <c r="C4" s="226"/>
      <c r="D4" s="226"/>
      <c r="E4" s="22" t="s">
        <v>235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148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6"/>
      <c r="T9" s="38" t="e">
        <f>IF(SUM(B9:S9)=0,NA(),SUM(B9:S9))</f>
        <v>#N/A</v>
      </c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6"/>
      <c r="T10" s="38" t="e">
        <f t="shared" ref="T10:T70" si="0">IF(SUM(B10:S10)=0,NA(),SUM(B10:S10))</f>
        <v>#N/A</v>
      </c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6"/>
      <c r="T11" s="38" t="e">
        <f t="shared" si="0"/>
        <v>#N/A</v>
      </c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1</v>
      </c>
      <c r="P12" s="4">
        <v>0</v>
      </c>
      <c r="Q12" s="1">
        <v>0</v>
      </c>
      <c r="R12" s="4">
        <v>0</v>
      </c>
      <c r="S12" s="4">
        <v>0</v>
      </c>
      <c r="T12" s="38">
        <f t="shared" si="0"/>
        <v>9</v>
      </c>
      <c r="U12" s="4">
        <v>2</v>
      </c>
      <c r="V12" s="51">
        <f t="shared" si="1"/>
        <v>11</v>
      </c>
    </row>
    <row r="13" spans="1:22" x14ac:dyDescent="0.2">
      <c r="A13" s="172">
        <f>'Web Graph Info.'!A6:A153</f>
        <v>42151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3</v>
      </c>
      <c r="M13" s="4">
        <v>1</v>
      </c>
      <c r="N13" s="1">
        <v>0</v>
      </c>
      <c r="O13" s="4">
        <v>5</v>
      </c>
      <c r="P13" s="4">
        <v>0</v>
      </c>
      <c r="Q13" s="1">
        <v>0</v>
      </c>
      <c r="R13" s="4">
        <v>0</v>
      </c>
      <c r="S13" s="4">
        <v>0</v>
      </c>
      <c r="T13" s="38">
        <f t="shared" si="0"/>
        <v>13</v>
      </c>
      <c r="U13" s="4">
        <v>2</v>
      </c>
      <c r="V13" s="51">
        <f t="shared" si="1"/>
        <v>15</v>
      </c>
    </row>
    <row r="14" spans="1:22" x14ac:dyDescent="0.2">
      <c r="A14" s="172">
        <f>'Web Graph Info.'!A7:A154</f>
        <v>42152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4">
        <v>0</v>
      </c>
      <c r="T14" s="38">
        <f t="shared" si="0"/>
        <v>2</v>
      </c>
      <c r="U14" s="4">
        <v>7</v>
      </c>
      <c r="V14" s="51">
        <f t="shared" si="1"/>
        <v>9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38">
        <v>0</v>
      </c>
      <c r="U15" s="4">
        <v>2</v>
      </c>
      <c r="V15" s="51">
        <f t="shared" si="1"/>
        <v>2</v>
      </c>
    </row>
    <row r="16" spans="1:22" x14ac:dyDescent="0.2">
      <c r="A16" s="172">
        <f>'Web Graph Info.'!A9:A156</f>
        <v>42154</v>
      </c>
      <c r="B16">
        <v>4</v>
      </c>
      <c r="C16">
        <v>2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4">
        <v>0.3</v>
      </c>
      <c r="K16" s="4">
        <v>0</v>
      </c>
      <c r="L16" s="4">
        <v>0</v>
      </c>
      <c r="M16" s="4">
        <v>0</v>
      </c>
      <c r="N16" s="1">
        <v>0</v>
      </c>
      <c r="O16" s="4">
        <v>19</v>
      </c>
      <c r="P16" s="4">
        <v>0</v>
      </c>
      <c r="Q16" s="1">
        <v>0</v>
      </c>
      <c r="R16" s="4">
        <v>0</v>
      </c>
      <c r="S16" s="4">
        <v>0</v>
      </c>
      <c r="T16" s="38">
        <f t="shared" si="0"/>
        <v>25.3</v>
      </c>
      <c r="U16" s="4">
        <v>11</v>
      </c>
      <c r="V16" s="51">
        <f t="shared" si="1"/>
        <v>36.299999999999997</v>
      </c>
    </row>
    <row r="17" spans="1:22" x14ac:dyDescent="0.2">
      <c r="A17" s="172">
        <f>'Web Graph Info.'!A10:A157</f>
        <v>42155</v>
      </c>
      <c r="B17" s="101">
        <v>4</v>
      </c>
      <c r="C17" s="101">
        <v>2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4">
        <v>0.3</v>
      </c>
      <c r="K17" s="4">
        <v>0</v>
      </c>
      <c r="L17" s="4">
        <v>0</v>
      </c>
      <c r="M17" s="4">
        <v>0</v>
      </c>
      <c r="N17" s="1">
        <v>0</v>
      </c>
      <c r="O17" s="4">
        <v>19</v>
      </c>
      <c r="P17" s="4">
        <v>0</v>
      </c>
      <c r="Q17" s="1">
        <v>0</v>
      </c>
      <c r="R17" s="4">
        <v>0</v>
      </c>
      <c r="S17" s="4">
        <v>0</v>
      </c>
      <c r="T17" s="38">
        <f t="shared" ref="T17:T18" si="2">IF(SUM(B17:S17)=0,NA(),SUM(B17:S17))</f>
        <v>25.3</v>
      </c>
      <c r="U17" s="4">
        <v>12</v>
      </c>
      <c r="V17" s="173">
        <f t="shared" ref="V17:V18" si="3">SUM(T17:U17)</f>
        <v>37.299999999999997</v>
      </c>
    </row>
    <row r="18" spans="1:22" x14ac:dyDescent="0.2">
      <c r="A18" s="172">
        <f>'Web Graph Info.'!A11:A158</f>
        <v>42156</v>
      </c>
      <c r="B18" s="101">
        <v>4</v>
      </c>
      <c r="C18" s="101">
        <v>2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4">
        <v>0.3</v>
      </c>
      <c r="K18" s="4">
        <v>0</v>
      </c>
      <c r="L18" s="4">
        <v>0</v>
      </c>
      <c r="M18" s="4">
        <v>0</v>
      </c>
      <c r="N18" s="1">
        <v>0</v>
      </c>
      <c r="O18" s="4">
        <v>19</v>
      </c>
      <c r="P18" s="4">
        <v>0</v>
      </c>
      <c r="Q18" s="1">
        <v>0</v>
      </c>
      <c r="R18" s="4">
        <v>0</v>
      </c>
      <c r="S18" s="4">
        <v>0</v>
      </c>
      <c r="T18" s="38">
        <f t="shared" si="2"/>
        <v>25.3</v>
      </c>
      <c r="U18" s="4">
        <v>13</v>
      </c>
      <c r="V18" s="173">
        <f t="shared" si="3"/>
        <v>38.299999999999997</v>
      </c>
    </row>
    <row r="19" spans="1:22" x14ac:dyDescent="0.2">
      <c r="A19" s="172">
        <f>'Web Graph Info.'!A12:A159</f>
        <v>42157</v>
      </c>
      <c r="B19">
        <v>3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26</v>
      </c>
      <c r="P19" s="4">
        <v>0</v>
      </c>
      <c r="Q19" s="4">
        <v>0</v>
      </c>
      <c r="R19" s="4">
        <v>0</v>
      </c>
      <c r="S19" s="4">
        <v>0</v>
      </c>
      <c r="T19" s="38">
        <f t="shared" si="0"/>
        <v>30</v>
      </c>
      <c r="U19" s="4">
        <v>12</v>
      </c>
      <c r="V19" s="51">
        <f t="shared" si="1"/>
        <v>42</v>
      </c>
    </row>
    <row r="20" spans="1:22" x14ac:dyDescent="0.2">
      <c r="A20" s="172">
        <f>'Web Graph Info.'!A13:A160</f>
        <v>42158</v>
      </c>
      <c r="B20">
        <v>1</v>
      </c>
      <c r="C20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38">
        <f t="shared" si="0"/>
        <v>1</v>
      </c>
      <c r="U20" s="4">
        <v>0</v>
      </c>
      <c r="V20" s="51">
        <f t="shared" si="1"/>
        <v>1</v>
      </c>
    </row>
    <row r="21" spans="1:22" x14ac:dyDescent="0.2">
      <c r="A21" s="172">
        <f>'Web Graph Info.'!A14:A161</f>
        <v>42159</v>
      </c>
      <c r="B21">
        <v>2</v>
      </c>
      <c r="C21">
        <v>5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>
        <v>1</v>
      </c>
      <c r="K21">
        <v>0</v>
      </c>
      <c r="L21">
        <v>0</v>
      </c>
      <c r="M21">
        <v>0</v>
      </c>
      <c r="N21" s="4">
        <v>0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38">
        <f t="shared" si="0"/>
        <v>18</v>
      </c>
      <c r="U21" s="4">
        <v>5</v>
      </c>
      <c r="V21" s="51">
        <f t="shared" si="1"/>
        <v>23</v>
      </c>
    </row>
    <row r="22" spans="1:22" x14ac:dyDescent="0.2">
      <c r="A22" s="172">
        <f>'Web Graph Info.'!A15:A162</f>
        <v>42160</v>
      </c>
      <c r="B22">
        <v>144</v>
      </c>
      <c r="C22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3</v>
      </c>
      <c r="K22">
        <v>0</v>
      </c>
      <c r="L22">
        <v>1</v>
      </c>
      <c r="M22">
        <v>5</v>
      </c>
      <c r="N22" s="4">
        <v>0</v>
      </c>
      <c r="O22" s="4">
        <v>84</v>
      </c>
      <c r="P22" s="4">
        <v>0</v>
      </c>
      <c r="Q22" s="4">
        <v>0</v>
      </c>
      <c r="R22" s="4">
        <v>0</v>
      </c>
      <c r="S22" s="4">
        <v>0</v>
      </c>
      <c r="T22" s="38">
        <f t="shared" si="0"/>
        <v>320</v>
      </c>
      <c r="U22" s="4">
        <v>206</v>
      </c>
      <c r="V22" s="51">
        <f t="shared" si="1"/>
        <v>526</v>
      </c>
    </row>
    <row r="23" spans="1:22" x14ac:dyDescent="0.2">
      <c r="A23" s="172">
        <f>'Web Graph Info.'!A16:A163</f>
        <v>42161</v>
      </c>
      <c r="B23">
        <v>16.600000000000001</v>
      </c>
      <c r="C23">
        <v>1.6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0.6</v>
      </c>
      <c r="K23">
        <v>0</v>
      </c>
      <c r="L23">
        <v>0</v>
      </c>
      <c r="M23">
        <v>0</v>
      </c>
      <c r="N23" s="4">
        <v>0</v>
      </c>
      <c r="O23" s="4">
        <v>4.3</v>
      </c>
      <c r="P23" s="4">
        <v>0</v>
      </c>
      <c r="Q23" s="4">
        <v>0</v>
      </c>
      <c r="R23" s="4">
        <v>0</v>
      </c>
      <c r="S23" s="4">
        <v>0</v>
      </c>
      <c r="T23" s="38">
        <f t="shared" si="0"/>
        <v>23.100000000000005</v>
      </c>
      <c r="U23" s="4">
        <v>63.6</v>
      </c>
      <c r="V23" s="51">
        <f t="shared" si="1"/>
        <v>86.7</v>
      </c>
    </row>
    <row r="24" spans="1:22" x14ac:dyDescent="0.2">
      <c r="A24" s="172">
        <f>'Web Graph Info.'!A17:A164</f>
        <v>42162</v>
      </c>
      <c r="B24" s="101">
        <v>16.600000000000001</v>
      </c>
      <c r="C24" s="101">
        <v>1.6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0.6</v>
      </c>
      <c r="K24" s="101">
        <v>0</v>
      </c>
      <c r="L24" s="101">
        <v>0</v>
      </c>
      <c r="M24" s="101">
        <v>0</v>
      </c>
      <c r="N24" s="4">
        <v>0</v>
      </c>
      <c r="O24" s="4">
        <v>4.3</v>
      </c>
      <c r="P24" s="4">
        <v>0</v>
      </c>
      <c r="Q24" s="4">
        <v>0</v>
      </c>
      <c r="R24" s="4">
        <v>0</v>
      </c>
      <c r="S24" s="4">
        <v>0</v>
      </c>
      <c r="T24" s="38">
        <f t="shared" ref="T24:T25" si="4">IF(SUM(B24:S24)=0,NA(),SUM(B24:S24))</f>
        <v>23.100000000000005</v>
      </c>
      <c r="U24" s="4">
        <v>64.599999999999994</v>
      </c>
      <c r="V24" s="174">
        <f t="shared" ref="V24:V25" si="5">SUM(T24:U24)</f>
        <v>87.7</v>
      </c>
    </row>
    <row r="25" spans="1:22" x14ac:dyDescent="0.2">
      <c r="A25" s="172">
        <f>'Web Graph Info.'!A18:A165</f>
        <v>42163</v>
      </c>
      <c r="B25" s="101">
        <v>16.600000000000001</v>
      </c>
      <c r="C25" s="101">
        <v>1.6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0.6</v>
      </c>
      <c r="K25" s="101">
        <v>0</v>
      </c>
      <c r="L25" s="101">
        <v>0</v>
      </c>
      <c r="M25" s="101">
        <v>0</v>
      </c>
      <c r="N25" s="4">
        <v>0</v>
      </c>
      <c r="O25" s="4">
        <v>4.3</v>
      </c>
      <c r="P25" s="4">
        <v>0</v>
      </c>
      <c r="Q25" s="4">
        <v>0</v>
      </c>
      <c r="R25" s="4">
        <v>0</v>
      </c>
      <c r="S25" s="4">
        <v>0</v>
      </c>
      <c r="T25" s="38">
        <f t="shared" si="4"/>
        <v>23.100000000000005</v>
      </c>
      <c r="U25" s="4">
        <v>65.599999999999994</v>
      </c>
      <c r="V25" s="174">
        <f t="shared" si="5"/>
        <v>88.7</v>
      </c>
    </row>
    <row r="26" spans="1:22" x14ac:dyDescent="0.2">
      <c r="A26" s="172">
        <f>'Web Graph Info.'!A19:A166</f>
        <v>42164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38">
        <f t="shared" si="0"/>
        <v>1</v>
      </c>
      <c r="U26" s="4">
        <v>3</v>
      </c>
      <c r="V26" s="51">
        <f t="shared" si="1"/>
        <v>4</v>
      </c>
    </row>
    <row r="27" spans="1:22" x14ac:dyDescent="0.2">
      <c r="A27" s="172">
        <f>'Web Graph Info.'!A20:A167</f>
        <v>42165</v>
      </c>
      <c r="B27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38">
        <f t="shared" si="0"/>
        <v>1</v>
      </c>
      <c r="U27" s="4">
        <v>0</v>
      </c>
      <c r="V27" s="51">
        <f t="shared" si="1"/>
        <v>1</v>
      </c>
    </row>
    <row r="28" spans="1:22" x14ac:dyDescent="0.2">
      <c r="A28" s="172">
        <f>'Web Graph Info.'!A21:A168</f>
        <v>42166</v>
      </c>
      <c r="B28">
        <v>18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>
        <v>1</v>
      </c>
      <c r="M28">
        <v>1</v>
      </c>
      <c r="N28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38">
        <f t="shared" si="0"/>
        <v>20</v>
      </c>
      <c r="U28" s="4">
        <v>9</v>
      </c>
      <c r="V28" s="51">
        <f t="shared" si="1"/>
        <v>29</v>
      </c>
    </row>
    <row r="29" spans="1:22" x14ac:dyDescent="0.2">
      <c r="A29" s="172">
        <f>'Web Graph Info.'!A22:A169</f>
        <v>42167</v>
      </c>
      <c r="B29">
        <v>42</v>
      </c>
      <c r="C29">
        <v>3</v>
      </c>
      <c r="D29">
        <v>0</v>
      </c>
      <c r="E29" s="101">
        <v>0</v>
      </c>
      <c r="F29" s="101">
        <v>0</v>
      </c>
      <c r="G29" s="101">
        <v>0</v>
      </c>
      <c r="H29" s="101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13</v>
      </c>
      <c r="P29">
        <v>0</v>
      </c>
      <c r="Q29" s="101">
        <v>0</v>
      </c>
      <c r="R29" s="101">
        <v>0</v>
      </c>
      <c r="S29" s="101">
        <v>0</v>
      </c>
      <c r="T29" s="38">
        <f t="shared" si="0"/>
        <v>60</v>
      </c>
      <c r="U29" s="4">
        <v>12</v>
      </c>
      <c r="V29" s="51">
        <f t="shared" si="1"/>
        <v>72</v>
      </c>
    </row>
    <row r="30" spans="1:22" x14ac:dyDescent="0.2">
      <c r="A30" s="172">
        <f>'Web Graph Info.'!A23:A170</f>
        <v>42168</v>
      </c>
      <c r="B30">
        <v>17.600000000000001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0.3</v>
      </c>
      <c r="K30">
        <v>0</v>
      </c>
      <c r="L30">
        <v>0</v>
      </c>
      <c r="M30">
        <v>0</v>
      </c>
      <c r="N30">
        <v>0</v>
      </c>
      <c r="O30">
        <v>3.3</v>
      </c>
      <c r="P30">
        <v>0</v>
      </c>
      <c r="Q30">
        <v>0</v>
      </c>
      <c r="R30">
        <v>0</v>
      </c>
      <c r="S30">
        <v>0</v>
      </c>
      <c r="T30" s="38">
        <f t="shared" si="0"/>
        <v>21.200000000000003</v>
      </c>
      <c r="U30" s="4">
        <v>14.3</v>
      </c>
      <c r="V30" s="51">
        <f t="shared" si="1"/>
        <v>35.5</v>
      </c>
    </row>
    <row r="31" spans="1:22" x14ac:dyDescent="0.2">
      <c r="A31" s="172">
        <f>'Web Graph Info.'!A24:A171</f>
        <v>42169</v>
      </c>
      <c r="B31" s="101">
        <v>17.600000000000001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0.3</v>
      </c>
      <c r="K31" s="101">
        <v>0</v>
      </c>
      <c r="L31" s="101">
        <v>0</v>
      </c>
      <c r="M31" s="101">
        <v>0</v>
      </c>
      <c r="N31" s="101">
        <v>0</v>
      </c>
      <c r="O31" s="101">
        <v>3.3</v>
      </c>
      <c r="P31" s="101">
        <v>0</v>
      </c>
      <c r="Q31" s="101">
        <v>0</v>
      </c>
      <c r="R31" s="101">
        <v>0</v>
      </c>
      <c r="S31" s="101">
        <v>0</v>
      </c>
      <c r="T31" s="38">
        <f t="shared" ref="T31:T32" si="6">IF(SUM(B31:S31)=0,NA(),SUM(B31:S31))</f>
        <v>21.200000000000003</v>
      </c>
      <c r="U31" s="4">
        <v>15.3</v>
      </c>
      <c r="V31" s="175">
        <f t="shared" ref="V31:V32" si="7">SUM(T31:U31)</f>
        <v>36.5</v>
      </c>
    </row>
    <row r="32" spans="1:22" x14ac:dyDescent="0.2">
      <c r="A32" s="172">
        <f>'Web Graph Info.'!A25:A172</f>
        <v>42170</v>
      </c>
      <c r="B32" s="101">
        <v>17.600000000000001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0.3</v>
      </c>
      <c r="K32" s="101">
        <v>0</v>
      </c>
      <c r="L32" s="101">
        <v>0</v>
      </c>
      <c r="M32" s="101">
        <v>0</v>
      </c>
      <c r="N32" s="101">
        <v>0</v>
      </c>
      <c r="O32" s="101">
        <v>3.3</v>
      </c>
      <c r="P32" s="101">
        <v>0</v>
      </c>
      <c r="Q32" s="101">
        <v>0</v>
      </c>
      <c r="R32" s="101">
        <v>0</v>
      </c>
      <c r="S32" s="101">
        <v>0</v>
      </c>
      <c r="T32" s="38">
        <f t="shared" si="6"/>
        <v>21.200000000000003</v>
      </c>
      <c r="U32" s="4">
        <v>16.3</v>
      </c>
      <c r="V32" s="175">
        <f t="shared" si="7"/>
        <v>37.5</v>
      </c>
    </row>
    <row r="33" spans="1:28" x14ac:dyDescent="0.2">
      <c r="A33" s="172">
        <f>'Web Graph Info.'!A26:A173</f>
        <v>42171</v>
      </c>
      <c r="B33" s="89">
        <v>4</v>
      </c>
      <c r="C33" s="89">
        <v>1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38">
        <f t="shared" si="0"/>
        <v>5</v>
      </c>
      <c r="U33" s="4">
        <v>2</v>
      </c>
      <c r="V33" s="51">
        <f t="shared" si="1"/>
        <v>7</v>
      </c>
    </row>
    <row r="34" spans="1:28" x14ac:dyDescent="0.2">
      <c r="A34" s="172">
        <f>'Web Graph Info.'!A27:A174</f>
        <v>42172</v>
      </c>
      <c r="B34" s="89">
        <v>5</v>
      </c>
      <c r="C34" s="89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89">
        <v>2</v>
      </c>
      <c r="K34" s="89">
        <v>0</v>
      </c>
      <c r="L34" s="89">
        <v>0</v>
      </c>
      <c r="M34" s="89">
        <v>0</v>
      </c>
      <c r="N34" s="89">
        <v>0</v>
      </c>
      <c r="O34" s="89">
        <v>7</v>
      </c>
      <c r="P34" s="89">
        <v>0</v>
      </c>
      <c r="Q34" s="101">
        <v>0</v>
      </c>
      <c r="R34" s="101">
        <v>0</v>
      </c>
      <c r="S34" s="101">
        <v>0</v>
      </c>
      <c r="T34" s="38">
        <f t="shared" si="0"/>
        <v>14</v>
      </c>
      <c r="U34" s="4">
        <v>6</v>
      </c>
      <c r="V34" s="51">
        <f t="shared" si="1"/>
        <v>20</v>
      </c>
    </row>
    <row r="35" spans="1:28" x14ac:dyDescent="0.2">
      <c r="A35" s="172">
        <f>'Web Graph Info.'!A28:A175</f>
        <v>42173</v>
      </c>
      <c r="B35" s="89">
        <v>20</v>
      </c>
      <c r="C35" s="89">
        <v>2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2</v>
      </c>
      <c r="K35" s="89">
        <v>0</v>
      </c>
      <c r="L35" s="89">
        <v>0</v>
      </c>
      <c r="M35" s="89">
        <v>0</v>
      </c>
      <c r="N35" s="89">
        <v>0</v>
      </c>
      <c r="O35" s="89">
        <v>6</v>
      </c>
      <c r="P35" s="89">
        <v>0</v>
      </c>
      <c r="Q35" s="89">
        <v>0</v>
      </c>
      <c r="R35" s="89">
        <v>0</v>
      </c>
      <c r="S35" s="89">
        <v>0</v>
      </c>
      <c r="T35" s="38">
        <f t="shared" si="0"/>
        <v>30</v>
      </c>
      <c r="U35" s="4">
        <v>27</v>
      </c>
      <c r="V35" s="51">
        <f t="shared" si="1"/>
        <v>57</v>
      </c>
    </row>
    <row r="36" spans="1:28" x14ac:dyDescent="0.2">
      <c r="A36" s="172">
        <f>'Web Graph Info.'!A29:A176</f>
        <v>42174</v>
      </c>
      <c r="B36" s="89" t="s">
        <v>226</v>
      </c>
      <c r="C36" s="101" t="s">
        <v>226</v>
      </c>
      <c r="D36" s="101" t="s">
        <v>226</v>
      </c>
      <c r="E36" s="101" t="s">
        <v>226</v>
      </c>
      <c r="F36" s="101" t="s">
        <v>226</v>
      </c>
      <c r="G36" s="101" t="s">
        <v>226</v>
      </c>
      <c r="H36" s="101" t="s">
        <v>226</v>
      </c>
      <c r="I36" s="101" t="s">
        <v>226</v>
      </c>
      <c r="J36" s="101" t="s">
        <v>226</v>
      </c>
      <c r="K36" s="101" t="s">
        <v>226</v>
      </c>
      <c r="L36" s="101" t="s">
        <v>226</v>
      </c>
      <c r="M36" s="101" t="s">
        <v>226</v>
      </c>
      <c r="N36" s="101" t="s">
        <v>226</v>
      </c>
      <c r="O36" s="101" t="s">
        <v>226</v>
      </c>
      <c r="P36" s="101" t="s">
        <v>226</v>
      </c>
      <c r="Q36" s="101" t="s">
        <v>226</v>
      </c>
      <c r="R36" s="101" t="s">
        <v>226</v>
      </c>
      <c r="S36" s="101" t="s">
        <v>226</v>
      </c>
      <c r="T36" s="101" t="s">
        <v>226</v>
      </c>
      <c r="U36" s="101" t="s">
        <v>226</v>
      </c>
      <c r="V36" s="51">
        <f t="shared" si="1"/>
        <v>0</v>
      </c>
    </row>
    <row r="37" spans="1:28" x14ac:dyDescent="0.2">
      <c r="A37" s="172">
        <f>'Web Graph Info.'!A30:A177</f>
        <v>42175</v>
      </c>
      <c r="B37" s="89">
        <v>11</v>
      </c>
      <c r="C37" s="101">
        <v>0.3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0.6</v>
      </c>
      <c r="J37" s="101">
        <v>1</v>
      </c>
      <c r="K37" s="101">
        <v>0</v>
      </c>
      <c r="L37" s="101">
        <v>0.3</v>
      </c>
      <c r="M37" s="101">
        <v>0</v>
      </c>
      <c r="N37" s="101">
        <v>0</v>
      </c>
      <c r="O37" s="101">
        <v>3.3</v>
      </c>
      <c r="P37" s="101">
        <v>0</v>
      </c>
      <c r="Q37" s="101">
        <v>0</v>
      </c>
      <c r="R37" s="101">
        <v>0</v>
      </c>
      <c r="S37" s="4">
        <v>0</v>
      </c>
      <c r="T37" s="4">
        <v>16.600000000000001</v>
      </c>
      <c r="U37" s="4">
        <v>3.6</v>
      </c>
      <c r="V37" s="101"/>
    </row>
    <row r="38" spans="1:28" x14ac:dyDescent="0.2">
      <c r="A38" s="172">
        <f>'Web Graph Info.'!A31:A178</f>
        <v>42176</v>
      </c>
      <c r="B38" s="101">
        <v>11</v>
      </c>
      <c r="C38" s="101">
        <v>0.3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1</v>
      </c>
      <c r="K38" s="101">
        <v>0</v>
      </c>
      <c r="L38" s="101">
        <v>0.3</v>
      </c>
      <c r="M38" s="101">
        <v>0</v>
      </c>
      <c r="N38" s="101">
        <v>0</v>
      </c>
      <c r="O38" s="101">
        <v>3.3</v>
      </c>
      <c r="P38" s="101">
        <v>0</v>
      </c>
      <c r="Q38" s="101">
        <v>0</v>
      </c>
      <c r="R38" s="101">
        <v>0</v>
      </c>
      <c r="S38" s="4">
        <v>0</v>
      </c>
      <c r="T38" s="4">
        <v>16.600000000000001</v>
      </c>
      <c r="U38" s="4">
        <v>3.6</v>
      </c>
      <c r="V38" s="101"/>
      <c r="W38" s="4"/>
      <c r="X38" s="14"/>
      <c r="Y38" s="4"/>
      <c r="Z38" s="14"/>
      <c r="AA38" s="4"/>
      <c r="AB38" s="14"/>
    </row>
    <row r="39" spans="1:28" x14ac:dyDescent="0.2">
      <c r="A39" s="172">
        <f>'Web Graph Info.'!A32:A179</f>
        <v>42177</v>
      </c>
      <c r="B39" s="101">
        <v>11</v>
      </c>
      <c r="C39" s="101">
        <v>0.3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1</v>
      </c>
      <c r="K39" s="101">
        <v>0</v>
      </c>
      <c r="L39" s="101">
        <v>0.3</v>
      </c>
      <c r="M39" s="101">
        <v>0</v>
      </c>
      <c r="N39" s="101">
        <v>0</v>
      </c>
      <c r="O39" s="101">
        <v>3.3</v>
      </c>
      <c r="P39" s="101">
        <v>0</v>
      </c>
      <c r="Q39" s="101">
        <v>0</v>
      </c>
      <c r="R39" s="101">
        <v>0</v>
      </c>
      <c r="S39" s="4">
        <v>0</v>
      </c>
      <c r="T39" s="4">
        <v>16.600000000000001</v>
      </c>
      <c r="U39" s="4">
        <v>3.6</v>
      </c>
      <c r="V39" s="101"/>
    </row>
    <row r="40" spans="1:28" x14ac:dyDescent="0.2">
      <c r="A40" s="172">
        <f>'Web Graph Info.'!A33:A180</f>
        <v>42178</v>
      </c>
      <c r="B40">
        <v>81</v>
      </c>
      <c r="C40" s="101">
        <v>1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3</v>
      </c>
      <c r="J40" s="101">
        <v>4</v>
      </c>
      <c r="K40" s="101">
        <v>0</v>
      </c>
      <c r="L40" s="101">
        <v>1</v>
      </c>
      <c r="M40" s="101">
        <v>8</v>
      </c>
      <c r="N40" s="101">
        <v>0</v>
      </c>
      <c r="O40" s="101">
        <v>17</v>
      </c>
      <c r="P40" s="101">
        <v>0</v>
      </c>
      <c r="Q40" s="101">
        <v>0</v>
      </c>
      <c r="R40" s="101">
        <v>0</v>
      </c>
      <c r="S40" s="4">
        <v>0</v>
      </c>
      <c r="T40" s="38">
        <f t="shared" si="0"/>
        <v>115</v>
      </c>
      <c r="U40" s="4">
        <v>10</v>
      </c>
      <c r="V40" s="51">
        <f t="shared" si="1"/>
        <v>125</v>
      </c>
    </row>
    <row r="41" spans="1:28" x14ac:dyDescent="0.2">
      <c r="A41" s="172">
        <f>'Web Graph Info.'!A34:A181</f>
        <v>42179</v>
      </c>
      <c r="B41">
        <v>16</v>
      </c>
      <c r="C41">
        <v>1</v>
      </c>
      <c r="D4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 s="4">
        <v>0</v>
      </c>
      <c r="T41" s="38">
        <f t="shared" si="0"/>
        <v>21</v>
      </c>
      <c r="U41" s="4">
        <v>7</v>
      </c>
      <c r="V41" s="51">
        <f t="shared" si="1"/>
        <v>28</v>
      </c>
    </row>
    <row r="42" spans="1:28" x14ac:dyDescent="0.2">
      <c r="A42" s="172">
        <f>'Web Graph Info.'!A35:A182</f>
        <v>42180</v>
      </c>
      <c r="B42">
        <v>7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2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 s="4">
        <v>0</v>
      </c>
      <c r="T42" s="38">
        <f t="shared" si="0"/>
        <v>11</v>
      </c>
      <c r="U42" s="4">
        <v>1</v>
      </c>
      <c r="V42" s="51">
        <f t="shared" si="1"/>
        <v>12</v>
      </c>
    </row>
    <row r="43" spans="1:28" x14ac:dyDescent="0.2">
      <c r="A43" s="172">
        <f>'Web Graph Info.'!A36:A183</f>
        <v>42181</v>
      </c>
      <c r="B43" s="101">
        <v>21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2</v>
      </c>
      <c r="J43" s="101">
        <v>3</v>
      </c>
      <c r="K43" s="101">
        <v>0</v>
      </c>
      <c r="L43" s="101">
        <v>1</v>
      </c>
      <c r="M43" s="101">
        <v>6</v>
      </c>
      <c r="N43" s="101">
        <v>0</v>
      </c>
      <c r="O43" s="101">
        <v>1</v>
      </c>
      <c r="P43" s="101">
        <v>0</v>
      </c>
      <c r="Q43" s="101">
        <v>0</v>
      </c>
      <c r="R43" s="101">
        <v>0</v>
      </c>
      <c r="S43" s="4">
        <v>0</v>
      </c>
      <c r="T43" s="38">
        <f t="shared" si="0"/>
        <v>34</v>
      </c>
      <c r="U43" s="4">
        <v>6</v>
      </c>
      <c r="V43" s="103">
        <f t="shared" ref="V43:V44" si="8">SUM(T43:U43)</f>
        <v>40</v>
      </c>
    </row>
    <row r="44" spans="1:28" x14ac:dyDescent="0.2">
      <c r="A44" s="172">
        <f>'Web Graph Info.'!A37:A184</f>
        <v>42182</v>
      </c>
      <c r="B44" s="101">
        <v>7</v>
      </c>
      <c r="C44" s="101">
        <v>0.3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2.2999999999999998</v>
      </c>
      <c r="J44" s="101">
        <v>0.3</v>
      </c>
      <c r="K44" s="101">
        <v>0</v>
      </c>
      <c r="L44" s="101">
        <v>0.3</v>
      </c>
      <c r="M44" s="101">
        <v>1</v>
      </c>
      <c r="N44" s="101">
        <v>0</v>
      </c>
      <c r="O44" s="101">
        <v>1.3</v>
      </c>
      <c r="P44" s="101">
        <v>0</v>
      </c>
      <c r="Q44" s="101">
        <v>0</v>
      </c>
      <c r="R44" s="101">
        <v>0</v>
      </c>
      <c r="S44" s="4">
        <v>0</v>
      </c>
      <c r="T44" s="38">
        <f t="shared" si="0"/>
        <v>12.500000000000002</v>
      </c>
      <c r="U44" s="4">
        <v>2.2999999999999998</v>
      </c>
      <c r="V44" s="103">
        <f t="shared" si="8"/>
        <v>14.8</v>
      </c>
    </row>
    <row r="45" spans="1:28" x14ac:dyDescent="0.2">
      <c r="A45" s="172">
        <f>'Web Graph Info.'!A38:A185</f>
        <v>42183</v>
      </c>
      <c r="B45" s="101">
        <v>7</v>
      </c>
      <c r="C45" s="101">
        <v>0.3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2.2999999999999998</v>
      </c>
      <c r="J45" s="101">
        <v>0.3</v>
      </c>
      <c r="K45" s="101">
        <v>0</v>
      </c>
      <c r="L45" s="101">
        <v>0.3</v>
      </c>
      <c r="M45" s="101">
        <v>1</v>
      </c>
      <c r="N45" s="101">
        <v>0</v>
      </c>
      <c r="O45" s="101">
        <v>1.3</v>
      </c>
      <c r="P45" s="101">
        <v>0</v>
      </c>
      <c r="Q45" s="101">
        <v>0</v>
      </c>
      <c r="R45" s="101">
        <v>0</v>
      </c>
      <c r="S45" s="4">
        <v>0</v>
      </c>
      <c r="T45" s="38">
        <f t="shared" ref="T45:T46" si="9">IF(SUM(B45:S45)=0,NA(),SUM(B45:S45))</f>
        <v>12.500000000000002</v>
      </c>
      <c r="U45" s="4">
        <v>3.3</v>
      </c>
      <c r="V45" s="179">
        <f t="shared" ref="V45:V46" si="10">SUM(T45:U45)</f>
        <v>15.8</v>
      </c>
    </row>
    <row r="46" spans="1:28" x14ac:dyDescent="0.2">
      <c r="A46" s="172">
        <f>'Web Graph Info.'!A39:A186</f>
        <v>42184</v>
      </c>
      <c r="B46" s="101">
        <v>7</v>
      </c>
      <c r="C46" s="101">
        <v>0.3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2.2999999999999998</v>
      </c>
      <c r="J46" s="101">
        <v>0.3</v>
      </c>
      <c r="K46" s="101">
        <v>0</v>
      </c>
      <c r="L46" s="101">
        <v>0.3</v>
      </c>
      <c r="M46" s="101">
        <v>1</v>
      </c>
      <c r="N46" s="101">
        <v>0</v>
      </c>
      <c r="O46" s="101">
        <v>1.3</v>
      </c>
      <c r="P46" s="101">
        <v>0</v>
      </c>
      <c r="Q46" s="101">
        <v>0</v>
      </c>
      <c r="R46" s="101">
        <v>0</v>
      </c>
      <c r="S46" s="4">
        <v>0</v>
      </c>
      <c r="T46" s="38">
        <f t="shared" si="9"/>
        <v>12.500000000000002</v>
      </c>
      <c r="U46" s="4">
        <v>4.3</v>
      </c>
      <c r="V46" s="179">
        <f t="shared" si="10"/>
        <v>16.8</v>
      </c>
    </row>
    <row r="47" spans="1:28" x14ac:dyDescent="0.2">
      <c r="A47" s="172">
        <f>'Web Graph Info.'!A40:A187</f>
        <v>42185</v>
      </c>
      <c r="B47">
        <v>1</v>
      </c>
      <c r="C47" s="101">
        <v>1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4</v>
      </c>
      <c r="N47" s="101">
        <v>0</v>
      </c>
      <c r="O47" s="101">
        <v>1</v>
      </c>
      <c r="P47" s="101">
        <v>0</v>
      </c>
      <c r="Q47" s="101">
        <v>0</v>
      </c>
      <c r="R47" s="101">
        <v>0</v>
      </c>
      <c r="S47" s="4">
        <v>0</v>
      </c>
      <c r="T47" s="38">
        <f t="shared" si="0"/>
        <v>7</v>
      </c>
      <c r="U47" s="4">
        <v>3</v>
      </c>
      <c r="V47" s="51">
        <f t="shared" si="1"/>
        <v>10</v>
      </c>
    </row>
    <row r="48" spans="1:28" x14ac:dyDescent="0.2">
      <c r="A48" s="172">
        <f>'Web Graph Info.'!A41:A188</f>
        <v>42186</v>
      </c>
      <c r="B48">
        <v>2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>
        <v>1</v>
      </c>
      <c r="P48">
        <v>0</v>
      </c>
      <c r="Q48">
        <v>0</v>
      </c>
      <c r="R48">
        <v>0</v>
      </c>
      <c r="S48" s="4">
        <v>0</v>
      </c>
      <c r="T48" s="38">
        <f t="shared" si="0"/>
        <v>3</v>
      </c>
      <c r="U48" s="4">
        <v>2</v>
      </c>
      <c r="V48" s="51">
        <f t="shared" si="1"/>
        <v>5</v>
      </c>
    </row>
    <row r="49" spans="1:22" x14ac:dyDescent="0.2">
      <c r="A49" s="172">
        <f>'Web Graph Info.'!A42:A189</f>
        <v>42187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 s="4">
        <v>0</v>
      </c>
      <c r="T49" s="38">
        <f t="shared" si="0"/>
        <v>4</v>
      </c>
      <c r="U49" s="4">
        <v>2</v>
      </c>
      <c r="V49" s="51">
        <f t="shared" si="1"/>
        <v>6</v>
      </c>
    </row>
    <row r="50" spans="1:22" x14ac:dyDescent="0.2">
      <c r="A50" s="172">
        <f>'Web Graph Info.'!A43:A190</f>
        <v>42188</v>
      </c>
      <c r="B50" s="101">
        <v>2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0.5</v>
      </c>
      <c r="J50" s="101">
        <v>0.25</v>
      </c>
      <c r="K50" s="101">
        <v>0</v>
      </c>
      <c r="L50" s="101">
        <v>0</v>
      </c>
      <c r="M50" s="101">
        <v>0</v>
      </c>
      <c r="N50" s="101">
        <v>0</v>
      </c>
      <c r="O50" s="101">
        <v>0.5</v>
      </c>
      <c r="P50" s="101">
        <v>0</v>
      </c>
      <c r="Q50" s="101">
        <v>0</v>
      </c>
      <c r="R50" s="101">
        <v>0</v>
      </c>
      <c r="S50" s="101">
        <v>0</v>
      </c>
      <c r="T50" s="38">
        <f t="shared" si="0"/>
        <v>3.25</v>
      </c>
      <c r="U50" s="4">
        <v>1</v>
      </c>
      <c r="V50" s="105">
        <f t="shared" ref="V50:V51" si="11">SUM(T50:U50)</f>
        <v>4.25</v>
      </c>
    </row>
    <row r="51" spans="1:22" x14ac:dyDescent="0.2">
      <c r="A51" s="172">
        <f>'Web Graph Info.'!A44:A191</f>
        <v>42189</v>
      </c>
      <c r="B51" s="101">
        <v>2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0.5</v>
      </c>
      <c r="J51" s="101">
        <v>0.25</v>
      </c>
      <c r="K51" s="101">
        <v>0</v>
      </c>
      <c r="L51" s="101">
        <v>0</v>
      </c>
      <c r="M51" s="101">
        <v>0</v>
      </c>
      <c r="N51" s="101">
        <v>0</v>
      </c>
      <c r="O51" s="101">
        <v>0.5</v>
      </c>
      <c r="P51" s="101">
        <v>0</v>
      </c>
      <c r="Q51" s="101">
        <v>0</v>
      </c>
      <c r="R51" s="101">
        <v>0</v>
      </c>
      <c r="S51" s="101">
        <v>0</v>
      </c>
      <c r="T51" s="38">
        <f t="shared" ref="T51:T53" si="12">IF(SUM(B51:S51)=0,NA(),SUM(B51:S51))</f>
        <v>3.25</v>
      </c>
      <c r="U51" s="4">
        <v>1</v>
      </c>
      <c r="V51" s="105">
        <f t="shared" si="11"/>
        <v>4.25</v>
      </c>
    </row>
    <row r="52" spans="1:22" x14ac:dyDescent="0.2">
      <c r="A52" s="172">
        <f>'Web Graph Info.'!A45:A192</f>
        <v>42190</v>
      </c>
      <c r="B52" s="101">
        <v>2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0.5</v>
      </c>
      <c r="J52" s="101">
        <v>0.25</v>
      </c>
      <c r="K52" s="101">
        <v>0</v>
      </c>
      <c r="L52" s="101">
        <v>0</v>
      </c>
      <c r="M52" s="101">
        <v>0</v>
      </c>
      <c r="N52" s="101">
        <v>0</v>
      </c>
      <c r="O52" s="101">
        <v>0.5</v>
      </c>
      <c r="P52" s="101">
        <v>0</v>
      </c>
      <c r="Q52" s="101">
        <v>0</v>
      </c>
      <c r="R52" s="101">
        <v>0</v>
      </c>
      <c r="S52" s="101">
        <v>0</v>
      </c>
      <c r="T52" s="38">
        <f t="shared" si="12"/>
        <v>3.25</v>
      </c>
      <c r="U52" s="4">
        <v>1</v>
      </c>
      <c r="V52" s="51">
        <f t="shared" si="1"/>
        <v>4.25</v>
      </c>
    </row>
    <row r="53" spans="1:22" x14ac:dyDescent="0.2">
      <c r="A53" s="172">
        <f>'Web Graph Info.'!A46:A193</f>
        <v>42191</v>
      </c>
      <c r="B53" s="101">
        <v>2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0.5</v>
      </c>
      <c r="J53" s="101">
        <v>0.25</v>
      </c>
      <c r="K53" s="101">
        <v>0</v>
      </c>
      <c r="L53" s="101">
        <v>0</v>
      </c>
      <c r="M53" s="101">
        <v>0</v>
      </c>
      <c r="N53" s="101">
        <v>0</v>
      </c>
      <c r="O53" s="101">
        <v>0.5</v>
      </c>
      <c r="P53" s="101">
        <v>0</v>
      </c>
      <c r="Q53" s="101">
        <v>0</v>
      </c>
      <c r="R53" s="101">
        <v>0</v>
      </c>
      <c r="S53" s="101">
        <v>0</v>
      </c>
      <c r="T53" s="38">
        <f t="shared" si="12"/>
        <v>3.25</v>
      </c>
      <c r="U53" s="4">
        <v>1</v>
      </c>
      <c r="V53" s="51">
        <f t="shared" si="1"/>
        <v>4.25</v>
      </c>
    </row>
    <row r="54" spans="1:22" x14ac:dyDescent="0.2">
      <c r="A54" s="172">
        <f>'Web Graph Info.'!A47:A194</f>
        <v>42192</v>
      </c>
      <c r="B54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>
        <v>1</v>
      </c>
      <c r="J54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38">
        <f t="shared" si="0"/>
        <v>1</v>
      </c>
      <c r="U54" s="4">
        <v>0</v>
      </c>
      <c r="V54" s="51">
        <f t="shared" si="1"/>
        <v>1</v>
      </c>
    </row>
    <row r="55" spans="1:22" x14ac:dyDescent="0.2">
      <c r="A55" s="172">
        <f>'Web Graph Info.'!A48:A195</f>
        <v>42193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38">
        <f t="shared" si="0"/>
        <v>4</v>
      </c>
      <c r="U55" s="4">
        <v>5</v>
      </c>
      <c r="V55" s="51">
        <f t="shared" si="1"/>
        <v>9</v>
      </c>
    </row>
    <row r="56" spans="1:22" x14ac:dyDescent="0.2">
      <c r="A56" s="172">
        <f>'Web Graph Info.'!A49:A196</f>
        <v>42194</v>
      </c>
      <c r="B56">
        <v>2</v>
      </c>
      <c r="C56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>
        <v>2</v>
      </c>
      <c r="J56">
        <v>2</v>
      </c>
      <c r="K56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38">
        <f t="shared" si="0"/>
        <v>6</v>
      </c>
      <c r="U56" s="4">
        <v>7</v>
      </c>
      <c r="V56" s="51">
        <f t="shared" si="1"/>
        <v>13</v>
      </c>
    </row>
    <row r="57" spans="1:22" x14ac:dyDescent="0.2">
      <c r="A57" s="172">
        <f>'Web Graph Info.'!A50:A197</f>
        <v>42195</v>
      </c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38">
        <f t="shared" si="0"/>
        <v>1</v>
      </c>
      <c r="U57" s="4">
        <v>5</v>
      </c>
      <c r="V57" s="109">
        <f t="shared" ref="V57" si="13">SUM(T57:U57)</f>
        <v>6</v>
      </c>
    </row>
    <row r="58" spans="1:22" x14ac:dyDescent="0.2">
      <c r="A58" s="172">
        <f>'Web Graph Info.'!A51:A198</f>
        <v>42196</v>
      </c>
      <c r="B58" s="101" t="s">
        <v>226</v>
      </c>
      <c r="C58" s="101" t="s">
        <v>226</v>
      </c>
      <c r="D58" s="101" t="s">
        <v>226</v>
      </c>
      <c r="E58" s="101" t="s">
        <v>226</v>
      </c>
      <c r="F58" s="101" t="s">
        <v>226</v>
      </c>
      <c r="G58" s="101" t="s">
        <v>226</v>
      </c>
      <c r="H58" s="101" t="s">
        <v>226</v>
      </c>
      <c r="I58" s="101" t="s">
        <v>226</v>
      </c>
      <c r="J58" s="101" t="s">
        <v>226</v>
      </c>
      <c r="K58" s="101" t="s">
        <v>226</v>
      </c>
      <c r="L58" s="101" t="s">
        <v>226</v>
      </c>
      <c r="M58" s="101" t="s">
        <v>226</v>
      </c>
      <c r="N58" s="101" t="s">
        <v>226</v>
      </c>
      <c r="O58" s="101" t="s">
        <v>226</v>
      </c>
      <c r="P58" s="101" t="s">
        <v>226</v>
      </c>
      <c r="Q58" s="101" t="s">
        <v>226</v>
      </c>
      <c r="R58" s="101" t="s">
        <v>226</v>
      </c>
      <c r="S58" s="101" t="s">
        <v>226</v>
      </c>
      <c r="T58" s="101" t="s">
        <v>226</v>
      </c>
      <c r="U58" s="101" t="s">
        <v>226</v>
      </c>
      <c r="V58" s="101" t="s">
        <v>226</v>
      </c>
    </row>
    <row r="59" spans="1:22" x14ac:dyDescent="0.2">
      <c r="A59" s="172">
        <f>'Web Graph Info.'!A52:A199</f>
        <v>42197</v>
      </c>
      <c r="B59" s="101" t="s">
        <v>226</v>
      </c>
      <c r="C59" s="101" t="s">
        <v>226</v>
      </c>
      <c r="D59" s="101" t="s">
        <v>226</v>
      </c>
      <c r="E59" s="101" t="s">
        <v>226</v>
      </c>
      <c r="F59" s="101" t="s">
        <v>226</v>
      </c>
      <c r="G59" s="101" t="s">
        <v>226</v>
      </c>
      <c r="H59" s="101" t="s">
        <v>226</v>
      </c>
      <c r="I59" s="101" t="s">
        <v>226</v>
      </c>
      <c r="J59" s="101" t="s">
        <v>226</v>
      </c>
      <c r="K59" s="101" t="s">
        <v>226</v>
      </c>
      <c r="L59" s="101" t="s">
        <v>226</v>
      </c>
      <c r="M59" s="101" t="s">
        <v>226</v>
      </c>
      <c r="N59" s="101" t="s">
        <v>226</v>
      </c>
      <c r="O59" s="101" t="s">
        <v>226</v>
      </c>
      <c r="P59" s="101" t="s">
        <v>226</v>
      </c>
      <c r="Q59" s="101" t="s">
        <v>226</v>
      </c>
      <c r="R59" s="101" t="s">
        <v>226</v>
      </c>
      <c r="S59" s="101" t="s">
        <v>226</v>
      </c>
      <c r="T59" s="101" t="s">
        <v>226</v>
      </c>
      <c r="U59" s="101" t="s">
        <v>226</v>
      </c>
      <c r="V59" s="101" t="s">
        <v>226</v>
      </c>
    </row>
    <row r="60" spans="1:22" x14ac:dyDescent="0.2">
      <c r="A60" s="172">
        <f>'Web Graph Info.'!A53:A200</f>
        <v>42198</v>
      </c>
      <c r="B60" s="101" t="s">
        <v>226</v>
      </c>
      <c r="C60" s="101" t="s">
        <v>226</v>
      </c>
      <c r="D60" s="101" t="s">
        <v>226</v>
      </c>
      <c r="E60" s="101" t="s">
        <v>226</v>
      </c>
      <c r="F60" s="101" t="s">
        <v>226</v>
      </c>
      <c r="G60" s="101" t="s">
        <v>226</v>
      </c>
      <c r="H60" s="101" t="s">
        <v>226</v>
      </c>
      <c r="I60" s="101" t="s">
        <v>226</v>
      </c>
      <c r="J60" s="101" t="s">
        <v>226</v>
      </c>
      <c r="K60" s="101" t="s">
        <v>226</v>
      </c>
      <c r="L60" s="101" t="s">
        <v>226</v>
      </c>
      <c r="M60" s="101" t="s">
        <v>226</v>
      </c>
      <c r="N60" s="101" t="s">
        <v>226</v>
      </c>
      <c r="O60" s="101" t="s">
        <v>226</v>
      </c>
      <c r="P60" s="101" t="s">
        <v>226</v>
      </c>
      <c r="Q60" s="101" t="s">
        <v>226</v>
      </c>
      <c r="R60" s="101" t="s">
        <v>226</v>
      </c>
      <c r="S60" s="101" t="s">
        <v>226</v>
      </c>
      <c r="T60" s="101" t="s">
        <v>226</v>
      </c>
      <c r="U60" s="101" t="s">
        <v>226</v>
      </c>
      <c r="V60" s="101" t="s">
        <v>226</v>
      </c>
    </row>
    <row r="61" spans="1:22" x14ac:dyDescent="0.2">
      <c r="A61" s="172">
        <f>'Web Graph Info.'!A54:A201</f>
        <v>42199</v>
      </c>
      <c r="B61" s="101" t="s">
        <v>226</v>
      </c>
      <c r="C61" s="101" t="s">
        <v>226</v>
      </c>
      <c r="D61" s="101" t="s">
        <v>226</v>
      </c>
      <c r="E61" s="101" t="s">
        <v>226</v>
      </c>
      <c r="F61" s="101" t="s">
        <v>226</v>
      </c>
      <c r="G61" s="101" t="s">
        <v>226</v>
      </c>
      <c r="H61" s="101" t="s">
        <v>226</v>
      </c>
      <c r="I61" s="101" t="s">
        <v>226</v>
      </c>
      <c r="J61" s="101" t="s">
        <v>226</v>
      </c>
      <c r="K61" s="101" t="s">
        <v>226</v>
      </c>
      <c r="L61" s="101" t="s">
        <v>226</v>
      </c>
      <c r="M61" s="101" t="s">
        <v>226</v>
      </c>
      <c r="N61" s="101" t="s">
        <v>226</v>
      </c>
      <c r="O61" s="101" t="s">
        <v>226</v>
      </c>
      <c r="P61" s="101" t="s">
        <v>226</v>
      </c>
      <c r="Q61" s="101" t="s">
        <v>226</v>
      </c>
      <c r="R61" s="101" t="s">
        <v>226</v>
      </c>
      <c r="S61" s="101" t="s">
        <v>226</v>
      </c>
      <c r="T61" s="101" t="s">
        <v>226</v>
      </c>
      <c r="U61" s="101" t="s">
        <v>226</v>
      </c>
      <c r="V61" s="101" t="s">
        <v>226</v>
      </c>
    </row>
    <row r="62" spans="1:22" x14ac:dyDescent="0.2">
      <c r="A62" s="172">
        <f>'Web Graph Info.'!A55:A202</f>
        <v>42200</v>
      </c>
      <c r="B62" t="s">
        <v>226</v>
      </c>
      <c r="C62" s="101" t="s">
        <v>226</v>
      </c>
      <c r="D62" s="101" t="s">
        <v>226</v>
      </c>
      <c r="E62" s="101" t="s">
        <v>226</v>
      </c>
      <c r="F62" s="101" t="s">
        <v>226</v>
      </c>
      <c r="G62" s="101" t="s">
        <v>226</v>
      </c>
      <c r="H62" s="101" t="s">
        <v>226</v>
      </c>
      <c r="I62" s="101" t="s">
        <v>226</v>
      </c>
      <c r="J62" s="101" t="s">
        <v>226</v>
      </c>
      <c r="K62" s="101" t="s">
        <v>226</v>
      </c>
      <c r="L62" s="101" t="s">
        <v>226</v>
      </c>
      <c r="M62" s="101" t="s">
        <v>226</v>
      </c>
      <c r="N62" s="101" t="s">
        <v>226</v>
      </c>
      <c r="O62" s="101" t="s">
        <v>226</v>
      </c>
      <c r="P62" s="101" t="s">
        <v>226</v>
      </c>
      <c r="Q62" s="101" t="s">
        <v>226</v>
      </c>
      <c r="R62" s="101" t="s">
        <v>226</v>
      </c>
      <c r="S62" s="101" t="s">
        <v>226</v>
      </c>
      <c r="T62" s="101" t="s">
        <v>226</v>
      </c>
      <c r="U62" s="101" t="s">
        <v>226</v>
      </c>
      <c r="V62" s="101" t="s">
        <v>226</v>
      </c>
    </row>
    <row r="63" spans="1:22" x14ac:dyDescent="0.2">
      <c r="A63" s="172">
        <f>'Web Graph Info.'!A56:A203</f>
        <v>42201</v>
      </c>
      <c r="B63" s="101" t="s">
        <v>226</v>
      </c>
      <c r="C63" s="101" t="s">
        <v>226</v>
      </c>
      <c r="D63" s="101" t="s">
        <v>226</v>
      </c>
      <c r="E63" s="101" t="s">
        <v>226</v>
      </c>
      <c r="F63" s="101" t="s">
        <v>226</v>
      </c>
      <c r="G63" s="101" t="s">
        <v>226</v>
      </c>
      <c r="H63" s="101" t="s">
        <v>226</v>
      </c>
      <c r="I63" s="101" t="s">
        <v>226</v>
      </c>
      <c r="J63" s="101" t="s">
        <v>226</v>
      </c>
      <c r="K63" s="101" t="s">
        <v>226</v>
      </c>
      <c r="L63" s="101" t="s">
        <v>226</v>
      </c>
      <c r="M63" s="101" t="s">
        <v>226</v>
      </c>
      <c r="N63" s="101" t="s">
        <v>226</v>
      </c>
      <c r="O63" s="101" t="s">
        <v>226</v>
      </c>
      <c r="P63" s="101" t="s">
        <v>226</v>
      </c>
      <c r="Q63" s="101" t="s">
        <v>226</v>
      </c>
      <c r="R63" s="101" t="s">
        <v>226</v>
      </c>
      <c r="S63" s="101" t="s">
        <v>226</v>
      </c>
      <c r="T63" s="101" t="s">
        <v>226</v>
      </c>
      <c r="U63" s="101" t="s">
        <v>226</v>
      </c>
      <c r="V63" s="101" t="s">
        <v>226</v>
      </c>
    </row>
    <row r="64" spans="1:22" x14ac:dyDescent="0.2">
      <c r="A64" s="172">
        <f>'Web Graph Info.'!A57:A204</f>
        <v>42202</v>
      </c>
      <c r="B64" s="101" t="s">
        <v>226</v>
      </c>
      <c r="C64" s="101" t="s">
        <v>226</v>
      </c>
      <c r="D64" s="101" t="s">
        <v>226</v>
      </c>
      <c r="E64" s="101" t="s">
        <v>226</v>
      </c>
      <c r="F64" s="101" t="s">
        <v>226</v>
      </c>
      <c r="G64" s="101" t="s">
        <v>226</v>
      </c>
      <c r="H64" s="101" t="s">
        <v>226</v>
      </c>
      <c r="I64" s="101" t="s">
        <v>226</v>
      </c>
      <c r="J64" s="101" t="s">
        <v>226</v>
      </c>
      <c r="K64" s="101" t="s">
        <v>226</v>
      </c>
      <c r="L64" s="101" t="s">
        <v>226</v>
      </c>
      <c r="M64" s="101" t="s">
        <v>226</v>
      </c>
      <c r="N64" s="101" t="s">
        <v>226</v>
      </c>
      <c r="O64" s="101" t="s">
        <v>226</v>
      </c>
      <c r="P64" s="101" t="s">
        <v>226</v>
      </c>
      <c r="Q64" s="101" t="s">
        <v>226</v>
      </c>
      <c r="R64" s="101" t="s">
        <v>226</v>
      </c>
      <c r="S64" s="101" t="s">
        <v>226</v>
      </c>
      <c r="T64" s="101" t="s">
        <v>226</v>
      </c>
      <c r="U64" s="101" t="s">
        <v>226</v>
      </c>
      <c r="V64" s="101" t="s">
        <v>226</v>
      </c>
    </row>
    <row r="65" spans="1:22" x14ac:dyDescent="0.2">
      <c r="A65" s="172">
        <f>'Web Graph Info.'!A58:A205</f>
        <v>42203</v>
      </c>
      <c r="B65" s="101" t="s">
        <v>226</v>
      </c>
      <c r="C65" s="101" t="s">
        <v>226</v>
      </c>
      <c r="D65" s="101" t="s">
        <v>226</v>
      </c>
      <c r="E65" s="101" t="s">
        <v>226</v>
      </c>
      <c r="F65" s="101" t="s">
        <v>226</v>
      </c>
      <c r="G65" s="101" t="s">
        <v>226</v>
      </c>
      <c r="H65" s="101" t="s">
        <v>226</v>
      </c>
      <c r="I65" s="101" t="s">
        <v>226</v>
      </c>
      <c r="J65" s="101" t="s">
        <v>226</v>
      </c>
      <c r="K65" s="101" t="s">
        <v>226</v>
      </c>
      <c r="L65" s="101" t="s">
        <v>226</v>
      </c>
      <c r="M65" s="101" t="s">
        <v>226</v>
      </c>
      <c r="N65" s="101" t="s">
        <v>226</v>
      </c>
      <c r="O65" s="101" t="s">
        <v>226</v>
      </c>
      <c r="P65" s="101" t="s">
        <v>226</v>
      </c>
      <c r="Q65" s="101" t="s">
        <v>226</v>
      </c>
      <c r="R65" s="101" t="s">
        <v>226</v>
      </c>
      <c r="S65" s="101" t="s">
        <v>226</v>
      </c>
      <c r="T65" s="101" t="s">
        <v>226</v>
      </c>
      <c r="U65" s="101" t="s">
        <v>226</v>
      </c>
      <c r="V65" s="101" t="s">
        <v>226</v>
      </c>
    </row>
    <row r="66" spans="1:22" x14ac:dyDescent="0.2">
      <c r="A66" s="172">
        <f>'Web Graph Info.'!A59:A206</f>
        <v>42204</v>
      </c>
      <c r="B66" s="101" t="s">
        <v>226</v>
      </c>
      <c r="C66" s="101" t="s">
        <v>226</v>
      </c>
      <c r="D66" s="101" t="s">
        <v>226</v>
      </c>
      <c r="E66" s="101" t="s">
        <v>226</v>
      </c>
      <c r="F66" s="101" t="s">
        <v>226</v>
      </c>
      <c r="G66" s="101" t="s">
        <v>226</v>
      </c>
      <c r="H66" s="101" t="s">
        <v>226</v>
      </c>
      <c r="I66" s="101" t="s">
        <v>226</v>
      </c>
      <c r="J66" s="101" t="s">
        <v>226</v>
      </c>
      <c r="K66" s="101" t="s">
        <v>226</v>
      </c>
      <c r="L66" s="101" t="s">
        <v>226</v>
      </c>
      <c r="M66" s="101" t="s">
        <v>226</v>
      </c>
      <c r="N66" s="101" t="s">
        <v>226</v>
      </c>
      <c r="O66" s="101" t="s">
        <v>226</v>
      </c>
      <c r="P66" s="101" t="s">
        <v>226</v>
      </c>
      <c r="Q66" s="101" t="s">
        <v>226</v>
      </c>
      <c r="R66" s="101" t="s">
        <v>226</v>
      </c>
      <c r="S66" s="101" t="s">
        <v>226</v>
      </c>
      <c r="T66" s="101" t="s">
        <v>226</v>
      </c>
      <c r="U66" s="101" t="s">
        <v>226</v>
      </c>
      <c r="V66" s="101" t="s">
        <v>226</v>
      </c>
    </row>
    <row r="67" spans="1:22" x14ac:dyDescent="0.2">
      <c r="A67" s="172">
        <f>'Web Graph Info.'!A60:A207</f>
        <v>42205</v>
      </c>
      <c r="B67" s="101" t="s">
        <v>226</v>
      </c>
      <c r="C67" s="101" t="s">
        <v>226</v>
      </c>
      <c r="D67" s="101" t="s">
        <v>226</v>
      </c>
      <c r="E67" s="101" t="s">
        <v>226</v>
      </c>
      <c r="F67" s="101" t="s">
        <v>226</v>
      </c>
      <c r="G67" s="101" t="s">
        <v>226</v>
      </c>
      <c r="H67" s="101" t="s">
        <v>226</v>
      </c>
      <c r="I67" s="101" t="s">
        <v>226</v>
      </c>
      <c r="J67" s="101" t="s">
        <v>226</v>
      </c>
      <c r="K67" s="101" t="s">
        <v>226</v>
      </c>
      <c r="L67" s="101" t="s">
        <v>226</v>
      </c>
      <c r="M67" s="101" t="s">
        <v>226</v>
      </c>
      <c r="N67" s="101" t="s">
        <v>226</v>
      </c>
      <c r="O67" s="101" t="s">
        <v>226</v>
      </c>
      <c r="P67" s="101" t="s">
        <v>226</v>
      </c>
      <c r="Q67" s="101" t="s">
        <v>226</v>
      </c>
      <c r="R67" s="101" t="s">
        <v>226</v>
      </c>
      <c r="S67" s="101" t="s">
        <v>226</v>
      </c>
      <c r="T67" s="101" t="s">
        <v>226</v>
      </c>
      <c r="U67" s="101" t="s">
        <v>226</v>
      </c>
      <c r="V67" s="101" t="s">
        <v>226</v>
      </c>
    </row>
    <row r="68" spans="1:22" x14ac:dyDescent="0.2">
      <c r="A68" s="172">
        <f>'Web Graph Info.'!A61:A208</f>
        <v>42206</v>
      </c>
      <c r="B68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</v>
      </c>
      <c r="J68">
        <v>2</v>
      </c>
      <c r="K68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38">
        <f t="shared" si="0"/>
        <v>13</v>
      </c>
      <c r="U68" s="4">
        <v>3</v>
      </c>
      <c r="V68" s="51">
        <f t="shared" si="1"/>
        <v>16</v>
      </c>
    </row>
    <row r="69" spans="1:22" x14ac:dyDescent="0.2">
      <c r="A69" s="172">
        <f>'Web Graph Info.'!A62:A209</f>
        <v>42207</v>
      </c>
      <c r="B69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4">
        <v>2</v>
      </c>
      <c r="V69" s="51">
        <f t="shared" si="1"/>
        <v>2</v>
      </c>
    </row>
    <row r="70" spans="1:22" x14ac:dyDescent="0.2">
      <c r="A70" s="172">
        <f>'Web Graph Info.'!A63:A210</f>
        <v>42208</v>
      </c>
      <c r="B70" s="101" t="s">
        <v>226</v>
      </c>
      <c r="C70" s="101" t="s">
        <v>226</v>
      </c>
      <c r="D70" s="101" t="s">
        <v>226</v>
      </c>
      <c r="E70" s="101" t="s">
        <v>226</v>
      </c>
      <c r="F70" s="101" t="s">
        <v>226</v>
      </c>
      <c r="G70" s="101" t="s">
        <v>226</v>
      </c>
      <c r="H70" s="101" t="s">
        <v>226</v>
      </c>
      <c r="I70" s="101" t="s">
        <v>226</v>
      </c>
      <c r="J70" s="101" t="s">
        <v>226</v>
      </c>
      <c r="K70" s="101" t="s">
        <v>226</v>
      </c>
      <c r="L70" s="101" t="s">
        <v>226</v>
      </c>
      <c r="M70" s="101" t="s">
        <v>226</v>
      </c>
      <c r="N70" s="101" t="s">
        <v>226</v>
      </c>
      <c r="O70" s="101" t="s">
        <v>226</v>
      </c>
      <c r="P70" s="101" t="s">
        <v>226</v>
      </c>
      <c r="Q70" s="101" t="s">
        <v>226</v>
      </c>
      <c r="R70" s="101" t="s">
        <v>226</v>
      </c>
      <c r="S70" s="101" t="s">
        <v>226</v>
      </c>
      <c r="T70" s="38" t="e">
        <f t="shared" si="0"/>
        <v>#N/A</v>
      </c>
      <c r="U70" s="4" t="s">
        <v>226</v>
      </c>
      <c r="V70" s="51" t="e">
        <f t="shared" si="1"/>
        <v>#N/A</v>
      </c>
    </row>
    <row r="71" spans="1:22" x14ac:dyDescent="0.2">
      <c r="A71" s="172">
        <f>'Web Graph Info.'!A64:A211</f>
        <v>42209</v>
      </c>
      <c r="B71" s="101" t="s">
        <v>226</v>
      </c>
      <c r="C71" s="101" t="s">
        <v>226</v>
      </c>
      <c r="D71" s="101" t="s">
        <v>226</v>
      </c>
      <c r="E71" s="101" t="s">
        <v>226</v>
      </c>
      <c r="F71" s="101" t="s">
        <v>226</v>
      </c>
      <c r="G71" s="101" t="s">
        <v>226</v>
      </c>
      <c r="H71" s="101" t="s">
        <v>226</v>
      </c>
      <c r="I71" s="101" t="s">
        <v>226</v>
      </c>
      <c r="J71" s="101" t="s">
        <v>226</v>
      </c>
      <c r="K71" s="101" t="s">
        <v>226</v>
      </c>
      <c r="L71" s="101" t="s">
        <v>226</v>
      </c>
      <c r="M71" s="101" t="s">
        <v>226</v>
      </c>
      <c r="N71" s="101" t="s">
        <v>226</v>
      </c>
      <c r="O71" s="101" t="s">
        <v>226</v>
      </c>
      <c r="P71" s="101" t="s">
        <v>226</v>
      </c>
      <c r="Q71" s="101" t="s">
        <v>226</v>
      </c>
      <c r="R71" s="101" t="s">
        <v>226</v>
      </c>
      <c r="S71" s="101" t="s">
        <v>226</v>
      </c>
      <c r="T71" s="38" t="e">
        <f t="shared" ref="T71" si="14">IF(SUM(B71:S71)=0,NA(),SUM(B71:S71))</f>
        <v>#N/A</v>
      </c>
      <c r="U71" s="4" t="s">
        <v>226</v>
      </c>
      <c r="V71" s="51" t="e">
        <f t="shared" si="1"/>
        <v>#N/A</v>
      </c>
    </row>
    <row r="72" spans="1:22" x14ac:dyDescent="0.2">
      <c r="A72" s="172">
        <f>'Web Graph Info.'!A65:A212</f>
        <v>42210</v>
      </c>
      <c r="B72" s="101" t="s">
        <v>226</v>
      </c>
      <c r="C72" s="101" t="s">
        <v>226</v>
      </c>
      <c r="D72" s="101" t="s">
        <v>226</v>
      </c>
      <c r="E72" s="101" t="s">
        <v>226</v>
      </c>
      <c r="F72" s="101" t="s">
        <v>226</v>
      </c>
      <c r="G72" s="101" t="s">
        <v>226</v>
      </c>
      <c r="H72" s="101" t="s">
        <v>226</v>
      </c>
      <c r="I72" s="101" t="s">
        <v>226</v>
      </c>
      <c r="J72" s="101" t="s">
        <v>226</v>
      </c>
      <c r="K72" s="101" t="s">
        <v>226</v>
      </c>
      <c r="L72" s="101" t="s">
        <v>226</v>
      </c>
      <c r="M72" s="101" t="s">
        <v>226</v>
      </c>
      <c r="N72" s="101" t="s">
        <v>226</v>
      </c>
      <c r="O72" s="101" t="s">
        <v>226</v>
      </c>
      <c r="P72" s="101" t="s">
        <v>226</v>
      </c>
      <c r="Q72" s="101" t="s">
        <v>226</v>
      </c>
      <c r="R72" s="101" t="s">
        <v>226</v>
      </c>
      <c r="S72" s="101" t="s">
        <v>226</v>
      </c>
      <c r="T72" s="38" t="e">
        <f t="shared" ref="T72:T74" si="15">IF(SUM(B72:S72)=0,NA(),SUM(B72:S72))</f>
        <v>#N/A</v>
      </c>
      <c r="U72" s="4" t="s">
        <v>226</v>
      </c>
      <c r="V72" s="51" t="e">
        <f t="shared" si="1"/>
        <v>#N/A</v>
      </c>
    </row>
    <row r="73" spans="1:22" x14ac:dyDescent="0.2">
      <c r="A73" s="172">
        <f>'Web Graph Info.'!A66:A213</f>
        <v>42211</v>
      </c>
      <c r="B73" s="101" t="s">
        <v>226</v>
      </c>
      <c r="C73" s="101" t="s">
        <v>226</v>
      </c>
      <c r="D73" s="101" t="s">
        <v>226</v>
      </c>
      <c r="E73" s="101" t="s">
        <v>226</v>
      </c>
      <c r="F73" s="101" t="s">
        <v>226</v>
      </c>
      <c r="G73" s="101" t="s">
        <v>226</v>
      </c>
      <c r="H73" s="101" t="s">
        <v>226</v>
      </c>
      <c r="I73" s="101" t="s">
        <v>226</v>
      </c>
      <c r="J73" s="101" t="s">
        <v>226</v>
      </c>
      <c r="K73" s="101" t="s">
        <v>226</v>
      </c>
      <c r="L73" s="101" t="s">
        <v>226</v>
      </c>
      <c r="M73" s="101" t="s">
        <v>226</v>
      </c>
      <c r="N73" s="101" t="s">
        <v>226</v>
      </c>
      <c r="O73" s="101" t="s">
        <v>226</v>
      </c>
      <c r="P73" s="101" t="s">
        <v>226</v>
      </c>
      <c r="Q73" s="101" t="s">
        <v>226</v>
      </c>
      <c r="R73" s="101" t="s">
        <v>226</v>
      </c>
      <c r="S73" s="101" t="s">
        <v>226</v>
      </c>
      <c r="T73" s="38" t="e">
        <f t="shared" si="15"/>
        <v>#N/A</v>
      </c>
      <c r="U73" s="4" t="s">
        <v>226</v>
      </c>
      <c r="V73" s="51" t="e">
        <f t="shared" si="1"/>
        <v>#N/A</v>
      </c>
    </row>
    <row r="74" spans="1:22" x14ac:dyDescent="0.2">
      <c r="A74" s="172">
        <f>'Web Graph Info.'!A67:A214</f>
        <v>42212</v>
      </c>
      <c r="B74" s="101" t="s">
        <v>226</v>
      </c>
      <c r="C74" s="101" t="s">
        <v>226</v>
      </c>
      <c r="D74" s="101" t="s">
        <v>226</v>
      </c>
      <c r="E74" s="101" t="s">
        <v>226</v>
      </c>
      <c r="F74" s="101" t="s">
        <v>226</v>
      </c>
      <c r="G74" s="101" t="s">
        <v>226</v>
      </c>
      <c r="H74" s="101" t="s">
        <v>226</v>
      </c>
      <c r="I74" s="101" t="s">
        <v>226</v>
      </c>
      <c r="J74" s="101" t="s">
        <v>226</v>
      </c>
      <c r="K74" s="101" t="s">
        <v>226</v>
      </c>
      <c r="L74" s="101" t="s">
        <v>226</v>
      </c>
      <c r="M74" s="101" t="s">
        <v>226</v>
      </c>
      <c r="N74" s="101" t="s">
        <v>226</v>
      </c>
      <c r="O74" s="101" t="s">
        <v>226</v>
      </c>
      <c r="P74" s="101" t="s">
        <v>226</v>
      </c>
      <c r="Q74" s="101" t="s">
        <v>226</v>
      </c>
      <c r="R74" s="101" t="s">
        <v>226</v>
      </c>
      <c r="S74" s="101" t="s">
        <v>226</v>
      </c>
      <c r="T74" s="38" t="e">
        <f t="shared" si="15"/>
        <v>#N/A</v>
      </c>
      <c r="U74" s="4" t="s">
        <v>226</v>
      </c>
      <c r="V74" s="51" t="e">
        <f t="shared" ref="V74:V137" si="16">SUM(T74:U74)</f>
        <v>#N/A</v>
      </c>
    </row>
    <row r="75" spans="1:22" x14ac:dyDescent="0.2">
      <c r="A75" s="172">
        <f>'Web Graph Info.'!A68:A215</f>
        <v>42213</v>
      </c>
      <c r="B75">
        <v>2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38">
        <f t="shared" ref="T75:T137" si="17">IF(SUM(B75:S75)=0,NA(),SUM(B75:S75))</f>
        <v>2</v>
      </c>
      <c r="U75" s="4">
        <v>0</v>
      </c>
      <c r="V75" s="51">
        <f t="shared" si="16"/>
        <v>2</v>
      </c>
    </row>
    <row r="76" spans="1:22" x14ac:dyDescent="0.2">
      <c r="A76" s="172">
        <f>'Web Graph Info.'!A69:A216</f>
        <v>42214</v>
      </c>
      <c r="B76">
        <v>0</v>
      </c>
      <c r="C76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4">
        <v>0</v>
      </c>
      <c r="V76" s="51">
        <f t="shared" si="16"/>
        <v>0</v>
      </c>
    </row>
    <row r="77" spans="1:22" x14ac:dyDescent="0.2">
      <c r="A77" s="172">
        <f>'Web Graph Info.'!A70:A217</f>
        <v>42215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 s="38">
        <f t="shared" si="17"/>
        <v>14</v>
      </c>
      <c r="U77" s="4">
        <v>5</v>
      </c>
      <c r="V77" s="51">
        <f t="shared" si="16"/>
        <v>19</v>
      </c>
    </row>
    <row r="78" spans="1:22" x14ac:dyDescent="0.2">
      <c r="A78" s="172">
        <f>'Web Graph Info.'!A71:A218</f>
        <v>42216</v>
      </c>
      <c r="B78" s="101">
        <v>11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3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38">
        <f t="shared" si="17"/>
        <v>14</v>
      </c>
      <c r="U78" s="4">
        <v>5</v>
      </c>
      <c r="V78" s="51">
        <f t="shared" si="16"/>
        <v>19</v>
      </c>
    </row>
    <row r="79" spans="1:22" x14ac:dyDescent="0.2">
      <c r="A79" s="172">
        <f>'Web Graph Info.'!A72:A219</f>
        <v>42217</v>
      </c>
      <c r="B79" s="101">
        <v>3.3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0.6</v>
      </c>
      <c r="J79" s="101">
        <v>0.3</v>
      </c>
      <c r="K79" s="101">
        <v>0</v>
      </c>
      <c r="L79" s="101">
        <v>0</v>
      </c>
      <c r="M79" s="101">
        <v>0.3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4">
        <v>0</v>
      </c>
      <c r="T79" s="38">
        <f t="shared" si="17"/>
        <v>4.5</v>
      </c>
      <c r="U79" s="4">
        <v>1.3</v>
      </c>
      <c r="V79" s="51">
        <f t="shared" si="16"/>
        <v>5.8</v>
      </c>
    </row>
    <row r="80" spans="1:22" x14ac:dyDescent="0.2">
      <c r="A80" s="172">
        <f>'Web Graph Info.'!A73:A220</f>
        <v>42218</v>
      </c>
      <c r="B80" s="101">
        <v>3.3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0.6</v>
      </c>
      <c r="J80" s="101">
        <v>0.3</v>
      </c>
      <c r="K80" s="101">
        <v>0</v>
      </c>
      <c r="L80" s="101">
        <v>0</v>
      </c>
      <c r="M80" s="101">
        <v>0.3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4">
        <v>0</v>
      </c>
      <c r="T80" s="38">
        <f t="shared" ref="T80:T81" si="18">IF(SUM(B80:S80)=0,NA(),SUM(B80:S80))</f>
        <v>4.5</v>
      </c>
      <c r="U80" s="4">
        <v>1.3</v>
      </c>
      <c r="V80" s="51">
        <f t="shared" si="16"/>
        <v>5.8</v>
      </c>
    </row>
    <row r="81" spans="1:38" x14ac:dyDescent="0.2">
      <c r="A81" s="172">
        <f>'Web Graph Info.'!A74:A221</f>
        <v>42219</v>
      </c>
      <c r="B81" s="101">
        <v>3.3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0.6</v>
      </c>
      <c r="J81" s="101">
        <v>0.3</v>
      </c>
      <c r="K81" s="101">
        <v>0</v>
      </c>
      <c r="L81" s="101">
        <v>0</v>
      </c>
      <c r="M81" s="101">
        <v>0.3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4">
        <v>0</v>
      </c>
      <c r="T81" s="38">
        <f t="shared" si="18"/>
        <v>4.5</v>
      </c>
      <c r="U81" s="4">
        <v>1.3</v>
      </c>
      <c r="V81" s="51">
        <f t="shared" si="16"/>
        <v>5.8</v>
      </c>
    </row>
    <row r="82" spans="1:38" x14ac:dyDescent="0.2">
      <c r="A82" s="172">
        <f>'Web Graph Info.'!A75:A222</f>
        <v>42220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38">
        <f t="shared" si="17"/>
        <v>3</v>
      </c>
      <c r="U82" s="4">
        <v>2</v>
      </c>
      <c r="V82" s="51">
        <f t="shared" si="16"/>
        <v>5</v>
      </c>
    </row>
    <row r="83" spans="1:38" x14ac:dyDescent="0.2">
      <c r="A83" s="172">
        <f>'Web Graph Info.'!A76:A223</f>
        <v>42221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38">
        <f t="shared" si="17"/>
        <v>4</v>
      </c>
      <c r="U83" s="4">
        <v>1</v>
      </c>
      <c r="V83" s="51">
        <f t="shared" si="16"/>
        <v>5</v>
      </c>
    </row>
    <row r="84" spans="1:38" x14ac:dyDescent="0.2">
      <c r="A84" s="172">
        <f>'Web Graph Info.'!A77:A224</f>
        <v>42222</v>
      </c>
      <c r="B84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51">
        <f t="shared" si="16"/>
        <v>0</v>
      </c>
    </row>
    <row r="85" spans="1:38" x14ac:dyDescent="0.2">
      <c r="A85" s="172">
        <f>'Web Graph Info.'!A78:A225</f>
        <v>42223</v>
      </c>
      <c r="B85" s="101">
        <v>8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38">
        <f t="shared" si="17"/>
        <v>8</v>
      </c>
      <c r="U85" s="4">
        <v>5</v>
      </c>
      <c r="V85" s="51">
        <f t="shared" si="16"/>
        <v>13</v>
      </c>
    </row>
    <row r="86" spans="1:38" x14ac:dyDescent="0.2">
      <c r="A86" s="172">
        <f>'Web Graph Info.'!A79:A226</f>
        <v>42224</v>
      </c>
      <c r="B86" s="101">
        <v>3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1.6</v>
      </c>
      <c r="J86" s="101">
        <v>0</v>
      </c>
      <c r="K86" s="101">
        <v>0</v>
      </c>
      <c r="L86" s="101">
        <v>0</v>
      </c>
      <c r="M86" s="101">
        <v>0.3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4">
        <v>0</v>
      </c>
      <c r="T86" s="38">
        <f t="shared" si="17"/>
        <v>4.8999999999999995</v>
      </c>
      <c r="U86" s="4">
        <v>2.2999999999999998</v>
      </c>
      <c r="V86" s="51">
        <f t="shared" si="16"/>
        <v>7.1999999999999993</v>
      </c>
      <c r="W86" s="4"/>
      <c r="X86" s="14"/>
      <c r="Y86" s="4"/>
      <c r="Z86" s="14"/>
    </row>
    <row r="87" spans="1:38" x14ac:dyDescent="0.2">
      <c r="A87" s="172">
        <f>'Web Graph Info.'!A80:A227</f>
        <v>42225</v>
      </c>
      <c r="B87" s="101">
        <v>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1.6</v>
      </c>
      <c r="J87" s="101">
        <v>0</v>
      </c>
      <c r="K87" s="101">
        <v>0</v>
      </c>
      <c r="L87" s="101">
        <v>0</v>
      </c>
      <c r="M87" s="101">
        <v>0.3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4">
        <v>0</v>
      </c>
      <c r="T87" s="38">
        <f t="shared" ref="T87:T88" si="19">IF(SUM(B87:S87)=0,NA(),SUM(B87:S87))</f>
        <v>4.8999999999999995</v>
      </c>
      <c r="U87" s="4">
        <v>2.2999999999999998</v>
      </c>
      <c r="V87" s="51">
        <f t="shared" si="16"/>
        <v>7.1999999999999993</v>
      </c>
    </row>
    <row r="88" spans="1:38" x14ac:dyDescent="0.2">
      <c r="A88" s="172">
        <f>'Web Graph Info.'!A81:A228</f>
        <v>42226</v>
      </c>
      <c r="B88" s="101">
        <v>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1.6</v>
      </c>
      <c r="J88" s="101">
        <v>0</v>
      </c>
      <c r="K88" s="101">
        <v>0</v>
      </c>
      <c r="L88" s="101">
        <v>0</v>
      </c>
      <c r="M88" s="101">
        <v>0.3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4">
        <v>0</v>
      </c>
      <c r="T88" s="38">
        <f t="shared" si="19"/>
        <v>4.8999999999999995</v>
      </c>
      <c r="U88" s="4">
        <v>2.2999999999999998</v>
      </c>
      <c r="V88" s="51">
        <f t="shared" si="16"/>
        <v>7.1999999999999993</v>
      </c>
    </row>
    <row r="89" spans="1:38" x14ac:dyDescent="0.2">
      <c r="A89" s="172">
        <f>'Web Graph Info.'!A82:A229</f>
        <v>42227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4">
        <v>0</v>
      </c>
      <c r="T89" s="38">
        <f t="shared" si="17"/>
        <v>2</v>
      </c>
      <c r="U89" s="4">
        <v>0</v>
      </c>
      <c r="V89" s="51">
        <f t="shared" si="16"/>
        <v>2</v>
      </c>
    </row>
    <row r="90" spans="1:38" x14ac:dyDescent="0.2">
      <c r="A90" s="172">
        <f>'Web Graph Info.'!A83:A230</f>
        <v>42228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4">
        <v>0</v>
      </c>
      <c r="T90" s="38">
        <f t="shared" si="17"/>
        <v>3</v>
      </c>
      <c r="U90" s="4">
        <v>0</v>
      </c>
      <c r="V90" s="51">
        <f t="shared" si="16"/>
        <v>3</v>
      </c>
    </row>
    <row r="91" spans="1:38" x14ac:dyDescent="0.2">
      <c r="A91" s="172">
        <f>'Web Graph Info.'!A84:A231</f>
        <v>42229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4">
        <v>0</v>
      </c>
      <c r="T91" s="38">
        <f t="shared" si="17"/>
        <v>1</v>
      </c>
      <c r="U91" s="4">
        <v>0</v>
      </c>
      <c r="V91" s="51">
        <f t="shared" si="16"/>
        <v>1</v>
      </c>
    </row>
    <row r="92" spans="1:38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4">
        <v>0</v>
      </c>
      <c r="T92" s="38">
        <v>0</v>
      </c>
      <c r="U92" s="4">
        <v>0</v>
      </c>
      <c r="V92" s="133">
        <f t="shared" ref="V92:V93" si="20">SUM(T92:U92)</f>
        <v>0</v>
      </c>
    </row>
    <row r="93" spans="1:38" x14ac:dyDescent="0.2">
      <c r="A93" s="172">
        <f>'Web Graph Info.'!A86:A233</f>
        <v>42231</v>
      </c>
      <c r="B93" s="101">
        <v>0.6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0.6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4">
        <v>0</v>
      </c>
      <c r="T93" s="38">
        <f t="shared" si="17"/>
        <v>1.2</v>
      </c>
      <c r="U93" s="4">
        <v>0.3</v>
      </c>
      <c r="V93" s="133">
        <f t="shared" si="20"/>
        <v>1.5</v>
      </c>
    </row>
    <row r="94" spans="1:38" x14ac:dyDescent="0.2">
      <c r="A94" s="172">
        <f>'Web Graph Info.'!A87:A234</f>
        <v>42232</v>
      </c>
      <c r="B94" s="101">
        <v>0.6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0.6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4">
        <v>0</v>
      </c>
      <c r="T94" s="38">
        <f t="shared" ref="T94:T95" si="21">IF(SUM(B94:S94)=0,NA(),SUM(B94:S94))</f>
        <v>1.2</v>
      </c>
      <c r="U94" s="4">
        <v>0.3</v>
      </c>
      <c r="V94" s="51">
        <f t="shared" si="16"/>
        <v>1.5</v>
      </c>
    </row>
    <row r="95" spans="1:38" x14ac:dyDescent="0.2">
      <c r="A95" s="172">
        <f>'Web Graph Info.'!A88:A235</f>
        <v>42233</v>
      </c>
      <c r="B95" s="101">
        <v>0.6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0.6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4">
        <v>0</v>
      </c>
      <c r="T95" s="38">
        <f t="shared" si="21"/>
        <v>1.2</v>
      </c>
      <c r="U95" s="4">
        <v>0.3</v>
      </c>
      <c r="V95" s="51">
        <f t="shared" si="16"/>
        <v>1.5</v>
      </c>
    </row>
    <row r="96" spans="1:38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2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38">
        <f t="shared" si="17"/>
        <v>2</v>
      </c>
      <c r="U96" s="4">
        <v>0</v>
      </c>
      <c r="V96" s="101" t="s">
        <v>226</v>
      </c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1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38">
        <f t="shared" si="17"/>
        <v>1</v>
      </c>
      <c r="U97" s="4">
        <v>0</v>
      </c>
      <c r="V97" s="51">
        <f t="shared" si="16"/>
        <v>1</v>
      </c>
    </row>
    <row r="98" spans="1:22" x14ac:dyDescent="0.2">
      <c r="A98" s="172">
        <f>'Web Graph Info.'!A91:A238</f>
        <v>42236</v>
      </c>
      <c r="B98">
        <v>2</v>
      </c>
      <c r="C9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38">
        <f t="shared" si="17"/>
        <v>4</v>
      </c>
      <c r="U98" s="4">
        <v>1</v>
      </c>
      <c r="V98" s="51">
        <f t="shared" si="16"/>
        <v>5</v>
      </c>
    </row>
    <row r="99" spans="1:22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38">
        <f t="shared" si="17"/>
        <v>1</v>
      </c>
      <c r="U99" s="4">
        <v>1</v>
      </c>
      <c r="V99" s="51">
        <f t="shared" si="16"/>
        <v>2</v>
      </c>
    </row>
    <row r="100" spans="1:22" x14ac:dyDescent="0.2">
      <c r="A100" s="172">
        <f>'Web Graph Info.'!A93:A240</f>
        <v>42238</v>
      </c>
      <c r="B100" s="101">
        <v>0.6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1</v>
      </c>
      <c r="J100" s="101">
        <v>0</v>
      </c>
      <c r="K100" s="101">
        <v>0</v>
      </c>
      <c r="L100" s="101">
        <v>0</v>
      </c>
      <c r="M100" s="101">
        <v>0.3</v>
      </c>
      <c r="N100" s="101">
        <v>0</v>
      </c>
      <c r="O100" s="101">
        <v>0.6</v>
      </c>
      <c r="P100" s="101">
        <v>0</v>
      </c>
      <c r="Q100" s="101">
        <v>0</v>
      </c>
      <c r="R100" s="101">
        <v>0</v>
      </c>
      <c r="S100" s="101">
        <v>0</v>
      </c>
      <c r="T100" s="38">
        <f t="shared" si="17"/>
        <v>2.5</v>
      </c>
      <c r="U100" s="4">
        <v>0</v>
      </c>
      <c r="V100" s="51">
        <f t="shared" si="16"/>
        <v>2.5</v>
      </c>
    </row>
    <row r="101" spans="1:22" x14ac:dyDescent="0.2">
      <c r="A101" s="172">
        <f>'Web Graph Info.'!A94:A241</f>
        <v>42239</v>
      </c>
      <c r="B101" s="101">
        <v>0.6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1</v>
      </c>
      <c r="J101" s="101">
        <v>0</v>
      </c>
      <c r="K101" s="101">
        <v>0</v>
      </c>
      <c r="L101" s="101">
        <v>0</v>
      </c>
      <c r="M101" s="101">
        <v>0.3</v>
      </c>
      <c r="N101" s="101">
        <v>0</v>
      </c>
      <c r="O101" s="101">
        <v>0.6</v>
      </c>
      <c r="P101" s="101">
        <v>0</v>
      </c>
      <c r="Q101" s="101">
        <v>0</v>
      </c>
      <c r="R101" s="101">
        <v>0</v>
      </c>
      <c r="S101" s="101">
        <v>0</v>
      </c>
      <c r="T101" s="38">
        <f t="shared" si="17"/>
        <v>2.5</v>
      </c>
      <c r="U101" s="4">
        <v>0</v>
      </c>
      <c r="V101" s="51">
        <f t="shared" si="16"/>
        <v>2.5</v>
      </c>
    </row>
    <row r="102" spans="1:22" x14ac:dyDescent="0.2">
      <c r="A102" s="172">
        <f>'Web Graph Info.'!A95:A242</f>
        <v>42240</v>
      </c>
      <c r="B102" s="101">
        <v>0.6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1</v>
      </c>
      <c r="J102" s="101">
        <v>0</v>
      </c>
      <c r="K102" s="101">
        <v>0</v>
      </c>
      <c r="L102" s="101">
        <v>0</v>
      </c>
      <c r="M102" s="101">
        <v>0.3</v>
      </c>
      <c r="N102" s="101">
        <v>0</v>
      </c>
      <c r="O102" s="101">
        <v>0.6</v>
      </c>
      <c r="P102" s="101">
        <v>0</v>
      </c>
      <c r="Q102" s="101">
        <v>0</v>
      </c>
      <c r="R102" s="101">
        <v>0</v>
      </c>
      <c r="S102" s="101">
        <v>0</v>
      </c>
      <c r="T102" s="38">
        <f t="shared" si="17"/>
        <v>2.5</v>
      </c>
      <c r="U102" s="4">
        <v>0</v>
      </c>
      <c r="V102" s="51">
        <f t="shared" si="16"/>
        <v>2.5</v>
      </c>
    </row>
    <row r="103" spans="1:22" x14ac:dyDescent="0.2">
      <c r="A103" s="172">
        <f>'Web Graph Info.'!A96:A243</f>
        <v>42241</v>
      </c>
      <c r="B103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4">
        <v>0</v>
      </c>
      <c r="T103" s="38">
        <f t="shared" si="17"/>
        <v>7</v>
      </c>
      <c r="U103" s="4">
        <v>1</v>
      </c>
      <c r="V103" s="51">
        <f t="shared" si="16"/>
        <v>8</v>
      </c>
    </row>
    <row r="104" spans="1:22" x14ac:dyDescent="0.2">
      <c r="A104" s="172">
        <f>'Web Graph Info.'!A97:A244</f>
        <v>42242</v>
      </c>
      <c r="B104">
        <v>3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4">
        <v>0</v>
      </c>
      <c r="T104" s="38">
        <f t="shared" si="17"/>
        <v>4</v>
      </c>
      <c r="U104" s="4">
        <v>2</v>
      </c>
      <c r="V104" s="51">
        <f t="shared" si="16"/>
        <v>6</v>
      </c>
    </row>
    <row r="105" spans="1:22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4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4">
        <v>0</v>
      </c>
      <c r="T105" s="38">
        <f t="shared" si="17"/>
        <v>4</v>
      </c>
      <c r="U105" s="4">
        <v>2</v>
      </c>
      <c r="V105" s="51">
        <v>0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4">
        <v>0</v>
      </c>
      <c r="T106" s="38">
        <v>0</v>
      </c>
      <c r="U106" s="4">
        <v>0</v>
      </c>
      <c r="V106" s="51">
        <f t="shared" si="16"/>
        <v>0</v>
      </c>
    </row>
    <row r="107" spans="1:22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1.3</v>
      </c>
      <c r="J107" s="101">
        <v>0.3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38">
        <f t="shared" si="17"/>
        <v>1.6</v>
      </c>
      <c r="U107" s="4">
        <v>0</v>
      </c>
      <c r="V107" s="51">
        <f t="shared" si="16"/>
        <v>1.6</v>
      </c>
    </row>
    <row r="108" spans="1:22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>
        <v>1.3</v>
      </c>
      <c r="J108">
        <v>0.3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38">
        <f t="shared" si="17"/>
        <v>1.6</v>
      </c>
      <c r="U108" s="4">
        <v>0</v>
      </c>
      <c r="V108" s="51">
        <f t="shared" si="16"/>
        <v>1.6</v>
      </c>
    </row>
    <row r="109" spans="1:22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1.3</v>
      </c>
      <c r="J109" s="101">
        <v>0.3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38">
        <f t="shared" si="17"/>
        <v>1.6</v>
      </c>
      <c r="U109" s="4">
        <v>0</v>
      </c>
      <c r="V109" s="51">
        <f t="shared" si="16"/>
        <v>1.6</v>
      </c>
    </row>
    <row r="110" spans="1:22" x14ac:dyDescent="0.2">
      <c r="A110" s="172">
        <f>'Web Graph Info.'!A103:A250</f>
        <v>42248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38">
        <v>0</v>
      </c>
      <c r="U110" s="4">
        <v>1</v>
      </c>
      <c r="V110" s="51">
        <f t="shared" si="16"/>
        <v>1</v>
      </c>
    </row>
    <row r="111" spans="1:22" x14ac:dyDescent="0.2">
      <c r="A111" s="172">
        <f>'Web Graph Info.'!A104:A251</f>
        <v>42249</v>
      </c>
      <c r="B111" s="101" t="s">
        <v>19</v>
      </c>
      <c r="C111" s="101" t="s">
        <v>19</v>
      </c>
      <c r="D111" s="101" t="s">
        <v>19</v>
      </c>
      <c r="E111" s="101" t="s">
        <v>19</v>
      </c>
      <c r="F111" s="101" t="s">
        <v>19</v>
      </c>
      <c r="G111" s="101" t="s">
        <v>19</v>
      </c>
      <c r="H111" s="101" t="s">
        <v>19</v>
      </c>
      <c r="I111" s="101" t="s">
        <v>19</v>
      </c>
      <c r="J111" s="101" t="s">
        <v>19</v>
      </c>
      <c r="K111" s="101" t="s">
        <v>19</v>
      </c>
      <c r="L111" s="101" t="s">
        <v>19</v>
      </c>
      <c r="M111" s="101" t="s">
        <v>19</v>
      </c>
      <c r="N111" s="101" t="s">
        <v>19</v>
      </c>
      <c r="O111" s="101" t="s">
        <v>19</v>
      </c>
      <c r="P111" s="101" t="s">
        <v>19</v>
      </c>
      <c r="Q111" s="101" t="s">
        <v>19</v>
      </c>
      <c r="R111" s="101" t="s">
        <v>19</v>
      </c>
      <c r="S111" s="101" t="s">
        <v>19</v>
      </c>
      <c r="T111" s="101" t="s">
        <v>19</v>
      </c>
      <c r="U111" s="101" t="s">
        <v>19</v>
      </c>
      <c r="V111" s="101" t="s">
        <v>19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4">
        <v>0</v>
      </c>
      <c r="T112" s="38">
        <v>0</v>
      </c>
      <c r="U112" s="4">
        <v>1</v>
      </c>
      <c r="V112" s="51">
        <f t="shared" si="16"/>
        <v>1</v>
      </c>
    </row>
    <row r="113" spans="1:22" x14ac:dyDescent="0.2">
      <c r="A113" s="172">
        <f>'Web Graph Info.'!A106:A253</f>
        <v>42251</v>
      </c>
      <c r="B113" s="101">
        <v>1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4">
        <v>0</v>
      </c>
      <c r="T113" s="38">
        <f t="shared" si="17"/>
        <v>1</v>
      </c>
      <c r="U113" s="4">
        <v>0</v>
      </c>
      <c r="V113" s="51">
        <f t="shared" si="16"/>
        <v>1</v>
      </c>
    </row>
    <row r="114" spans="1:22" x14ac:dyDescent="0.2">
      <c r="A114" s="172">
        <f>'Web Graph Info.'!A107:A254</f>
        <v>42252</v>
      </c>
      <c r="B114" s="101">
        <v>1.25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f>10/4</f>
        <v>2.5</v>
      </c>
      <c r="J114" s="101">
        <v>0.5</v>
      </c>
      <c r="K114" s="101">
        <v>0</v>
      </c>
      <c r="L114" s="101">
        <v>0</v>
      </c>
      <c r="M114" s="101">
        <v>0</v>
      </c>
      <c r="N114" s="101">
        <v>0</v>
      </c>
      <c r="O114" s="101">
        <v>0.5</v>
      </c>
      <c r="P114" s="101">
        <v>0</v>
      </c>
      <c r="Q114" s="101">
        <v>0</v>
      </c>
      <c r="R114" s="101">
        <v>0</v>
      </c>
      <c r="S114" s="4">
        <v>0</v>
      </c>
      <c r="T114" s="38">
        <f t="shared" si="17"/>
        <v>4.75</v>
      </c>
      <c r="U114" s="4">
        <v>1</v>
      </c>
      <c r="V114" s="51">
        <f t="shared" si="16"/>
        <v>5.75</v>
      </c>
    </row>
    <row r="115" spans="1:22" x14ac:dyDescent="0.2">
      <c r="A115" s="172">
        <f>'Web Graph Info.'!A108:A255</f>
        <v>42253</v>
      </c>
      <c r="B115" s="101">
        <v>1.25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f t="shared" ref="I115:I117" si="22">10/4</f>
        <v>2.5</v>
      </c>
      <c r="J115" s="101">
        <v>0.5</v>
      </c>
      <c r="K115" s="101">
        <v>0</v>
      </c>
      <c r="L115" s="101">
        <v>0</v>
      </c>
      <c r="M115" s="101">
        <v>0</v>
      </c>
      <c r="N115" s="101">
        <v>0</v>
      </c>
      <c r="O115" s="101">
        <v>0.5</v>
      </c>
      <c r="P115" s="101">
        <v>0</v>
      </c>
      <c r="Q115" s="101">
        <v>0</v>
      </c>
      <c r="R115" s="101">
        <v>0</v>
      </c>
      <c r="S115" s="4">
        <v>0</v>
      </c>
      <c r="T115" s="38">
        <f t="shared" ref="T115:T117" si="23">IF(SUM(B115:S115)=0,NA(),SUM(B115:S115))</f>
        <v>4.75</v>
      </c>
      <c r="U115" s="4">
        <v>1</v>
      </c>
      <c r="V115" s="216">
        <f t="shared" ref="V115:V117" si="24">SUM(T115:U115)</f>
        <v>5.75</v>
      </c>
    </row>
    <row r="116" spans="1:22" x14ac:dyDescent="0.2">
      <c r="A116" s="172">
        <f>'Web Graph Info.'!A109:A256</f>
        <v>42254</v>
      </c>
      <c r="B116" s="101">
        <v>1.25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f t="shared" si="22"/>
        <v>2.5</v>
      </c>
      <c r="J116" s="101">
        <v>0.5</v>
      </c>
      <c r="K116" s="101">
        <v>0</v>
      </c>
      <c r="L116" s="101">
        <v>0</v>
      </c>
      <c r="M116" s="101">
        <v>0</v>
      </c>
      <c r="N116" s="101">
        <v>0</v>
      </c>
      <c r="O116" s="101">
        <v>0.5</v>
      </c>
      <c r="P116" s="101">
        <v>0</v>
      </c>
      <c r="Q116" s="101">
        <v>0</v>
      </c>
      <c r="R116" s="101">
        <v>0</v>
      </c>
      <c r="S116" s="4">
        <v>0</v>
      </c>
      <c r="T116" s="38">
        <f t="shared" si="23"/>
        <v>4.75</v>
      </c>
      <c r="U116" s="4">
        <v>1</v>
      </c>
      <c r="V116" s="216">
        <f t="shared" si="24"/>
        <v>5.75</v>
      </c>
    </row>
    <row r="117" spans="1:22" x14ac:dyDescent="0.2">
      <c r="A117" s="172">
        <f>'Web Graph Info.'!A110:A257</f>
        <v>42255</v>
      </c>
      <c r="B117" s="101">
        <v>1.25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f t="shared" si="22"/>
        <v>2.5</v>
      </c>
      <c r="J117" s="101">
        <v>0.5</v>
      </c>
      <c r="K117" s="101">
        <v>0</v>
      </c>
      <c r="L117" s="101">
        <v>0</v>
      </c>
      <c r="M117" s="101">
        <v>0</v>
      </c>
      <c r="N117" s="101">
        <v>0</v>
      </c>
      <c r="O117" s="101">
        <v>0.5</v>
      </c>
      <c r="P117" s="101">
        <v>0</v>
      </c>
      <c r="Q117" s="101">
        <v>0</v>
      </c>
      <c r="R117" s="101">
        <v>0</v>
      </c>
      <c r="S117" s="4">
        <v>0</v>
      </c>
      <c r="T117" s="38">
        <f t="shared" si="23"/>
        <v>4.75</v>
      </c>
      <c r="U117" s="4">
        <v>1</v>
      </c>
      <c r="V117" s="216">
        <f t="shared" si="24"/>
        <v>5.75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0</v>
      </c>
      <c r="S118" s="4">
        <v>0</v>
      </c>
      <c r="T118" s="38">
        <f t="shared" si="17"/>
        <v>12</v>
      </c>
      <c r="U118" s="4">
        <v>0</v>
      </c>
      <c r="V118" s="51">
        <f t="shared" si="16"/>
        <v>12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 s="4">
        <v>0</v>
      </c>
      <c r="T119" s="38">
        <f t="shared" si="17"/>
        <v>2</v>
      </c>
      <c r="U119" s="4">
        <v>0</v>
      </c>
      <c r="V119" s="51">
        <f t="shared" si="16"/>
        <v>2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2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3</v>
      </c>
      <c r="P120" s="101">
        <v>0</v>
      </c>
      <c r="Q120" s="101">
        <v>0</v>
      </c>
      <c r="R120" s="101">
        <v>0</v>
      </c>
      <c r="S120" s="4">
        <v>0</v>
      </c>
      <c r="T120" s="38">
        <f t="shared" si="17"/>
        <v>5</v>
      </c>
      <c r="U120" s="4">
        <v>1</v>
      </c>
      <c r="V120" s="51">
        <f t="shared" si="16"/>
        <v>6</v>
      </c>
    </row>
    <row r="121" spans="1:22" x14ac:dyDescent="0.2">
      <c r="A121" s="172">
        <f>'Web Graph Info.'!A114:A261</f>
        <v>42259</v>
      </c>
      <c r="B121" s="101">
        <v>0.6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1.3</v>
      </c>
      <c r="J121" s="101">
        <v>0</v>
      </c>
      <c r="K121" s="101">
        <v>0</v>
      </c>
      <c r="L121" s="101">
        <v>1</v>
      </c>
      <c r="M121" s="101">
        <v>0</v>
      </c>
      <c r="N121" s="101">
        <v>0</v>
      </c>
      <c r="O121" s="101">
        <v>0.6</v>
      </c>
      <c r="P121" s="101">
        <v>0</v>
      </c>
      <c r="Q121" s="101">
        <v>0</v>
      </c>
      <c r="R121" s="101">
        <v>0</v>
      </c>
      <c r="S121" s="4">
        <v>0</v>
      </c>
      <c r="T121" s="38">
        <f t="shared" si="17"/>
        <v>3.5</v>
      </c>
      <c r="U121" s="4">
        <v>0.3</v>
      </c>
      <c r="V121" s="51">
        <f t="shared" si="16"/>
        <v>3.8</v>
      </c>
    </row>
    <row r="122" spans="1:22" x14ac:dyDescent="0.2">
      <c r="A122" s="172">
        <f>'Web Graph Info.'!A115:A262</f>
        <v>42260</v>
      </c>
      <c r="B122" s="101">
        <v>0.6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1.3</v>
      </c>
      <c r="J122" s="101">
        <v>0</v>
      </c>
      <c r="K122" s="101">
        <v>0</v>
      </c>
      <c r="L122" s="101">
        <v>1</v>
      </c>
      <c r="M122" s="101">
        <v>0</v>
      </c>
      <c r="N122" s="101">
        <v>0</v>
      </c>
      <c r="O122" s="101">
        <v>0.6</v>
      </c>
      <c r="P122" s="101">
        <v>0</v>
      </c>
      <c r="Q122" s="101">
        <v>0</v>
      </c>
      <c r="R122" s="101">
        <v>0</v>
      </c>
      <c r="S122" s="4">
        <v>0</v>
      </c>
      <c r="T122" s="38">
        <f t="shared" ref="T122:T123" si="25">IF(SUM(B122:S122)=0,NA(),SUM(B122:S122))</f>
        <v>3.5</v>
      </c>
      <c r="U122" s="4">
        <v>0.3</v>
      </c>
      <c r="V122" s="219">
        <f t="shared" ref="V122:V123" si="26">SUM(T122:U122)</f>
        <v>3.8</v>
      </c>
    </row>
    <row r="123" spans="1:22" x14ac:dyDescent="0.2">
      <c r="A123" s="172">
        <f>'Web Graph Info.'!A116:A263</f>
        <v>42261</v>
      </c>
      <c r="B123" s="101">
        <v>0.6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1.3</v>
      </c>
      <c r="J123" s="101">
        <v>0</v>
      </c>
      <c r="K123" s="101">
        <v>0</v>
      </c>
      <c r="L123" s="101">
        <v>1</v>
      </c>
      <c r="M123" s="101">
        <v>0</v>
      </c>
      <c r="N123" s="101">
        <v>0</v>
      </c>
      <c r="O123" s="101">
        <v>0.6</v>
      </c>
      <c r="P123" s="101">
        <v>0</v>
      </c>
      <c r="Q123" s="101">
        <v>0</v>
      </c>
      <c r="R123" s="101">
        <v>0</v>
      </c>
      <c r="S123" s="4">
        <v>0</v>
      </c>
      <c r="T123" s="38">
        <f t="shared" si="25"/>
        <v>3.5</v>
      </c>
      <c r="U123" s="4">
        <v>0.3</v>
      </c>
      <c r="V123" s="219">
        <f t="shared" si="26"/>
        <v>3.8</v>
      </c>
    </row>
    <row r="124" spans="1:22" x14ac:dyDescent="0.2">
      <c r="A124" s="172">
        <f>'Web Graph Info.'!A117:A264</f>
        <v>42262</v>
      </c>
      <c r="B124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2</v>
      </c>
      <c r="P124">
        <v>0</v>
      </c>
      <c r="Q124">
        <v>0</v>
      </c>
      <c r="R124">
        <v>0</v>
      </c>
      <c r="S124" s="4">
        <v>0</v>
      </c>
      <c r="T124" s="38">
        <f t="shared" si="17"/>
        <v>7</v>
      </c>
      <c r="U124" s="4">
        <v>0</v>
      </c>
      <c r="V124" s="51">
        <f t="shared" si="16"/>
        <v>7</v>
      </c>
    </row>
    <row r="125" spans="1:22" x14ac:dyDescent="0.2">
      <c r="A125" s="172">
        <f>'Web Graph Info.'!A118:A265</f>
        <v>42263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 s="4">
        <v>0</v>
      </c>
      <c r="T125" s="38">
        <f t="shared" si="17"/>
        <v>8</v>
      </c>
      <c r="U125" s="4">
        <v>0</v>
      </c>
      <c r="V125" s="51">
        <f t="shared" si="16"/>
        <v>8</v>
      </c>
    </row>
    <row r="126" spans="1:22" x14ac:dyDescent="0.2">
      <c r="A126" s="172">
        <f>'Web Graph Info.'!A119:A266</f>
        <v>42264</v>
      </c>
      <c r="B126" s="101">
        <v>19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4">
        <v>0</v>
      </c>
      <c r="T126" s="38">
        <f t="shared" si="17"/>
        <v>19</v>
      </c>
      <c r="U126" s="4">
        <v>1</v>
      </c>
      <c r="V126" s="51">
        <f t="shared" si="16"/>
        <v>20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38" t="e">
        <f t="shared" si="17"/>
        <v>#N/A</v>
      </c>
      <c r="U127" s="4"/>
      <c r="V127" s="51" t="e">
        <f t="shared" si="16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38" t="e">
        <f t="shared" si="17"/>
        <v>#N/A</v>
      </c>
      <c r="U128" s="4"/>
      <c r="V128" s="51" t="e">
        <f t="shared" si="16"/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38" t="e">
        <f t="shared" si="17"/>
        <v>#N/A</v>
      </c>
      <c r="U129" s="4"/>
      <c r="V129" s="51" t="e">
        <f t="shared" si="16"/>
        <v>#N/A</v>
      </c>
    </row>
    <row r="130" spans="1:22" x14ac:dyDescent="0.2">
      <c r="A130" s="172">
        <f>'Web Graph Info.'!A123:A270</f>
        <v>42268</v>
      </c>
      <c r="B130"/>
      <c r="I130"/>
      <c r="O130"/>
      <c r="R130"/>
      <c r="T130" s="38" t="e">
        <f t="shared" si="17"/>
        <v>#N/A</v>
      </c>
      <c r="U130" s="4"/>
      <c r="V130" s="51" t="e">
        <f t="shared" si="16"/>
        <v>#N/A</v>
      </c>
    </row>
    <row r="131" spans="1:22" x14ac:dyDescent="0.2">
      <c r="A131" s="172">
        <f>'Web Graph Info.'!A124:A271</f>
        <v>42269</v>
      </c>
      <c r="B131"/>
      <c r="I131"/>
      <c r="O131"/>
      <c r="R131"/>
      <c r="T131" s="38" t="e">
        <f t="shared" si="17"/>
        <v>#N/A</v>
      </c>
      <c r="U131" s="4"/>
      <c r="V131" s="51" t="e">
        <f t="shared" si="16"/>
        <v>#N/A</v>
      </c>
    </row>
    <row r="132" spans="1:22" x14ac:dyDescent="0.2">
      <c r="A132" s="172">
        <f>'Web Graph Info.'!A125:A272</f>
        <v>42270</v>
      </c>
      <c r="B132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38" t="e">
        <f t="shared" si="17"/>
        <v>#N/A</v>
      </c>
      <c r="U132" s="4"/>
      <c r="V132" s="51" t="e">
        <f t="shared" si="16"/>
        <v>#N/A</v>
      </c>
    </row>
    <row r="133" spans="1:22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38" t="e">
        <f t="shared" si="17"/>
        <v>#N/A</v>
      </c>
      <c r="U133" s="4"/>
      <c r="V133" s="51" t="e">
        <f t="shared" si="16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38" t="e">
        <f t="shared" si="17"/>
        <v>#N/A</v>
      </c>
      <c r="U134" s="4"/>
      <c r="V134" s="51" t="e">
        <f t="shared" si="16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38" t="e">
        <f t="shared" si="17"/>
        <v>#N/A</v>
      </c>
      <c r="U135" s="4"/>
      <c r="V135" s="51" t="e">
        <f t="shared" si="16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38" t="e">
        <f t="shared" si="17"/>
        <v>#N/A</v>
      </c>
      <c r="U136" s="4"/>
      <c r="V136" s="51" t="e">
        <f t="shared" si="16"/>
        <v>#N/A</v>
      </c>
    </row>
    <row r="137" spans="1:22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38" t="e">
        <f t="shared" si="17"/>
        <v>#N/A</v>
      </c>
      <c r="U137" s="101"/>
      <c r="V137" s="51" t="e">
        <f t="shared" si="16"/>
        <v>#N/A</v>
      </c>
    </row>
    <row r="138" spans="1:22" x14ac:dyDescent="0.2">
      <c r="A138" s="172">
        <f>'Web Graph Info.'!A131:A278</f>
        <v>42276</v>
      </c>
      <c r="B138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38" t="e">
        <f t="shared" ref="T138:T159" si="27">IF(SUM(B138:S138)=0,NA(),SUM(B138:S138))</f>
        <v>#N/A</v>
      </c>
      <c r="U138" s="101"/>
      <c r="V138" s="51" t="e">
        <f t="shared" ref="V138:V172" si="28">SUM(T138:U138)</f>
        <v>#N/A</v>
      </c>
    </row>
    <row r="139" spans="1:22" x14ac:dyDescent="0.2">
      <c r="A139" s="172">
        <f>'Web Graph Info.'!A132:A279</f>
        <v>42277</v>
      </c>
      <c r="B139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38" t="e">
        <f t="shared" si="27"/>
        <v>#N/A</v>
      </c>
      <c r="U139" s="101"/>
      <c r="V139" s="51" t="e">
        <f t="shared" si="28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38" t="e">
        <f t="shared" si="27"/>
        <v>#N/A</v>
      </c>
      <c r="U140" s="101"/>
      <c r="V140" s="51" t="e">
        <f t="shared" si="28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38" t="e">
        <f t="shared" si="27"/>
        <v>#N/A</v>
      </c>
      <c r="U141" s="101"/>
      <c r="V141" s="51" t="e">
        <f t="shared" si="28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38" t="e">
        <f t="shared" si="27"/>
        <v>#N/A</v>
      </c>
      <c r="U142" s="101"/>
      <c r="V142" s="51" t="e">
        <f t="shared" si="28"/>
        <v>#N/A</v>
      </c>
    </row>
    <row r="143" spans="1:22" x14ac:dyDescent="0.2">
      <c r="A143" s="172">
        <f>'Web Graph Info.'!A136:A283</f>
        <v>42281</v>
      </c>
      <c r="B143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/>
      <c r="Q143" s="101"/>
      <c r="R143" s="101"/>
      <c r="S143" s="101"/>
      <c r="T143" s="38" t="e">
        <f t="shared" si="27"/>
        <v>#N/A</v>
      </c>
      <c r="V143" s="51" t="e">
        <f t="shared" si="28"/>
        <v>#N/A</v>
      </c>
    </row>
    <row r="144" spans="1:22" x14ac:dyDescent="0.2">
      <c r="A144" s="172">
        <f>'Web Graph Info.'!A137:A284</f>
        <v>42282</v>
      </c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38" t="e">
        <f t="shared" si="27"/>
        <v>#N/A</v>
      </c>
      <c r="U144" s="101"/>
      <c r="V144" s="51" t="e">
        <f t="shared" si="28"/>
        <v>#N/A</v>
      </c>
    </row>
    <row r="145" spans="1:22" x14ac:dyDescent="0.2">
      <c r="A145" s="172">
        <f>'Web Graph Info.'!A138:A285</f>
        <v>42283</v>
      </c>
      <c r="B145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38" t="e">
        <f t="shared" si="27"/>
        <v>#N/A</v>
      </c>
      <c r="U145" s="4"/>
      <c r="V145" s="51" t="e">
        <f t="shared" si="28"/>
        <v>#N/A</v>
      </c>
    </row>
    <row r="146" spans="1:22" x14ac:dyDescent="0.2">
      <c r="A146" s="172">
        <f>'Web Graph Info.'!A139:A286</f>
        <v>42284</v>
      </c>
      <c r="B146"/>
      <c r="G146" s="2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38" t="e">
        <f t="shared" si="27"/>
        <v>#N/A</v>
      </c>
      <c r="U146" s="23"/>
      <c r="V146" s="51" t="e">
        <f t="shared" si="28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22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38" t="e">
        <f t="shared" si="27"/>
        <v>#N/A</v>
      </c>
      <c r="U147" s="23"/>
      <c r="V147" s="51" t="e">
        <f t="shared" si="28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22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38" t="e">
        <f t="shared" si="27"/>
        <v>#N/A</v>
      </c>
      <c r="U148" s="23"/>
      <c r="V148" s="51" t="e">
        <f t="shared" si="28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22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38" t="e">
        <f t="shared" si="27"/>
        <v>#N/A</v>
      </c>
      <c r="U149" s="23"/>
      <c r="V149" s="51" t="e">
        <f t="shared" si="28"/>
        <v>#N/A</v>
      </c>
    </row>
    <row r="150" spans="1:22" x14ac:dyDescent="0.2">
      <c r="A150" s="11"/>
      <c r="B150"/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38" t="e">
        <f t="shared" si="27"/>
        <v>#N/A</v>
      </c>
      <c r="U150" s="23"/>
      <c r="V150" s="51" t="e">
        <f t="shared" si="28"/>
        <v>#N/A</v>
      </c>
    </row>
    <row r="151" spans="1:22" x14ac:dyDescent="0.2">
      <c r="A151" s="11"/>
      <c r="B151"/>
      <c r="G151" s="22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38" t="e">
        <f t="shared" si="27"/>
        <v>#N/A</v>
      </c>
      <c r="U151" s="23"/>
      <c r="V151" s="51" t="e">
        <f t="shared" si="28"/>
        <v>#N/A</v>
      </c>
    </row>
    <row r="152" spans="1:22" x14ac:dyDescent="0.2">
      <c r="A152" s="11"/>
      <c r="B152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38" t="e">
        <f t="shared" si="27"/>
        <v>#N/A</v>
      </c>
      <c r="U152" s="40"/>
      <c r="V152" s="51" t="e">
        <f t="shared" si="28"/>
        <v>#N/A</v>
      </c>
    </row>
    <row r="153" spans="1:22" s="101" customFormat="1" x14ac:dyDescent="0.2">
      <c r="A153" s="11"/>
      <c r="G153" s="107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38" t="e">
        <f t="shared" si="27"/>
        <v>#N/A</v>
      </c>
      <c r="U153" s="40"/>
      <c r="V153" s="156" t="e">
        <f t="shared" si="28"/>
        <v>#N/A</v>
      </c>
    </row>
    <row r="154" spans="1:22" s="101" customFormat="1" x14ac:dyDescent="0.2">
      <c r="A154" s="11"/>
      <c r="G154" s="107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38" t="e">
        <f t="shared" si="27"/>
        <v>#N/A</v>
      </c>
      <c r="U154" s="40"/>
      <c r="V154" s="156" t="e">
        <f t="shared" si="28"/>
        <v>#N/A</v>
      </c>
    </row>
    <row r="155" spans="1:22" s="101" customFormat="1" x14ac:dyDescent="0.2">
      <c r="A155" s="11"/>
      <c r="G155" s="107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38" t="e">
        <f t="shared" si="27"/>
        <v>#N/A</v>
      </c>
      <c r="U155" s="40"/>
      <c r="V155" s="156" t="e">
        <f t="shared" si="28"/>
        <v>#N/A</v>
      </c>
    </row>
    <row r="156" spans="1:22" s="101" customFormat="1" x14ac:dyDescent="0.2">
      <c r="A156" s="11"/>
      <c r="G156" s="107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38" t="e">
        <f t="shared" si="27"/>
        <v>#N/A</v>
      </c>
      <c r="U156" s="40"/>
      <c r="V156" s="156" t="e">
        <f t="shared" si="28"/>
        <v>#N/A</v>
      </c>
    </row>
    <row r="157" spans="1:22" s="101" customFormat="1" x14ac:dyDescent="0.2">
      <c r="A157" s="11"/>
      <c r="G157" s="107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38" t="e">
        <f t="shared" si="27"/>
        <v>#N/A</v>
      </c>
      <c r="U157" s="40"/>
      <c r="V157" s="157" t="e">
        <f t="shared" si="28"/>
        <v>#N/A</v>
      </c>
    </row>
    <row r="158" spans="1:22" s="101" customFormat="1" x14ac:dyDescent="0.2">
      <c r="A158" s="11"/>
      <c r="T158" s="38" t="e">
        <f t="shared" si="27"/>
        <v>#N/A</v>
      </c>
      <c r="U158" s="40"/>
      <c r="V158" s="157" t="e">
        <f t="shared" si="28"/>
        <v>#N/A</v>
      </c>
    </row>
    <row r="159" spans="1:22" s="101" customFormat="1" x14ac:dyDescent="0.2">
      <c r="A159" s="11"/>
      <c r="T159" s="38" t="e">
        <f t="shared" si="27"/>
        <v>#N/A</v>
      </c>
      <c r="U159" s="40"/>
      <c r="V159" s="157" t="e">
        <f t="shared" si="28"/>
        <v>#N/A</v>
      </c>
    </row>
    <row r="160" spans="1:22" s="101" customFormat="1" x14ac:dyDescent="0.2">
      <c r="A160" s="11"/>
      <c r="G160" s="107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38" t="e">
        <f t="shared" ref="T160:T172" si="29">IF(SUM(B160:S160)=0,NA(),SUM(B160:S160))</f>
        <v>#N/A</v>
      </c>
      <c r="U160" s="40"/>
      <c r="V160" s="157" t="e">
        <f t="shared" si="28"/>
        <v>#N/A</v>
      </c>
    </row>
    <row r="161" spans="1:22" s="101" customFormat="1" x14ac:dyDescent="0.2">
      <c r="A161" s="11"/>
      <c r="G161" s="107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38" t="e">
        <f t="shared" si="29"/>
        <v>#N/A</v>
      </c>
      <c r="U161" s="40"/>
      <c r="V161" s="157" t="e">
        <f t="shared" si="28"/>
        <v>#N/A</v>
      </c>
    </row>
    <row r="162" spans="1:22" s="101" customFormat="1" x14ac:dyDescent="0.2">
      <c r="A162" s="11"/>
      <c r="G162" s="107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38" t="e">
        <f t="shared" si="29"/>
        <v>#N/A</v>
      </c>
      <c r="U162" s="40"/>
      <c r="V162" s="157" t="e">
        <f t="shared" si="28"/>
        <v>#N/A</v>
      </c>
    </row>
    <row r="163" spans="1:22" s="101" customFormat="1" x14ac:dyDescent="0.2">
      <c r="A163" s="11"/>
      <c r="G163" s="107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38" t="e">
        <f t="shared" si="29"/>
        <v>#N/A</v>
      </c>
      <c r="U163" s="40"/>
      <c r="V163" s="157" t="e">
        <f t="shared" si="28"/>
        <v>#N/A</v>
      </c>
    </row>
    <row r="164" spans="1:22" s="101" customFormat="1" x14ac:dyDescent="0.2">
      <c r="A164" s="11"/>
      <c r="G164" s="107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38" t="e">
        <f t="shared" si="29"/>
        <v>#N/A</v>
      </c>
      <c r="U164" s="40"/>
      <c r="V164" s="157" t="e">
        <f t="shared" si="28"/>
        <v>#N/A</v>
      </c>
    </row>
    <row r="165" spans="1:22" s="101" customFormat="1" x14ac:dyDescent="0.2">
      <c r="A165" s="11"/>
      <c r="G165" s="107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38" t="e">
        <f t="shared" si="29"/>
        <v>#N/A</v>
      </c>
      <c r="U165" s="40"/>
      <c r="V165" s="157" t="e">
        <f t="shared" si="28"/>
        <v>#N/A</v>
      </c>
    </row>
    <row r="166" spans="1:22" s="101" customFormat="1" x14ac:dyDescent="0.2">
      <c r="A166" s="11"/>
      <c r="G166" s="107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38" t="e">
        <f t="shared" si="29"/>
        <v>#N/A</v>
      </c>
      <c r="U166" s="40"/>
      <c r="V166" s="157" t="e">
        <f t="shared" si="28"/>
        <v>#N/A</v>
      </c>
    </row>
    <row r="167" spans="1:22" s="101" customFormat="1" x14ac:dyDescent="0.2">
      <c r="A167" s="11"/>
      <c r="G167" s="107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38" t="e">
        <f t="shared" si="29"/>
        <v>#N/A</v>
      </c>
      <c r="U167" s="40"/>
      <c r="V167" s="157" t="e">
        <f t="shared" si="28"/>
        <v>#N/A</v>
      </c>
    </row>
    <row r="168" spans="1:22" s="101" customFormat="1" x14ac:dyDescent="0.2">
      <c r="A168" s="11"/>
      <c r="G168" s="107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38" t="e">
        <f t="shared" si="29"/>
        <v>#N/A</v>
      </c>
      <c r="U168" s="40"/>
      <c r="V168" s="157" t="e">
        <f t="shared" si="28"/>
        <v>#N/A</v>
      </c>
    </row>
    <row r="169" spans="1:22" s="101" customFormat="1" x14ac:dyDescent="0.2">
      <c r="A169" s="11"/>
      <c r="G169" s="107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38" t="e">
        <f t="shared" si="29"/>
        <v>#N/A</v>
      </c>
      <c r="U169" s="40"/>
      <c r="V169" s="157" t="e">
        <f t="shared" si="28"/>
        <v>#N/A</v>
      </c>
    </row>
    <row r="170" spans="1:22" s="101" customFormat="1" x14ac:dyDescent="0.2">
      <c r="A170" s="11"/>
      <c r="G170" s="107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38" t="e">
        <f t="shared" si="29"/>
        <v>#N/A</v>
      </c>
      <c r="U170" s="40"/>
      <c r="V170" s="157" t="e">
        <f t="shared" si="28"/>
        <v>#N/A</v>
      </c>
    </row>
    <row r="171" spans="1:22" s="101" customFormat="1" x14ac:dyDescent="0.2">
      <c r="A171" s="11"/>
      <c r="G171" s="107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38" t="e">
        <f t="shared" si="29"/>
        <v>#N/A</v>
      </c>
      <c r="U171" s="40"/>
      <c r="V171" s="157" t="e">
        <f t="shared" si="28"/>
        <v>#N/A</v>
      </c>
    </row>
    <row r="172" spans="1:22" s="101" customFormat="1" x14ac:dyDescent="0.2">
      <c r="A172" s="11"/>
      <c r="G172" s="107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38" t="e">
        <f t="shared" si="29"/>
        <v>#N/A</v>
      </c>
      <c r="U172" s="40"/>
      <c r="V172" s="157" t="e">
        <f t="shared" si="28"/>
        <v>#N/A</v>
      </c>
    </row>
    <row r="173" spans="1:22" s="101" customFormat="1" x14ac:dyDescent="0.2">
      <c r="A173" s="11"/>
      <c r="G173" s="107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159"/>
      <c r="U173" s="40"/>
      <c r="V173" s="157"/>
    </row>
    <row r="174" spans="1:22" s="101" customFormat="1" x14ac:dyDescent="0.2">
      <c r="A174" s="11"/>
      <c r="G174" s="107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159"/>
      <c r="U174" s="40"/>
      <c r="V174" s="157"/>
    </row>
    <row r="175" spans="1:22" s="101" customFormat="1" x14ac:dyDescent="0.2">
      <c r="A175" s="11"/>
      <c r="G175" s="107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159"/>
      <c r="U175" s="40"/>
      <c r="V175" s="157"/>
    </row>
    <row r="176" spans="1:22" s="101" customFormat="1" x14ac:dyDescent="0.2">
      <c r="A176" s="11"/>
      <c r="G176" s="107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159"/>
      <c r="U176" s="40"/>
      <c r="V176" s="157"/>
    </row>
    <row r="177" spans="1:22" x14ac:dyDescent="0.2">
      <c r="B177" s="224" t="s">
        <v>27</v>
      </c>
      <c r="C177" s="224"/>
      <c r="D177" s="224"/>
      <c r="E177" s="224"/>
      <c r="F177" s="224"/>
      <c r="G177" s="224"/>
      <c r="H177" s="224"/>
      <c r="I177" s="224" t="s">
        <v>28</v>
      </c>
      <c r="J177" s="224"/>
      <c r="K177" s="224"/>
      <c r="L177" s="224"/>
      <c r="M177" s="224"/>
      <c r="N177" s="224"/>
      <c r="O177" s="224" t="s">
        <v>29</v>
      </c>
      <c r="P177" s="224"/>
      <c r="Q177" s="224"/>
      <c r="R177" s="224" t="s">
        <v>30</v>
      </c>
      <c r="S177" s="224"/>
      <c r="T177" s="222" t="s">
        <v>31</v>
      </c>
      <c r="U177" t="s">
        <v>32</v>
      </c>
    </row>
    <row r="178" spans="1:22" x14ac:dyDescent="0.2">
      <c r="B178" t="s">
        <v>34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H178" s="1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50</v>
      </c>
      <c r="N178" s="1" t="s">
        <v>40</v>
      </c>
      <c r="O178" t="s">
        <v>46</v>
      </c>
      <c r="P178" t="s">
        <v>47</v>
      </c>
      <c r="Q178" s="1" t="s">
        <v>40</v>
      </c>
      <c r="R178" t="s">
        <v>51</v>
      </c>
      <c r="S178" s="1" t="s">
        <v>49</v>
      </c>
      <c r="T178" s="223"/>
    </row>
    <row r="179" spans="1:22" x14ac:dyDescent="0.2">
      <c r="A179" t="s">
        <v>52</v>
      </c>
      <c r="B179">
        <f>SUM(B9:B132)</f>
        <v>658.90000000000009</v>
      </c>
      <c r="C179">
        <f t="shared" ref="C179:V179" si="30">SUM(C9:C132)</f>
        <v>111.59999999999997</v>
      </c>
      <c r="D179">
        <f t="shared" si="30"/>
        <v>0</v>
      </c>
      <c r="E179">
        <f t="shared" si="30"/>
        <v>0</v>
      </c>
      <c r="F179">
        <f t="shared" si="30"/>
        <v>0</v>
      </c>
      <c r="G179">
        <f t="shared" si="30"/>
        <v>0</v>
      </c>
      <c r="H179">
        <f t="shared" si="30"/>
        <v>0</v>
      </c>
      <c r="I179">
        <f t="shared" si="30"/>
        <v>99.9</v>
      </c>
      <c r="J179">
        <f t="shared" si="30"/>
        <v>43.3</v>
      </c>
      <c r="K179">
        <f t="shared" si="30"/>
        <v>0</v>
      </c>
      <c r="L179">
        <f t="shared" si="30"/>
        <v>12.8</v>
      </c>
      <c r="M179">
        <f t="shared" si="30"/>
        <v>35.699999999999996</v>
      </c>
      <c r="N179">
        <f t="shared" si="30"/>
        <v>0</v>
      </c>
      <c r="O179">
        <f t="shared" si="30"/>
        <v>291.20000000000027</v>
      </c>
      <c r="P179">
        <f t="shared" si="30"/>
        <v>0</v>
      </c>
      <c r="Q179">
        <f t="shared" si="30"/>
        <v>0</v>
      </c>
      <c r="R179">
        <f t="shared" si="30"/>
        <v>1</v>
      </c>
      <c r="S179">
        <f t="shared" si="30"/>
        <v>0</v>
      </c>
      <c r="T179" t="e">
        <f t="shared" si="30"/>
        <v>#N/A</v>
      </c>
      <c r="U179">
        <f t="shared" si="30"/>
        <v>693.99999999999943</v>
      </c>
      <c r="V179" t="e">
        <f t="shared" si="30"/>
        <v>#N/A</v>
      </c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C181" t="s">
        <v>14</v>
      </c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 t="s">
        <v>14</v>
      </c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s="223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t="s">
        <v>14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7:V188"/>
    <mergeCell ref="T7:T8"/>
    <mergeCell ref="V7:V8"/>
    <mergeCell ref="B177:H177"/>
    <mergeCell ref="I177:N177"/>
    <mergeCell ref="O177:Q177"/>
    <mergeCell ref="R177:S177"/>
    <mergeCell ref="T177:T178"/>
  </mergeCells>
  <phoneticPr fontId="2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88"/>
  <sheetViews>
    <sheetView zoomScaleNormal="100" workbookViewId="0">
      <pane ySplit="8" topLeftCell="A88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149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150</v>
      </c>
      <c r="B3" s="226"/>
      <c r="C3" s="226"/>
      <c r="E3" s="55" t="s">
        <v>151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152</v>
      </c>
      <c r="B4" s="226"/>
      <c r="C4" s="226"/>
      <c r="D4" s="226"/>
      <c r="E4" t="s">
        <v>242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153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N9" s="1"/>
      <c r="O9"/>
      <c r="Q9" s="1"/>
      <c r="R9" s="4"/>
      <c r="S9" s="1"/>
      <c r="T9" s="51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4</v>
      </c>
      <c r="K12" s="4">
        <v>0</v>
      </c>
      <c r="L12" s="4">
        <v>2</v>
      </c>
      <c r="M12" s="4">
        <v>0</v>
      </c>
      <c r="N12" s="1">
        <v>0</v>
      </c>
      <c r="O12" s="4">
        <v>1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10</v>
      </c>
      <c r="U12" s="4">
        <v>0</v>
      </c>
      <c r="V12" s="51">
        <f t="shared" si="1"/>
        <v>10</v>
      </c>
    </row>
    <row r="13" spans="1:22" x14ac:dyDescent="0.2">
      <c r="A13" s="172">
        <f>'Web Graph Info.'!A6:A153</f>
        <v>42151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2</v>
      </c>
      <c r="U13" s="4">
        <v>0</v>
      </c>
      <c r="V13" s="51">
        <f t="shared" si="1"/>
        <v>2</v>
      </c>
    </row>
    <row r="14" spans="1:22" x14ac:dyDescent="0.2">
      <c r="A14" s="172">
        <f>'Web Graph Info.'!A7:A154</f>
        <v>42152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7</v>
      </c>
      <c r="U14" s="4">
        <v>8</v>
      </c>
      <c r="V14" s="51">
        <f t="shared" si="1"/>
        <v>15</v>
      </c>
    </row>
    <row r="15" spans="1:22" x14ac:dyDescent="0.2">
      <c r="A15" s="172">
        <f>'Web Graph Info.'!A8:A155</f>
        <v>42153</v>
      </c>
      <c r="B15">
        <v>1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4">
        <v>1</v>
      </c>
      <c r="K15" s="4">
        <v>0</v>
      </c>
      <c r="L15" s="4">
        <v>0</v>
      </c>
      <c r="M15" s="4">
        <v>0</v>
      </c>
      <c r="N15" s="1">
        <v>0</v>
      </c>
      <c r="O15" s="4">
        <v>1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3</v>
      </c>
      <c r="U15" s="4">
        <v>6</v>
      </c>
      <c r="V15" s="51">
        <f t="shared" si="1"/>
        <v>9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130">
        <f t="shared" si="0"/>
        <v>1</v>
      </c>
      <c r="U16" s="4">
        <v>0.6</v>
      </c>
      <c r="V16" s="51">
        <f t="shared" si="1"/>
        <v>1.6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173">
        <f t="shared" ref="T17:T18" si="2">IF(SUM(B17:S17)=0,NA(),SUM(B17:S17))</f>
        <v>1</v>
      </c>
      <c r="U17" s="4">
        <v>1.6</v>
      </c>
      <c r="V17" s="173">
        <f t="shared" ref="V17:V18" si="3">SUM(T17:U17)</f>
        <v>2.6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173">
        <f t="shared" si="2"/>
        <v>1</v>
      </c>
      <c r="U18" s="4">
        <v>2.6</v>
      </c>
      <c r="V18" s="173">
        <f t="shared" si="3"/>
        <v>3.6</v>
      </c>
    </row>
    <row r="19" spans="1:22" x14ac:dyDescent="0.2">
      <c r="A19" s="172">
        <f>'Web Graph Info.'!A12:A159</f>
        <v>42157</v>
      </c>
      <c r="B19">
        <v>11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4">
        <v>4</v>
      </c>
      <c r="K19" s="4">
        <v>0</v>
      </c>
      <c r="L19" s="4">
        <v>2</v>
      </c>
      <c r="M19" s="4">
        <v>1</v>
      </c>
      <c r="N19" s="1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30">
        <f t="shared" si="0"/>
        <v>19</v>
      </c>
      <c r="U19" s="4">
        <v>19</v>
      </c>
      <c r="V19" s="51">
        <f t="shared" si="1"/>
        <v>38</v>
      </c>
    </row>
    <row r="20" spans="1:22" x14ac:dyDescent="0.2">
      <c r="A20" s="172">
        <f>'Web Graph Info.'!A13:A160</f>
        <v>42158</v>
      </c>
      <c r="B20">
        <v>62</v>
      </c>
      <c r="C20">
        <v>1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3</v>
      </c>
      <c r="K20" s="4">
        <v>0</v>
      </c>
      <c r="L20" s="4">
        <v>3</v>
      </c>
      <c r="M20" s="4">
        <v>2</v>
      </c>
      <c r="N20" s="1">
        <v>0</v>
      </c>
      <c r="O20" s="4">
        <v>13</v>
      </c>
      <c r="P20" s="4">
        <v>0</v>
      </c>
      <c r="Q20" s="1">
        <v>0</v>
      </c>
      <c r="R20" s="4">
        <v>0</v>
      </c>
      <c r="S20" s="1">
        <v>0</v>
      </c>
      <c r="T20" s="130">
        <f t="shared" si="0"/>
        <v>84</v>
      </c>
      <c r="U20" s="4">
        <v>97</v>
      </c>
      <c r="V20" s="51">
        <f t="shared" si="1"/>
        <v>181</v>
      </c>
    </row>
    <row r="21" spans="1:22" x14ac:dyDescent="0.2">
      <c r="A21" s="172">
        <f>'Web Graph Info.'!A14:A161</f>
        <v>42159</v>
      </c>
      <c r="B21" s="22">
        <v>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3">
        <v>0</v>
      </c>
      <c r="I21" s="23">
        <v>0</v>
      </c>
      <c r="J21" s="23">
        <v>0</v>
      </c>
      <c r="K21" s="23">
        <v>0</v>
      </c>
      <c r="L21" s="23">
        <v>4</v>
      </c>
      <c r="M21" s="23">
        <v>0</v>
      </c>
      <c r="N21" s="23">
        <v>0</v>
      </c>
      <c r="O21" s="23">
        <v>4</v>
      </c>
      <c r="P21" s="23">
        <v>0</v>
      </c>
      <c r="Q21" s="23">
        <v>0</v>
      </c>
      <c r="R21" s="23">
        <v>0</v>
      </c>
      <c r="S21" s="23">
        <v>0</v>
      </c>
      <c r="T21" s="130">
        <f t="shared" si="0"/>
        <v>16</v>
      </c>
      <c r="U21" s="23">
        <v>8</v>
      </c>
      <c r="V21" s="51">
        <f t="shared" si="1"/>
        <v>24</v>
      </c>
    </row>
    <row r="22" spans="1:22" x14ac:dyDescent="0.2">
      <c r="A22" s="172">
        <f>'Web Graph Info.'!A15:A162</f>
        <v>42160</v>
      </c>
      <c r="B22" s="22">
        <v>84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3">
        <v>2</v>
      </c>
      <c r="M22" s="23">
        <v>5</v>
      </c>
      <c r="N22" s="23">
        <v>0</v>
      </c>
      <c r="O22" s="23">
        <v>8</v>
      </c>
      <c r="P22" s="23">
        <v>0</v>
      </c>
      <c r="Q22" s="23">
        <v>0</v>
      </c>
      <c r="R22" s="23">
        <v>0</v>
      </c>
      <c r="S22" s="23">
        <v>0</v>
      </c>
      <c r="T22" s="130">
        <f t="shared" si="0"/>
        <v>99</v>
      </c>
      <c r="U22" s="23">
        <v>27</v>
      </c>
      <c r="V22" s="51">
        <f t="shared" si="1"/>
        <v>126</v>
      </c>
    </row>
    <row r="23" spans="1:22" x14ac:dyDescent="0.2">
      <c r="A23" s="172">
        <f>'Web Graph Info.'!A16:A163</f>
        <v>42161</v>
      </c>
      <c r="B23" s="22">
        <v>81.3</v>
      </c>
      <c r="C23" s="22">
        <v>0.3</v>
      </c>
      <c r="D23" s="22">
        <v>0</v>
      </c>
      <c r="E23" s="22">
        <v>0</v>
      </c>
      <c r="F23" s="22">
        <v>0</v>
      </c>
      <c r="G23" s="22">
        <v>0</v>
      </c>
      <c r="H23" s="23">
        <v>0</v>
      </c>
      <c r="I23" s="23">
        <v>0</v>
      </c>
      <c r="J23" s="23">
        <v>1.3</v>
      </c>
      <c r="K23" s="23">
        <v>0</v>
      </c>
      <c r="L23" s="23">
        <v>0.6</v>
      </c>
      <c r="M23" s="23">
        <v>1.3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130">
        <f t="shared" si="0"/>
        <v>84.799999999999983</v>
      </c>
      <c r="U23" s="23">
        <v>62.6</v>
      </c>
      <c r="V23" s="51">
        <f t="shared" si="1"/>
        <v>147.39999999999998</v>
      </c>
    </row>
    <row r="24" spans="1:22" x14ac:dyDescent="0.2">
      <c r="A24" s="172">
        <f>'Web Graph Info.'!A17:A164</f>
        <v>42162</v>
      </c>
      <c r="B24" s="22">
        <v>81.3</v>
      </c>
      <c r="C24" s="22">
        <v>0.3</v>
      </c>
      <c r="D24" s="22">
        <v>0</v>
      </c>
      <c r="E24" s="22">
        <v>0</v>
      </c>
      <c r="F24" s="22">
        <v>0</v>
      </c>
      <c r="G24" s="22">
        <v>0</v>
      </c>
      <c r="H24" s="23">
        <v>0</v>
      </c>
      <c r="I24" s="23">
        <v>0</v>
      </c>
      <c r="J24" s="23">
        <v>1.3</v>
      </c>
      <c r="K24" s="23">
        <v>0</v>
      </c>
      <c r="L24" s="23">
        <v>0.6</v>
      </c>
      <c r="M24" s="23">
        <v>1.3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174">
        <f t="shared" ref="T24:T25" si="4">IF(SUM(B24:S24)=0,NA(),SUM(B24:S24))</f>
        <v>84.799999999999983</v>
      </c>
      <c r="U24" s="23">
        <v>63.6</v>
      </c>
      <c r="V24" s="174">
        <f t="shared" ref="V24:V25" si="5">SUM(T24:U24)</f>
        <v>148.39999999999998</v>
      </c>
    </row>
    <row r="25" spans="1:22" x14ac:dyDescent="0.2">
      <c r="A25" s="172">
        <f>'Web Graph Info.'!A18:A165</f>
        <v>42163</v>
      </c>
      <c r="B25" s="22">
        <v>81.3</v>
      </c>
      <c r="C25" s="22">
        <v>0.3</v>
      </c>
      <c r="D25" s="22">
        <v>0</v>
      </c>
      <c r="E25" s="22">
        <v>0</v>
      </c>
      <c r="F25" s="22">
        <v>0</v>
      </c>
      <c r="G25" s="22">
        <v>0</v>
      </c>
      <c r="H25" s="23">
        <v>0</v>
      </c>
      <c r="I25" s="23">
        <v>0</v>
      </c>
      <c r="J25" s="23">
        <v>1.3</v>
      </c>
      <c r="K25" s="23">
        <v>0</v>
      </c>
      <c r="L25" s="23">
        <v>0.6</v>
      </c>
      <c r="M25" s="23">
        <v>1.3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174">
        <f t="shared" si="4"/>
        <v>84.799999999999983</v>
      </c>
      <c r="U25" s="23">
        <v>64.599999999999994</v>
      </c>
      <c r="V25" s="174">
        <f t="shared" si="5"/>
        <v>149.39999999999998</v>
      </c>
    </row>
    <row r="26" spans="1:22" x14ac:dyDescent="0.2">
      <c r="A26" s="172">
        <f>'Web Graph Info.'!A19:A166</f>
        <v>42164</v>
      </c>
      <c r="B26" s="22">
        <v>400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3">
        <v>0</v>
      </c>
      <c r="I26" s="23">
        <v>0</v>
      </c>
      <c r="J26" s="23">
        <v>40</v>
      </c>
      <c r="K26" s="23">
        <v>0</v>
      </c>
      <c r="L26" s="23">
        <v>16</v>
      </c>
      <c r="M26" s="23">
        <v>0</v>
      </c>
      <c r="N26" s="23">
        <v>0</v>
      </c>
      <c r="O26" s="23">
        <v>4</v>
      </c>
      <c r="P26" s="23">
        <v>0</v>
      </c>
      <c r="Q26" s="23">
        <v>0</v>
      </c>
      <c r="R26" s="23">
        <v>0</v>
      </c>
      <c r="S26" s="23">
        <v>0</v>
      </c>
      <c r="T26" s="130">
        <f t="shared" si="0"/>
        <v>460</v>
      </c>
      <c r="U26" s="23">
        <v>544</v>
      </c>
      <c r="V26" s="51">
        <f t="shared" si="1"/>
        <v>1004</v>
      </c>
    </row>
    <row r="27" spans="1:22" x14ac:dyDescent="0.2">
      <c r="A27" s="172">
        <f>'Web Graph Info.'!A20:A167</f>
        <v>42165</v>
      </c>
      <c r="B27" s="22">
        <v>856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3">
        <v>0</v>
      </c>
      <c r="I27" s="23">
        <v>4</v>
      </c>
      <c r="J27" s="23">
        <v>20</v>
      </c>
      <c r="K27" s="23">
        <v>0</v>
      </c>
      <c r="L27" s="23">
        <v>4</v>
      </c>
      <c r="M27" s="23">
        <v>0</v>
      </c>
      <c r="N27" s="23">
        <v>0</v>
      </c>
      <c r="O27" s="23">
        <v>4</v>
      </c>
      <c r="P27" s="23">
        <v>0</v>
      </c>
      <c r="Q27" s="23">
        <v>0</v>
      </c>
      <c r="R27" s="23">
        <v>0</v>
      </c>
      <c r="S27" s="23">
        <v>0</v>
      </c>
      <c r="T27" s="130">
        <f t="shared" si="0"/>
        <v>888</v>
      </c>
      <c r="U27" s="23">
        <v>536</v>
      </c>
      <c r="V27" s="51">
        <f t="shared" si="1"/>
        <v>1424</v>
      </c>
    </row>
    <row r="28" spans="1:22" x14ac:dyDescent="0.2">
      <c r="A28" s="172">
        <f>'Web Graph Info.'!A21:A168</f>
        <v>42166</v>
      </c>
      <c r="B28" s="22">
        <v>448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3">
        <v>8</v>
      </c>
      <c r="K28" s="23">
        <v>0</v>
      </c>
      <c r="L28" s="23">
        <v>0</v>
      </c>
      <c r="M28" s="23">
        <v>16</v>
      </c>
      <c r="N28" s="23">
        <v>0</v>
      </c>
      <c r="O28" s="23">
        <v>1</v>
      </c>
      <c r="P28" s="23">
        <v>0</v>
      </c>
      <c r="Q28" s="23">
        <v>0</v>
      </c>
      <c r="R28" s="23">
        <v>0</v>
      </c>
      <c r="S28" s="23">
        <v>0</v>
      </c>
      <c r="T28" s="130">
        <f t="shared" si="0"/>
        <v>473</v>
      </c>
      <c r="U28" s="23">
        <v>348</v>
      </c>
      <c r="V28" s="51">
        <f t="shared" si="1"/>
        <v>821</v>
      </c>
    </row>
    <row r="29" spans="1:22" x14ac:dyDescent="0.2">
      <c r="A29" s="172">
        <f>'Web Graph Info.'!A22:A169</f>
        <v>42167</v>
      </c>
      <c r="B29" s="22">
        <v>364</v>
      </c>
      <c r="C29" s="22">
        <v>8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3">
        <v>32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130">
        <f t="shared" si="0"/>
        <v>404</v>
      </c>
      <c r="U29" s="23">
        <v>192</v>
      </c>
      <c r="V29" s="51">
        <f t="shared" si="1"/>
        <v>596</v>
      </c>
    </row>
    <row r="30" spans="1:22" x14ac:dyDescent="0.2">
      <c r="A30" s="172">
        <f>'Web Graph Info.'!A23:A170</f>
        <v>42168</v>
      </c>
      <c r="B30" s="22">
        <v>1026.5999999999999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3">
        <v>16</v>
      </c>
      <c r="K30" s="23">
        <v>0</v>
      </c>
      <c r="L30" s="23">
        <v>24</v>
      </c>
      <c r="M30" s="23">
        <v>2.6</v>
      </c>
      <c r="N30" s="23">
        <v>0</v>
      </c>
      <c r="O30" s="23">
        <v>33.299999999999997</v>
      </c>
      <c r="P30" s="23">
        <v>0</v>
      </c>
      <c r="Q30" s="23">
        <v>0</v>
      </c>
      <c r="R30" s="23">
        <v>0</v>
      </c>
      <c r="S30" s="23">
        <v>0</v>
      </c>
      <c r="T30" s="130">
        <f t="shared" si="0"/>
        <v>1102.4999999999998</v>
      </c>
      <c r="U30" s="23">
        <v>824</v>
      </c>
      <c r="V30" s="51">
        <f t="shared" si="1"/>
        <v>1926.4999999999998</v>
      </c>
    </row>
    <row r="31" spans="1:22" x14ac:dyDescent="0.2">
      <c r="A31" s="172">
        <f>'Web Graph Info.'!A24:A171</f>
        <v>42169</v>
      </c>
      <c r="B31" s="22">
        <v>1026.5999999999999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3">
        <v>16</v>
      </c>
      <c r="K31" s="23">
        <v>0</v>
      </c>
      <c r="L31" s="23">
        <v>24</v>
      </c>
      <c r="M31" s="23">
        <v>2.6</v>
      </c>
      <c r="N31" s="23">
        <v>0</v>
      </c>
      <c r="O31" s="23">
        <v>33.299999999999997</v>
      </c>
      <c r="P31" s="23">
        <v>0</v>
      </c>
      <c r="Q31" s="23">
        <v>0</v>
      </c>
      <c r="R31" s="23">
        <v>0</v>
      </c>
      <c r="S31" s="23">
        <v>0</v>
      </c>
      <c r="T31" s="175">
        <f t="shared" ref="T31:T32" si="6">IF(SUM(B31:S31)=0,NA(),SUM(B31:S31))</f>
        <v>1102.4999999999998</v>
      </c>
      <c r="U31" s="23">
        <v>825</v>
      </c>
      <c r="V31" s="175">
        <f t="shared" ref="V31:V32" si="7">SUM(T31:U31)</f>
        <v>1927.4999999999998</v>
      </c>
    </row>
    <row r="32" spans="1:22" x14ac:dyDescent="0.2">
      <c r="A32" s="172">
        <f>'Web Graph Info.'!A25:A172</f>
        <v>42170</v>
      </c>
      <c r="B32" s="22">
        <v>1026.5999999999999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3">
        <v>16</v>
      </c>
      <c r="K32" s="23">
        <v>0</v>
      </c>
      <c r="L32" s="23">
        <v>24</v>
      </c>
      <c r="M32" s="23">
        <v>2.6</v>
      </c>
      <c r="N32" s="23">
        <v>0</v>
      </c>
      <c r="O32" s="23">
        <v>33.299999999999997</v>
      </c>
      <c r="P32" s="23">
        <v>0</v>
      </c>
      <c r="Q32" s="23">
        <v>0</v>
      </c>
      <c r="R32" s="23">
        <v>0</v>
      </c>
      <c r="S32" s="23">
        <v>0</v>
      </c>
      <c r="T32" s="175">
        <f t="shared" si="6"/>
        <v>1102.4999999999998</v>
      </c>
      <c r="U32" s="23">
        <v>826</v>
      </c>
      <c r="V32" s="175">
        <f t="shared" si="7"/>
        <v>1928.4999999999998</v>
      </c>
    </row>
    <row r="33" spans="1:22" x14ac:dyDescent="0.2">
      <c r="A33" s="172">
        <f>'Web Graph Info.'!A26:A173</f>
        <v>42171</v>
      </c>
      <c r="B33" s="22">
        <v>136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1</v>
      </c>
      <c r="J33" s="23">
        <v>8</v>
      </c>
      <c r="K33" s="23">
        <v>0</v>
      </c>
      <c r="L33" s="23">
        <v>0</v>
      </c>
      <c r="M33" s="23">
        <v>0</v>
      </c>
      <c r="N33" s="23">
        <v>0</v>
      </c>
      <c r="O33" s="23">
        <v>3</v>
      </c>
      <c r="P33" s="23">
        <v>0</v>
      </c>
      <c r="Q33" s="23">
        <v>0</v>
      </c>
      <c r="R33" s="23">
        <v>0</v>
      </c>
      <c r="S33" s="23">
        <v>0</v>
      </c>
      <c r="T33" s="130">
        <f t="shared" si="0"/>
        <v>148</v>
      </c>
      <c r="U33" s="23">
        <v>268</v>
      </c>
      <c r="V33" s="51">
        <f t="shared" si="1"/>
        <v>416</v>
      </c>
    </row>
    <row r="34" spans="1:22" x14ac:dyDescent="0.2">
      <c r="A34" s="172">
        <f>'Web Graph Info.'!A27:A174</f>
        <v>42172</v>
      </c>
      <c r="B34" s="22">
        <v>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3">
        <v>1</v>
      </c>
      <c r="K34" s="23">
        <v>0</v>
      </c>
      <c r="L34" s="23">
        <v>1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130">
        <f t="shared" si="0"/>
        <v>40</v>
      </c>
      <c r="U34" s="23">
        <v>6</v>
      </c>
      <c r="V34" s="51">
        <f t="shared" si="1"/>
        <v>46</v>
      </c>
    </row>
    <row r="35" spans="1:22" x14ac:dyDescent="0.2">
      <c r="A35" s="172">
        <f>'Web Graph Info.'!A28:A175</f>
        <v>42173</v>
      </c>
      <c r="B35" s="22">
        <v>289</v>
      </c>
      <c r="C35" s="22">
        <v>3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3">
        <v>2</v>
      </c>
      <c r="K35" s="23">
        <v>0</v>
      </c>
      <c r="L35" s="23">
        <v>5</v>
      </c>
      <c r="M35" s="23">
        <v>16</v>
      </c>
      <c r="N35" s="23">
        <v>0</v>
      </c>
      <c r="O35" s="23">
        <v>20</v>
      </c>
      <c r="P35" s="23">
        <v>0</v>
      </c>
      <c r="Q35" s="23">
        <v>0</v>
      </c>
      <c r="R35" s="23">
        <v>0</v>
      </c>
      <c r="S35" s="23">
        <v>0</v>
      </c>
      <c r="T35" s="130">
        <f t="shared" si="0"/>
        <v>335</v>
      </c>
      <c r="U35" s="23">
        <v>80</v>
      </c>
      <c r="V35" s="51">
        <f t="shared" si="1"/>
        <v>415</v>
      </c>
    </row>
    <row r="36" spans="1:22" x14ac:dyDescent="0.2">
      <c r="A36" s="172">
        <f>'Web Graph Info.'!A29:A176</f>
        <v>42174</v>
      </c>
      <c r="B36" s="22">
        <v>237</v>
      </c>
      <c r="C36" s="22">
        <v>1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4</v>
      </c>
      <c r="J36" s="23">
        <v>1</v>
      </c>
      <c r="K36" s="23">
        <v>0</v>
      </c>
      <c r="L36" s="23">
        <v>1</v>
      </c>
      <c r="M36" s="23">
        <v>3</v>
      </c>
      <c r="N36" s="23">
        <v>0</v>
      </c>
      <c r="O36" s="23">
        <v>14</v>
      </c>
      <c r="P36" s="23">
        <v>0</v>
      </c>
      <c r="Q36" s="23">
        <v>0</v>
      </c>
      <c r="R36" s="23">
        <v>0</v>
      </c>
      <c r="S36" s="23">
        <v>0</v>
      </c>
      <c r="T36" s="130">
        <f t="shared" si="0"/>
        <v>262</v>
      </c>
      <c r="U36" s="23">
        <v>49</v>
      </c>
      <c r="V36" s="51">
        <f t="shared" si="1"/>
        <v>311</v>
      </c>
    </row>
    <row r="37" spans="1:22" x14ac:dyDescent="0.2">
      <c r="A37" s="172">
        <f>'Web Graph Info.'!A30:A177</f>
        <v>42175</v>
      </c>
      <c r="B37" s="22">
        <v>346.6</v>
      </c>
      <c r="C37" s="22">
        <v>0.6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1.3</v>
      </c>
      <c r="J37" s="23">
        <v>5.3</v>
      </c>
      <c r="K37" s="23">
        <v>0</v>
      </c>
      <c r="L37" s="23">
        <v>4</v>
      </c>
      <c r="M37" s="23">
        <v>7.3</v>
      </c>
      <c r="N37" s="23">
        <v>0</v>
      </c>
      <c r="O37" s="23">
        <v>10.6</v>
      </c>
      <c r="P37" s="23">
        <v>0</v>
      </c>
      <c r="Q37" s="23">
        <v>0</v>
      </c>
      <c r="R37" s="23">
        <v>0</v>
      </c>
      <c r="S37" s="23">
        <v>0</v>
      </c>
      <c r="T37" s="130">
        <f t="shared" si="0"/>
        <v>375.7000000000001</v>
      </c>
      <c r="U37" s="23">
        <v>65</v>
      </c>
      <c r="V37" s="51">
        <f t="shared" si="1"/>
        <v>440.7000000000001</v>
      </c>
    </row>
    <row r="38" spans="1:22" x14ac:dyDescent="0.2">
      <c r="A38" s="172">
        <f>'Web Graph Info.'!A31:A178</f>
        <v>42176</v>
      </c>
      <c r="B38" s="22">
        <v>346.6</v>
      </c>
      <c r="C38" s="22">
        <v>0.6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1.3</v>
      </c>
      <c r="J38" s="23">
        <v>5.3</v>
      </c>
      <c r="K38" s="23">
        <v>0</v>
      </c>
      <c r="L38" s="23">
        <v>4</v>
      </c>
      <c r="M38" s="23">
        <v>7.3</v>
      </c>
      <c r="N38" s="23">
        <v>0</v>
      </c>
      <c r="O38" s="23">
        <v>10.6</v>
      </c>
      <c r="P38" s="23">
        <v>0</v>
      </c>
      <c r="Q38" s="23">
        <v>0</v>
      </c>
      <c r="R38" s="23">
        <v>0</v>
      </c>
      <c r="S38" s="23">
        <v>0</v>
      </c>
      <c r="T38" s="177">
        <f t="shared" ref="T38:T39" si="8">IF(SUM(B38:S38)=0,NA(),SUM(B38:S38))</f>
        <v>375.7000000000001</v>
      </c>
      <c r="U38" s="23">
        <v>66</v>
      </c>
      <c r="V38" s="177">
        <f t="shared" ref="V38:V39" si="9">SUM(T38:U38)</f>
        <v>441.7000000000001</v>
      </c>
    </row>
    <row r="39" spans="1:22" x14ac:dyDescent="0.2">
      <c r="A39" s="172">
        <f>'Web Graph Info.'!A32:A179</f>
        <v>42177</v>
      </c>
      <c r="B39" s="22">
        <v>346.6</v>
      </c>
      <c r="C39" s="22">
        <v>0.6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1.3</v>
      </c>
      <c r="J39" s="23">
        <v>5.3</v>
      </c>
      <c r="K39" s="23">
        <v>0</v>
      </c>
      <c r="L39" s="23">
        <v>4</v>
      </c>
      <c r="M39" s="23">
        <v>7.3</v>
      </c>
      <c r="N39" s="23">
        <v>0</v>
      </c>
      <c r="O39" s="23">
        <v>10.6</v>
      </c>
      <c r="P39" s="23">
        <v>0</v>
      </c>
      <c r="Q39" s="23">
        <v>0</v>
      </c>
      <c r="R39" s="23">
        <v>0</v>
      </c>
      <c r="S39" s="23">
        <v>0</v>
      </c>
      <c r="T39" s="177">
        <f t="shared" si="8"/>
        <v>375.7000000000001</v>
      </c>
      <c r="U39" s="23">
        <v>67</v>
      </c>
      <c r="V39" s="177">
        <f t="shared" si="9"/>
        <v>442.7000000000001</v>
      </c>
    </row>
    <row r="40" spans="1:22" x14ac:dyDescent="0.2">
      <c r="A40" s="172">
        <f>'Web Graph Info.'!A33:A180</f>
        <v>42178</v>
      </c>
      <c r="B40" s="22">
        <v>145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5</v>
      </c>
      <c r="J40" s="23">
        <v>17</v>
      </c>
      <c r="K40" s="23">
        <v>0</v>
      </c>
      <c r="L40" s="23">
        <v>3</v>
      </c>
      <c r="M40" s="23">
        <v>20</v>
      </c>
      <c r="N40" s="23">
        <v>0</v>
      </c>
      <c r="O40" s="23">
        <v>10</v>
      </c>
      <c r="P40" s="23">
        <v>0</v>
      </c>
      <c r="Q40" s="23">
        <v>0</v>
      </c>
      <c r="R40" s="23">
        <v>0</v>
      </c>
      <c r="S40" s="23">
        <v>0</v>
      </c>
      <c r="T40" s="130">
        <f t="shared" si="0"/>
        <v>200</v>
      </c>
      <c r="U40" s="23">
        <v>59</v>
      </c>
      <c r="V40" s="51">
        <f t="shared" si="1"/>
        <v>259</v>
      </c>
    </row>
    <row r="41" spans="1:22" x14ac:dyDescent="0.2">
      <c r="A41" s="172">
        <f>'Web Graph Info.'!A34:A181</f>
        <v>42179</v>
      </c>
      <c r="B41" s="22">
        <v>468</v>
      </c>
      <c r="C41" s="22">
        <v>22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18</v>
      </c>
      <c r="J41" s="23">
        <v>15</v>
      </c>
      <c r="K41" s="23">
        <v>0</v>
      </c>
      <c r="L41" s="23">
        <v>4</v>
      </c>
      <c r="M41" s="23">
        <v>0</v>
      </c>
      <c r="N41" s="23">
        <v>0</v>
      </c>
      <c r="O41" s="23">
        <v>24</v>
      </c>
      <c r="P41" s="23">
        <v>0</v>
      </c>
      <c r="Q41" s="23">
        <v>0</v>
      </c>
      <c r="R41" s="23">
        <v>0</v>
      </c>
      <c r="S41" s="23">
        <v>0</v>
      </c>
      <c r="T41" s="130">
        <f t="shared" si="0"/>
        <v>551</v>
      </c>
      <c r="U41" s="23">
        <v>122</v>
      </c>
      <c r="V41" s="51">
        <f t="shared" si="1"/>
        <v>673</v>
      </c>
    </row>
    <row r="42" spans="1:22" x14ac:dyDescent="0.2">
      <c r="A42" s="172">
        <f>'Web Graph Info.'!A35:A182</f>
        <v>42180</v>
      </c>
      <c r="B42" s="22" t="s">
        <v>226</v>
      </c>
      <c r="C42" s="22" t="s">
        <v>226</v>
      </c>
      <c r="D42" s="22" t="s">
        <v>226</v>
      </c>
      <c r="E42" s="22" t="s">
        <v>226</v>
      </c>
      <c r="F42" s="22" t="s">
        <v>226</v>
      </c>
      <c r="G42" s="22" t="s">
        <v>226</v>
      </c>
      <c r="H42" s="22" t="s">
        <v>226</v>
      </c>
      <c r="I42" s="22" t="s">
        <v>226</v>
      </c>
      <c r="J42" s="22" t="s">
        <v>226</v>
      </c>
      <c r="K42" s="22" t="s">
        <v>226</v>
      </c>
      <c r="L42" s="22" t="s">
        <v>226</v>
      </c>
      <c r="M42" s="22" t="s">
        <v>226</v>
      </c>
      <c r="N42" s="22" t="s">
        <v>226</v>
      </c>
      <c r="O42" s="22" t="s">
        <v>226</v>
      </c>
      <c r="P42" s="22" t="s">
        <v>226</v>
      </c>
      <c r="Q42" s="22" t="s">
        <v>226</v>
      </c>
      <c r="R42" s="22" t="s">
        <v>226</v>
      </c>
      <c r="S42" s="22" t="s">
        <v>226</v>
      </c>
      <c r="T42" s="130" t="e">
        <f t="shared" si="0"/>
        <v>#N/A</v>
      </c>
      <c r="U42" s="23" t="s">
        <v>226</v>
      </c>
      <c r="V42" s="51" t="e">
        <f t="shared" si="1"/>
        <v>#N/A</v>
      </c>
    </row>
    <row r="43" spans="1:22" x14ac:dyDescent="0.2">
      <c r="A43" s="172">
        <f>'Web Graph Info.'!A36:A183</f>
        <v>42181</v>
      </c>
      <c r="B43" s="22">
        <v>192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6</v>
      </c>
      <c r="J43" s="22">
        <v>16</v>
      </c>
      <c r="K43" s="22">
        <v>0</v>
      </c>
      <c r="L43" s="22">
        <v>2</v>
      </c>
      <c r="M43" s="22">
        <v>0</v>
      </c>
      <c r="N43" s="22">
        <v>0</v>
      </c>
      <c r="O43" s="22">
        <v>3</v>
      </c>
      <c r="P43" s="22">
        <v>0</v>
      </c>
      <c r="Q43" s="22">
        <v>0</v>
      </c>
      <c r="R43" s="22">
        <v>0</v>
      </c>
      <c r="S43" s="22">
        <v>0</v>
      </c>
      <c r="T43" s="130">
        <f t="shared" si="0"/>
        <v>219</v>
      </c>
      <c r="U43" s="23">
        <v>27</v>
      </c>
      <c r="V43" s="103">
        <f t="shared" ref="V43:V44" si="10">SUM(T43:U43)</f>
        <v>246</v>
      </c>
    </row>
    <row r="44" spans="1:22" x14ac:dyDescent="0.2">
      <c r="A44" s="172">
        <f>'Web Graph Info.'!A37:A184</f>
        <v>42182</v>
      </c>
      <c r="B44" s="22">
        <v>98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2.6</v>
      </c>
      <c r="J44" s="22">
        <v>4</v>
      </c>
      <c r="K44" s="22">
        <v>0</v>
      </c>
      <c r="L44" s="22">
        <v>0</v>
      </c>
      <c r="M44" s="22">
        <v>0</v>
      </c>
      <c r="N44" s="22">
        <v>0</v>
      </c>
      <c r="O44" s="22">
        <v>2</v>
      </c>
      <c r="P44" s="22">
        <v>0</v>
      </c>
      <c r="Q44" s="22">
        <v>0</v>
      </c>
      <c r="R44" s="22">
        <v>0</v>
      </c>
      <c r="S44" s="22">
        <v>0</v>
      </c>
      <c r="T44" s="130">
        <f t="shared" si="0"/>
        <v>106.6</v>
      </c>
      <c r="U44" s="23">
        <v>17.3</v>
      </c>
      <c r="V44" s="103">
        <f t="shared" si="10"/>
        <v>123.89999999999999</v>
      </c>
    </row>
    <row r="45" spans="1:22" x14ac:dyDescent="0.2">
      <c r="A45" s="172">
        <f>'Web Graph Info.'!A38:A185</f>
        <v>42183</v>
      </c>
      <c r="B45" s="22">
        <v>98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2.6</v>
      </c>
      <c r="J45" s="22">
        <v>4</v>
      </c>
      <c r="K45" s="22">
        <v>0</v>
      </c>
      <c r="L45" s="22">
        <v>0</v>
      </c>
      <c r="M45" s="22">
        <v>0</v>
      </c>
      <c r="N45" s="22">
        <v>0</v>
      </c>
      <c r="O45" s="22">
        <v>2</v>
      </c>
      <c r="P45" s="22">
        <v>0</v>
      </c>
      <c r="Q45" s="22">
        <v>0</v>
      </c>
      <c r="R45" s="22">
        <v>0</v>
      </c>
      <c r="S45" s="22">
        <v>0</v>
      </c>
      <c r="T45" s="179">
        <f t="shared" ref="T45:T46" si="11">IF(SUM(B45:S45)=0,NA(),SUM(B45:S45))</f>
        <v>106.6</v>
      </c>
      <c r="U45" s="23">
        <v>18.3</v>
      </c>
      <c r="V45" s="179">
        <f t="shared" ref="V45:V46" si="12">SUM(T45:U45)</f>
        <v>124.89999999999999</v>
      </c>
    </row>
    <row r="46" spans="1:22" x14ac:dyDescent="0.2">
      <c r="A46" s="172">
        <f>'Web Graph Info.'!A39:A186</f>
        <v>42184</v>
      </c>
      <c r="B46" s="22">
        <v>98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2.6</v>
      </c>
      <c r="J46" s="22">
        <v>4</v>
      </c>
      <c r="K46" s="22">
        <v>0</v>
      </c>
      <c r="L46" s="22">
        <v>0</v>
      </c>
      <c r="M46" s="22">
        <v>0</v>
      </c>
      <c r="N46" s="22">
        <v>0</v>
      </c>
      <c r="O46" s="22">
        <v>2</v>
      </c>
      <c r="P46" s="22">
        <v>0</v>
      </c>
      <c r="Q46" s="22">
        <v>0</v>
      </c>
      <c r="R46" s="22">
        <v>0</v>
      </c>
      <c r="S46" s="22">
        <v>0</v>
      </c>
      <c r="T46" s="179">
        <f t="shared" si="11"/>
        <v>106.6</v>
      </c>
      <c r="U46" s="23">
        <v>19.3</v>
      </c>
      <c r="V46" s="179">
        <f t="shared" si="12"/>
        <v>125.89999999999999</v>
      </c>
    </row>
    <row r="47" spans="1:22" x14ac:dyDescent="0.2">
      <c r="A47" s="172">
        <f>'Web Graph Info.'!A40:A187</f>
        <v>42185</v>
      </c>
      <c r="B47" s="22">
        <v>103</v>
      </c>
      <c r="C47" s="22">
        <v>1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10</v>
      </c>
      <c r="J47" s="22">
        <v>8</v>
      </c>
      <c r="K47" s="22">
        <v>0</v>
      </c>
      <c r="L47" s="22">
        <v>3</v>
      </c>
      <c r="M47" s="22">
        <v>0</v>
      </c>
      <c r="N47" s="22">
        <v>0</v>
      </c>
      <c r="O47" s="22">
        <v>4</v>
      </c>
      <c r="P47" s="22">
        <v>0</v>
      </c>
      <c r="Q47" s="22">
        <v>0</v>
      </c>
      <c r="R47" s="22">
        <v>0</v>
      </c>
      <c r="S47" s="22">
        <v>0</v>
      </c>
      <c r="T47" s="130">
        <f t="shared" si="0"/>
        <v>129</v>
      </c>
      <c r="U47" s="23">
        <v>46</v>
      </c>
      <c r="V47" s="51">
        <f t="shared" si="1"/>
        <v>175</v>
      </c>
    </row>
    <row r="48" spans="1:22" x14ac:dyDescent="0.2">
      <c r="A48" s="172">
        <f>'Web Graph Info.'!A41:A188</f>
        <v>42186</v>
      </c>
      <c r="B48" s="22">
        <v>41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1</v>
      </c>
      <c r="J48" s="22">
        <v>6</v>
      </c>
      <c r="K48" s="22">
        <v>0</v>
      </c>
      <c r="L48" s="22">
        <v>1</v>
      </c>
      <c r="M48" s="22">
        <v>0</v>
      </c>
      <c r="N48" s="22">
        <v>0</v>
      </c>
      <c r="O48" s="22">
        <v>4</v>
      </c>
      <c r="P48" s="22">
        <v>0</v>
      </c>
      <c r="Q48" s="22">
        <v>0</v>
      </c>
      <c r="R48" s="22">
        <v>0</v>
      </c>
      <c r="S48" s="22">
        <v>0</v>
      </c>
      <c r="T48" s="130">
        <f t="shared" si="0"/>
        <v>53</v>
      </c>
      <c r="U48" s="23">
        <v>30</v>
      </c>
      <c r="V48" s="51">
        <f t="shared" si="1"/>
        <v>83</v>
      </c>
    </row>
    <row r="49" spans="1:22" x14ac:dyDescent="0.2">
      <c r="A49" s="172">
        <f>'Web Graph Info.'!A42:A189</f>
        <v>42187</v>
      </c>
      <c r="B49" s="22">
        <v>14</v>
      </c>
      <c r="C49" s="22">
        <v>1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1</v>
      </c>
      <c r="K49" s="22">
        <v>0</v>
      </c>
      <c r="L49" s="22">
        <v>2</v>
      </c>
      <c r="M49" s="22">
        <v>0</v>
      </c>
      <c r="N49" s="22">
        <v>0</v>
      </c>
      <c r="O49" s="22">
        <v>3</v>
      </c>
      <c r="P49" s="22">
        <v>0</v>
      </c>
      <c r="Q49" s="22">
        <v>0</v>
      </c>
      <c r="R49" s="22">
        <v>0</v>
      </c>
      <c r="S49" s="22">
        <v>0</v>
      </c>
      <c r="T49" s="130">
        <f t="shared" si="0"/>
        <v>22</v>
      </c>
      <c r="U49" s="23">
        <v>18</v>
      </c>
      <c r="V49" s="51">
        <f t="shared" si="1"/>
        <v>40</v>
      </c>
    </row>
    <row r="50" spans="1:22" x14ac:dyDescent="0.2">
      <c r="A50" s="172">
        <f>'Web Graph Info.'!A43:A190</f>
        <v>42188</v>
      </c>
      <c r="B50" s="22">
        <v>42</v>
      </c>
      <c r="C50" s="22">
        <v>0.75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3.25</v>
      </c>
      <c r="J50" s="22">
        <v>7</v>
      </c>
      <c r="K50" s="22">
        <v>0</v>
      </c>
      <c r="L50" s="22">
        <v>0.5</v>
      </c>
      <c r="M50" s="22">
        <v>4.25</v>
      </c>
      <c r="N50" s="22">
        <v>0</v>
      </c>
      <c r="O50" s="22">
        <v>2</v>
      </c>
      <c r="P50" s="22">
        <v>0</v>
      </c>
      <c r="Q50" s="22">
        <v>0</v>
      </c>
      <c r="R50" s="22">
        <v>0</v>
      </c>
      <c r="S50" s="22">
        <v>0</v>
      </c>
      <c r="T50" s="130">
        <f t="shared" si="0"/>
        <v>59.75</v>
      </c>
      <c r="U50" s="23">
        <v>37.75</v>
      </c>
      <c r="V50" s="105">
        <f t="shared" ref="V50:V51" si="13">SUM(T50:U50)</f>
        <v>97.5</v>
      </c>
    </row>
    <row r="51" spans="1:22" x14ac:dyDescent="0.2">
      <c r="A51" s="172">
        <f>'Web Graph Info.'!A44:A191</f>
        <v>42189</v>
      </c>
      <c r="B51" s="22">
        <v>42</v>
      </c>
      <c r="C51" s="22">
        <v>0.75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3.25</v>
      </c>
      <c r="J51" s="22">
        <v>7</v>
      </c>
      <c r="K51" s="22">
        <v>0</v>
      </c>
      <c r="L51" s="22">
        <v>0.5</v>
      </c>
      <c r="M51" s="22">
        <v>4.25</v>
      </c>
      <c r="N51" s="22">
        <v>0</v>
      </c>
      <c r="O51" s="22">
        <v>2</v>
      </c>
      <c r="P51" s="22">
        <v>0</v>
      </c>
      <c r="Q51" s="22">
        <v>0</v>
      </c>
      <c r="R51" s="22">
        <v>0</v>
      </c>
      <c r="S51" s="22">
        <v>0</v>
      </c>
      <c r="T51" s="182">
        <f t="shared" ref="T51:T53" si="14">IF(SUM(B51:S51)=0,NA(),SUM(B51:S51))</f>
        <v>59.75</v>
      </c>
      <c r="U51" s="23">
        <v>37.75</v>
      </c>
      <c r="V51" s="105">
        <f t="shared" si="13"/>
        <v>97.5</v>
      </c>
    </row>
    <row r="52" spans="1:22" x14ac:dyDescent="0.2">
      <c r="A52" s="172">
        <f>'Web Graph Info.'!A45:A192</f>
        <v>42190</v>
      </c>
      <c r="B52" s="22">
        <v>42</v>
      </c>
      <c r="C52" s="22">
        <v>0.75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3.25</v>
      </c>
      <c r="J52" s="22">
        <v>7</v>
      </c>
      <c r="K52" s="22">
        <v>0</v>
      </c>
      <c r="L52" s="22">
        <v>0.5</v>
      </c>
      <c r="M52" s="22">
        <v>4.25</v>
      </c>
      <c r="N52" s="22">
        <v>0</v>
      </c>
      <c r="O52" s="22">
        <v>2</v>
      </c>
      <c r="P52" s="22">
        <v>0</v>
      </c>
      <c r="Q52" s="22">
        <v>0</v>
      </c>
      <c r="R52" s="22">
        <v>0</v>
      </c>
      <c r="S52" s="22">
        <v>0</v>
      </c>
      <c r="T52" s="182">
        <f t="shared" si="14"/>
        <v>59.75</v>
      </c>
      <c r="U52" s="23">
        <v>37.75</v>
      </c>
      <c r="V52" s="51">
        <f t="shared" si="1"/>
        <v>97.5</v>
      </c>
    </row>
    <row r="53" spans="1:22" x14ac:dyDescent="0.2">
      <c r="A53" s="172">
        <f>'Web Graph Info.'!A46:A193</f>
        <v>42191</v>
      </c>
      <c r="B53" s="22">
        <v>42</v>
      </c>
      <c r="C53" s="22">
        <v>0.75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3.25</v>
      </c>
      <c r="J53" s="22">
        <v>7</v>
      </c>
      <c r="K53" s="22">
        <v>0</v>
      </c>
      <c r="L53" s="22">
        <v>0.5</v>
      </c>
      <c r="M53" s="22">
        <v>4.25</v>
      </c>
      <c r="N53" s="22">
        <v>0</v>
      </c>
      <c r="O53" s="22">
        <v>2</v>
      </c>
      <c r="P53" s="22">
        <v>0</v>
      </c>
      <c r="Q53" s="22">
        <v>0</v>
      </c>
      <c r="R53" s="22">
        <v>0</v>
      </c>
      <c r="S53" s="22">
        <v>0</v>
      </c>
      <c r="T53" s="182">
        <f t="shared" si="14"/>
        <v>59.75</v>
      </c>
      <c r="U53" s="23">
        <v>37.75</v>
      </c>
      <c r="V53" s="51">
        <f t="shared" si="1"/>
        <v>97.5</v>
      </c>
    </row>
    <row r="54" spans="1:22" x14ac:dyDescent="0.2">
      <c r="A54" s="172">
        <f>'Web Graph Info.'!A47:A194</f>
        <v>42192</v>
      </c>
      <c r="B54" s="22">
        <v>12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9</v>
      </c>
      <c r="J54" s="22">
        <v>3</v>
      </c>
      <c r="K54" s="22">
        <v>0</v>
      </c>
      <c r="L54" s="22">
        <v>0</v>
      </c>
      <c r="M54" s="22">
        <v>0</v>
      </c>
      <c r="N54" s="22">
        <v>0</v>
      </c>
      <c r="O54" s="22">
        <v>1</v>
      </c>
      <c r="P54" s="22">
        <v>0</v>
      </c>
      <c r="Q54" s="22">
        <v>0</v>
      </c>
      <c r="R54" s="22">
        <v>1</v>
      </c>
      <c r="S54" s="22">
        <v>1</v>
      </c>
      <c r="T54" s="130">
        <f t="shared" si="0"/>
        <v>27</v>
      </c>
      <c r="U54" s="23">
        <v>12</v>
      </c>
      <c r="V54" s="51">
        <f t="shared" si="1"/>
        <v>39</v>
      </c>
    </row>
    <row r="55" spans="1:22" x14ac:dyDescent="0.2">
      <c r="A55" s="172">
        <f>'Web Graph Info.'!A48:A195</f>
        <v>42193</v>
      </c>
      <c r="B55" s="22">
        <v>22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8</v>
      </c>
      <c r="J55" s="22">
        <v>0</v>
      </c>
      <c r="K55" s="22">
        <v>0</v>
      </c>
      <c r="L55" s="22">
        <v>0</v>
      </c>
      <c r="M55" s="22">
        <v>14</v>
      </c>
      <c r="N55" s="22">
        <v>0</v>
      </c>
      <c r="O55" s="22">
        <v>1</v>
      </c>
      <c r="P55" s="22">
        <v>0</v>
      </c>
      <c r="Q55" s="22">
        <v>0</v>
      </c>
      <c r="R55" s="22">
        <v>0</v>
      </c>
      <c r="S55" s="22">
        <v>0</v>
      </c>
      <c r="T55" s="130">
        <f t="shared" si="0"/>
        <v>45</v>
      </c>
      <c r="U55" s="23">
        <v>34</v>
      </c>
      <c r="V55" s="51">
        <f t="shared" si="1"/>
        <v>79</v>
      </c>
    </row>
    <row r="56" spans="1:22" x14ac:dyDescent="0.2">
      <c r="A56" s="172">
        <f>'Web Graph Info.'!A49:A196</f>
        <v>42194</v>
      </c>
      <c r="B56" s="22">
        <v>10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5</v>
      </c>
      <c r="J56" s="22">
        <v>8</v>
      </c>
      <c r="K56" s="22">
        <v>0</v>
      </c>
      <c r="L56" s="22">
        <v>0</v>
      </c>
      <c r="M56" s="22">
        <v>8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130">
        <f t="shared" si="0"/>
        <v>31</v>
      </c>
      <c r="U56" s="23">
        <v>19</v>
      </c>
      <c r="V56" s="51">
        <f t="shared" si="1"/>
        <v>50</v>
      </c>
    </row>
    <row r="57" spans="1:22" x14ac:dyDescent="0.2">
      <c r="A57" s="172">
        <f>'Web Graph Info.'!A50:A197</f>
        <v>42195</v>
      </c>
      <c r="B57" s="22">
        <v>13</v>
      </c>
      <c r="C57" s="22">
        <v>1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24</v>
      </c>
      <c r="K57" s="22">
        <v>0</v>
      </c>
      <c r="L57" s="22">
        <v>6</v>
      </c>
      <c r="M57" s="22">
        <v>2</v>
      </c>
      <c r="N57" s="22">
        <v>0</v>
      </c>
      <c r="O57" s="22">
        <v>3</v>
      </c>
      <c r="P57" s="22">
        <v>0</v>
      </c>
      <c r="Q57" s="22">
        <v>0</v>
      </c>
      <c r="R57" s="22">
        <v>0</v>
      </c>
      <c r="S57" s="22">
        <v>0</v>
      </c>
      <c r="T57" s="130">
        <f t="shared" si="0"/>
        <v>49</v>
      </c>
      <c r="U57" s="23">
        <v>53</v>
      </c>
      <c r="V57" s="109">
        <f t="shared" ref="V57:V58" si="15">SUM(T57:U57)</f>
        <v>102</v>
      </c>
    </row>
    <row r="58" spans="1:22" x14ac:dyDescent="0.2">
      <c r="A58" s="172">
        <f>'Web Graph Info.'!A51:A198</f>
        <v>42196</v>
      </c>
      <c r="B58" s="22">
        <v>42.3</v>
      </c>
      <c r="C58" s="22">
        <v>0.6</v>
      </c>
      <c r="D58" s="22">
        <v>0</v>
      </c>
      <c r="E58" s="22">
        <v>0.3</v>
      </c>
      <c r="F58" s="22">
        <v>0</v>
      </c>
      <c r="G58" s="22">
        <v>0</v>
      </c>
      <c r="H58" s="22">
        <v>0</v>
      </c>
      <c r="I58" s="22">
        <v>2.2999999999999998</v>
      </c>
      <c r="J58" s="22">
        <v>7</v>
      </c>
      <c r="K58" s="22">
        <v>0</v>
      </c>
      <c r="L58" s="22">
        <v>0</v>
      </c>
      <c r="M58" s="22">
        <v>0</v>
      </c>
      <c r="N58" s="22">
        <v>0</v>
      </c>
      <c r="O58" s="22">
        <v>1</v>
      </c>
      <c r="P58" s="22">
        <v>0</v>
      </c>
      <c r="Q58" s="22">
        <v>0</v>
      </c>
      <c r="R58" s="22">
        <v>0</v>
      </c>
      <c r="S58" s="22">
        <v>0</v>
      </c>
      <c r="T58" s="130">
        <f t="shared" si="0"/>
        <v>53.499999999999993</v>
      </c>
      <c r="U58" s="23">
        <v>71.3</v>
      </c>
      <c r="V58" s="109">
        <f t="shared" si="15"/>
        <v>124.79999999999998</v>
      </c>
    </row>
    <row r="59" spans="1:22" x14ac:dyDescent="0.2">
      <c r="A59" s="172">
        <f>'Web Graph Info.'!A52:A199</f>
        <v>42197</v>
      </c>
      <c r="B59" s="22">
        <v>42.3</v>
      </c>
      <c r="C59" s="22">
        <v>0.6</v>
      </c>
      <c r="D59" s="22">
        <v>0</v>
      </c>
      <c r="E59" s="22">
        <v>0.3</v>
      </c>
      <c r="F59" s="22">
        <v>0</v>
      </c>
      <c r="G59" s="22">
        <v>0</v>
      </c>
      <c r="H59" s="22">
        <v>0</v>
      </c>
      <c r="I59" s="22">
        <v>2.2999999999999998</v>
      </c>
      <c r="J59" s="22">
        <v>7</v>
      </c>
      <c r="K59" s="22">
        <v>0</v>
      </c>
      <c r="L59" s="22">
        <v>0</v>
      </c>
      <c r="M59" s="22">
        <v>0</v>
      </c>
      <c r="N59" s="22">
        <v>0</v>
      </c>
      <c r="O59" s="22">
        <v>1</v>
      </c>
      <c r="P59" s="22">
        <v>0</v>
      </c>
      <c r="Q59" s="22">
        <v>0</v>
      </c>
      <c r="R59" s="22">
        <v>0</v>
      </c>
      <c r="S59" s="22">
        <v>0</v>
      </c>
      <c r="T59" s="186">
        <f t="shared" ref="T59:T60" si="16">IF(SUM(B59:S59)=0,NA(),SUM(B59:S59))</f>
        <v>53.499999999999993</v>
      </c>
      <c r="U59" s="23">
        <v>71.3</v>
      </c>
      <c r="V59" s="186">
        <f t="shared" ref="V59:V60" si="17">SUM(T59:U59)</f>
        <v>124.79999999999998</v>
      </c>
    </row>
    <row r="60" spans="1:22" x14ac:dyDescent="0.2">
      <c r="A60" s="172">
        <f>'Web Graph Info.'!A53:A200</f>
        <v>42198</v>
      </c>
      <c r="B60" s="22">
        <v>42.3</v>
      </c>
      <c r="C60" s="22">
        <v>0.6</v>
      </c>
      <c r="D60" s="22">
        <v>0</v>
      </c>
      <c r="E60" s="22">
        <v>0.3</v>
      </c>
      <c r="F60" s="22">
        <v>0</v>
      </c>
      <c r="G60" s="22">
        <v>0</v>
      </c>
      <c r="H60" s="22">
        <v>0</v>
      </c>
      <c r="I60" s="22">
        <v>2.2999999999999998</v>
      </c>
      <c r="J60" s="22">
        <v>7</v>
      </c>
      <c r="K60" s="22">
        <v>0</v>
      </c>
      <c r="L60" s="22">
        <v>0</v>
      </c>
      <c r="M60" s="22">
        <v>0</v>
      </c>
      <c r="N60" s="22">
        <v>0</v>
      </c>
      <c r="O60" s="22">
        <v>1</v>
      </c>
      <c r="P60" s="22">
        <v>0</v>
      </c>
      <c r="Q60" s="22">
        <v>0</v>
      </c>
      <c r="R60" s="22">
        <v>0</v>
      </c>
      <c r="S60" s="22">
        <v>0</v>
      </c>
      <c r="T60" s="186">
        <f t="shared" si="16"/>
        <v>53.499999999999993</v>
      </c>
      <c r="U60" s="23">
        <v>71.3</v>
      </c>
      <c r="V60" s="186">
        <f t="shared" si="17"/>
        <v>124.79999999999998</v>
      </c>
    </row>
    <row r="61" spans="1:22" x14ac:dyDescent="0.2">
      <c r="A61" s="172">
        <f>'Web Graph Info.'!A54:A201</f>
        <v>42199</v>
      </c>
      <c r="B61" s="22">
        <v>34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4</v>
      </c>
      <c r="J61" s="22">
        <v>11</v>
      </c>
      <c r="K61" s="22">
        <v>0</v>
      </c>
      <c r="L61" s="22">
        <v>2</v>
      </c>
      <c r="M61" s="22">
        <v>2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130">
        <f t="shared" si="0"/>
        <v>53</v>
      </c>
      <c r="U61" s="23">
        <v>100</v>
      </c>
      <c r="V61" s="51">
        <f t="shared" si="1"/>
        <v>153</v>
      </c>
    </row>
    <row r="62" spans="1:22" x14ac:dyDescent="0.2">
      <c r="A62" s="172">
        <f>'Web Graph Info.'!A55:A202</f>
        <v>42200</v>
      </c>
      <c r="B62" s="22">
        <v>43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5</v>
      </c>
      <c r="J62" s="22">
        <v>4</v>
      </c>
      <c r="K62" s="22">
        <v>2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1</v>
      </c>
      <c r="S62" s="22">
        <v>0</v>
      </c>
      <c r="T62" s="130">
        <f t="shared" si="0"/>
        <v>55</v>
      </c>
      <c r="U62" s="23">
        <v>72</v>
      </c>
      <c r="V62" s="51">
        <f t="shared" si="1"/>
        <v>127</v>
      </c>
    </row>
    <row r="63" spans="1:22" x14ac:dyDescent="0.2">
      <c r="A63" s="172">
        <f>'Web Graph Info.'!A56:A203</f>
        <v>42201</v>
      </c>
      <c r="B63" s="22">
        <v>17</v>
      </c>
      <c r="C63" s="22">
        <v>1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3</v>
      </c>
      <c r="J63" s="22">
        <v>1</v>
      </c>
      <c r="K63" s="22">
        <v>0</v>
      </c>
      <c r="L63" s="22">
        <v>1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130">
        <f t="shared" si="0"/>
        <v>23</v>
      </c>
      <c r="U63" s="23">
        <v>22</v>
      </c>
      <c r="V63" s="51">
        <f t="shared" si="1"/>
        <v>45</v>
      </c>
    </row>
    <row r="64" spans="1:22" x14ac:dyDescent="0.2">
      <c r="A64" s="172">
        <f>'Web Graph Info.'!A57:A204</f>
        <v>42202</v>
      </c>
      <c r="B64" s="22">
        <v>4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2</v>
      </c>
      <c r="J64" s="22">
        <v>1</v>
      </c>
      <c r="K64" s="22">
        <v>0</v>
      </c>
      <c r="L64" s="22">
        <v>2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1</v>
      </c>
      <c r="S64" s="22">
        <v>0</v>
      </c>
      <c r="T64" s="130">
        <f t="shared" si="0"/>
        <v>10</v>
      </c>
      <c r="U64" s="23">
        <v>30</v>
      </c>
      <c r="V64" s="51">
        <f t="shared" si="1"/>
        <v>40</v>
      </c>
    </row>
    <row r="65" spans="1:22" x14ac:dyDescent="0.2">
      <c r="A65" s="172">
        <f>'Web Graph Info.'!A58:A205</f>
        <v>42203</v>
      </c>
      <c r="B65" s="22">
        <v>27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7</v>
      </c>
      <c r="J65" s="22">
        <v>0.6</v>
      </c>
      <c r="K65" s="22">
        <v>0</v>
      </c>
      <c r="L65" s="22">
        <v>0</v>
      </c>
      <c r="M65" s="22">
        <v>3.3</v>
      </c>
      <c r="N65" s="22">
        <v>0</v>
      </c>
      <c r="O65" s="22">
        <v>0.6</v>
      </c>
      <c r="P65" s="22">
        <v>0</v>
      </c>
      <c r="Q65" s="22">
        <v>0</v>
      </c>
      <c r="R65" s="22">
        <v>0.3</v>
      </c>
      <c r="S65" s="22">
        <v>0.3</v>
      </c>
      <c r="T65" s="130">
        <f t="shared" si="0"/>
        <v>39.099999999999994</v>
      </c>
      <c r="U65" s="23">
        <v>53.3</v>
      </c>
      <c r="V65" s="51">
        <f t="shared" si="1"/>
        <v>92.399999999999991</v>
      </c>
    </row>
    <row r="66" spans="1:22" x14ac:dyDescent="0.2">
      <c r="A66" s="172">
        <f>'Web Graph Info.'!A59:A206</f>
        <v>42204</v>
      </c>
      <c r="B66" s="22">
        <v>27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7</v>
      </c>
      <c r="J66" s="22">
        <v>0.6</v>
      </c>
      <c r="K66" s="22">
        <v>0</v>
      </c>
      <c r="L66" s="22">
        <v>0</v>
      </c>
      <c r="M66" s="22">
        <v>3.3</v>
      </c>
      <c r="N66" s="22">
        <v>0</v>
      </c>
      <c r="O66" s="22">
        <v>0.6</v>
      </c>
      <c r="P66" s="22">
        <v>0</v>
      </c>
      <c r="Q66" s="22">
        <v>0</v>
      </c>
      <c r="R66" s="22">
        <v>0.3</v>
      </c>
      <c r="S66" s="22">
        <v>0.3</v>
      </c>
      <c r="T66" s="190">
        <f t="shared" ref="T66:T67" si="18">IF(SUM(B66:S66)=0,NA(),SUM(B66:S66))</f>
        <v>39.099999999999994</v>
      </c>
      <c r="U66" s="23">
        <v>53.3</v>
      </c>
      <c r="V66" s="51">
        <f t="shared" si="1"/>
        <v>92.399999999999991</v>
      </c>
    </row>
    <row r="67" spans="1:22" x14ac:dyDescent="0.2">
      <c r="A67" s="172">
        <f>'Web Graph Info.'!A60:A207</f>
        <v>42205</v>
      </c>
      <c r="B67" s="22">
        <v>27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7</v>
      </c>
      <c r="J67" s="22">
        <v>0.6</v>
      </c>
      <c r="K67" s="22">
        <v>0</v>
      </c>
      <c r="L67" s="22">
        <v>0</v>
      </c>
      <c r="M67" s="22">
        <v>3.3</v>
      </c>
      <c r="N67" s="22">
        <v>0</v>
      </c>
      <c r="O67" s="22">
        <v>0.6</v>
      </c>
      <c r="P67" s="22">
        <v>0</v>
      </c>
      <c r="Q67" s="22">
        <v>0</v>
      </c>
      <c r="R67" s="22">
        <v>0.3</v>
      </c>
      <c r="S67" s="22">
        <v>0.3</v>
      </c>
      <c r="T67" s="190">
        <f t="shared" si="18"/>
        <v>39.099999999999994</v>
      </c>
      <c r="U67" s="23">
        <v>53.3</v>
      </c>
      <c r="V67" s="51">
        <f t="shared" si="1"/>
        <v>92.399999999999991</v>
      </c>
    </row>
    <row r="68" spans="1:22" x14ac:dyDescent="0.2">
      <c r="A68" s="172">
        <f>'Web Graph Info.'!A61:A208</f>
        <v>42206</v>
      </c>
      <c r="B68" s="22">
        <v>9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5</v>
      </c>
      <c r="J68" s="22">
        <v>6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130">
        <f t="shared" si="0"/>
        <v>20</v>
      </c>
      <c r="U68" s="23">
        <v>64</v>
      </c>
      <c r="V68" s="51">
        <f t="shared" si="1"/>
        <v>84</v>
      </c>
    </row>
    <row r="69" spans="1:22" x14ac:dyDescent="0.2">
      <c r="A69" s="172">
        <f>'Web Graph Info.'!A62:A209</f>
        <v>42207</v>
      </c>
      <c r="B69" s="22">
        <v>16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2</v>
      </c>
      <c r="J69" s="22">
        <v>3</v>
      </c>
      <c r="K69" s="22">
        <v>0</v>
      </c>
      <c r="L69" s="22">
        <v>0</v>
      </c>
      <c r="M69" s="22">
        <v>0</v>
      </c>
      <c r="N69" s="22">
        <v>0</v>
      </c>
      <c r="O69" s="22">
        <v>1</v>
      </c>
      <c r="P69" s="22">
        <v>0</v>
      </c>
      <c r="Q69" s="22">
        <v>0</v>
      </c>
      <c r="R69" s="22">
        <v>2</v>
      </c>
      <c r="S69" s="22">
        <v>0</v>
      </c>
      <c r="T69" s="130">
        <f t="shared" si="0"/>
        <v>24</v>
      </c>
      <c r="U69" s="23">
        <v>43</v>
      </c>
      <c r="V69" s="51">
        <f t="shared" si="1"/>
        <v>67</v>
      </c>
    </row>
    <row r="70" spans="1:22" x14ac:dyDescent="0.2">
      <c r="A70" s="172">
        <f>'Web Graph Info.'!A63:A210</f>
        <v>42208</v>
      </c>
      <c r="B70" s="22">
        <v>33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11</v>
      </c>
      <c r="J70" s="22">
        <v>6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130">
        <f t="shared" si="0"/>
        <v>50</v>
      </c>
      <c r="U70" s="23">
        <v>54</v>
      </c>
      <c r="V70" s="51">
        <f t="shared" si="1"/>
        <v>104</v>
      </c>
    </row>
    <row r="71" spans="1:22" x14ac:dyDescent="0.2">
      <c r="A71" s="172">
        <f>'Web Graph Info.'!A64:A211</f>
        <v>42209</v>
      </c>
      <c r="B71" s="22">
        <v>21</v>
      </c>
      <c r="C71" s="22">
        <v>3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14</v>
      </c>
      <c r="J71" s="22">
        <v>1</v>
      </c>
      <c r="K71" s="22">
        <v>0</v>
      </c>
      <c r="L71" s="22">
        <v>0</v>
      </c>
      <c r="M71" s="22">
        <v>0</v>
      </c>
      <c r="N71" s="22">
        <v>0</v>
      </c>
      <c r="O71" s="22">
        <v>2</v>
      </c>
      <c r="P71" s="22">
        <v>0</v>
      </c>
      <c r="Q71" s="22">
        <v>0</v>
      </c>
      <c r="R71" s="22">
        <v>6</v>
      </c>
      <c r="S71" s="22">
        <v>0</v>
      </c>
      <c r="T71" s="130">
        <f t="shared" si="0"/>
        <v>47</v>
      </c>
      <c r="U71" s="23">
        <v>26</v>
      </c>
      <c r="V71" s="51">
        <f t="shared" si="1"/>
        <v>73</v>
      </c>
    </row>
    <row r="72" spans="1:22" x14ac:dyDescent="0.2">
      <c r="A72" s="172">
        <f>'Web Graph Info.'!A65:A212</f>
        <v>42210</v>
      </c>
      <c r="B72" s="22">
        <v>42</v>
      </c>
      <c r="C72" s="22">
        <v>0.6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4</v>
      </c>
      <c r="J72" s="22">
        <v>0.3</v>
      </c>
      <c r="K72" s="22">
        <v>0</v>
      </c>
      <c r="L72" s="22">
        <v>0.3</v>
      </c>
      <c r="M72" s="22">
        <v>0</v>
      </c>
      <c r="N72" s="22">
        <v>0</v>
      </c>
      <c r="O72" s="22">
        <v>0.3</v>
      </c>
      <c r="P72" s="22">
        <v>0</v>
      </c>
      <c r="Q72" s="22">
        <v>0</v>
      </c>
      <c r="R72" s="22">
        <v>0.6</v>
      </c>
      <c r="S72" s="22">
        <v>0</v>
      </c>
      <c r="T72" s="130">
        <f t="shared" si="0"/>
        <v>48.099999999999994</v>
      </c>
      <c r="U72" s="23">
        <v>86</v>
      </c>
      <c r="V72" s="51">
        <f t="shared" si="1"/>
        <v>134.1</v>
      </c>
    </row>
    <row r="73" spans="1:22" x14ac:dyDescent="0.2">
      <c r="A73" s="172">
        <f>'Web Graph Info.'!A66:A213</f>
        <v>42211</v>
      </c>
      <c r="B73" s="22">
        <v>42</v>
      </c>
      <c r="C73" s="22">
        <v>0.6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4</v>
      </c>
      <c r="J73" s="22">
        <v>0.3</v>
      </c>
      <c r="K73" s="22">
        <v>0</v>
      </c>
      <c r="L73" s="22">
        <v>0.3</v>
      </c>
      <c r="M73" s="22">
        <v>0</v>
      </c>
      <c r="N73" s="22">
        <v>0</v>
      </c>
      <c r="O73" s="22">
        <v>0.3</v>
      </c>
      <c r="P73" s="22">
        <v>0</v>
      </c>
      <c r="Q73" s="22">
        <v>0</v>
      </c>
      <c r="R73" s="22">
        <v>0.6</v>
      </c>
      <c r="S73" s="22">
        <v>0</v>
      </c>
      <c r="T73" s="194">
        <f t="shared" ref="T73:T74" si="19">IF(SUM(B73:S73)=0,NA(),SUM(B73:S73))</f>
        <v>48.099999999999994</v>
      </c>
      <c r="U73" s="23">
        <v>86</v>
      </c>
      <c r="V73" s="51">
        <f t="shared" si="1"/>
        <v>134.1</v>
      </c>
    </row>
    <row r="74" spans="1:22" x14ac:dyDescent="0.2">
      <c r="A74" s="172">
        <f>'Web Graph Info.'!A67:A214</f>
        <v>42212</v>
      </c>
      <c r="B74" s="22">
        <v>42</v>
      </c>
      <c r="C74" s="22">
        <v>0.6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4</v>
      </c>
      <c r="J74" s="22">
        <v>0.3</v>
      </c>
      <c r="K74" s="22">
        <v>0</v>
      </c>
      <c r="L74" s="22">
        <v>0.3</v>
      </c>
      <c r="M74" s="22">
        <v>0</v>
      </c>
      <c r="N74" s="22">
        <v>0</v>
      </c>
      <c r="O74" s="22">
        <v>0.3</v>
      </c>
      <c r="P74" s="22">
        <v>0</v>
      </c>
      <c r="Q74" s="22">
        <v>0</v>
      </c>
      <c r="R74" s="22">
        <v>0.6</v>
      </c>
      <c r="S74" s="22">
        <v>0</v>
      </c>
      <c r="T74" s="194">
        <f t="shared" si="19"/>
        <v>48.099999999999994</v>
      </c>
      <c r="U74" s="23">
        <v>86</v>
      </c>
      <c r="V74" s="51">
        <f t="shared" ref="V74:V137" si="20">SUM(T74:U74)</f>
        <v>134.1</v>
      </c>
    </row>
    <row r="75" spans="1:22" x14ac:dyDescent="0.2">
      <c r="A75" s="172">
        <f>'Web Graph Info.'!A68:A215</f>
        <v>42213</v>
      </c>
      <c r="B75" s="22">
        <v>108</v>
      </c>
      <c r="C75" s="22">
        <v>2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2</v>
      </c>
      <c r="J75" s="22">
        <v>2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130">
        <f t="shared" ref="T75:T137" si="21">IF(SUM(B75:S75)=0,NA(),SUM(B75:S75))</f>
        <v>114</v>
      </c>
      <c r="U75" s="23">
        <v>151</v>
      </c>
      <c r="V75" s="51">
        <f t="shared" si="20"/>
        <v>265</v>
      </c>
    </row>
    <row r="76" spans="1:22" x14ac:dyDescent="0.2">
      <c r="A76" s="172">
        <f>'Web Graph Info.'!A69:A216</f>
        <v>42214</v>
      </c>
      <c r="B76" s="22">
        <v>25</v>
      </c>
      <c r="C76" s="22">
        <v>2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1</v>
      </c>
      <c r="J76" s="22">
        <v>1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130">
        <f t="shared" si="21"/>
        <v>29</v>
      </c>
      <c r="U76" s="23">
        <v>16</v>
      </c>
      <c r="V76" s="51">
        <f t="shared" si="20"/>
        <v>45</v>
      </c>
    </row>
    <row r="77" spans="1:22" x14ac:dyDescent="0.2">
      <c r="A77" s="172">
        <f>'Web Graph Info.'!A70:A217</f>
        <v>42215</v>
      </c>
      <c r="B77" s="22">
        <v>379</v>
      </c>
      <c r="C77" s="22">
        <v>3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5</v>
      </c>
      <c r="J77" s="22">
        <v>2</v>
      </c>
      <c r="K77" s="22">
        <v>0</v>
      </c>
      <c r="L77" s="22">
        <v>0</v>
      </c>
      <c r="M77" s="22">
        <v>4</v>
      </c>
      <c r="N77" s="22">
        <v>0</v>
      </c>
      <c r="O77" s="22">
        <v>1</v>
      </c>
      <c r="P77" s="22">
        <v>0</v>
      </c>
      <c r="Q77" s="22">
        <v>0</v>
      </c>
      <c r="R77" s="22">
        <v>0</v>
      </c>
      <c r="S77" s="22">
        <v>0</v>
      </c>
      <c r="T77" s="130">
        <f t="shared" si="21"/>
        <v>394</v>
      </c>
      <c r="U77" s="23">
        <v>462</v>
      </c>
      <c r="V77" s="51">
        <f t="shared" si="20"/>
        <v>856</v>
      </c>
    </row>
    <row r="78" spans="1:22" x14ac:dyDescent="0.2">
      <c r="A78" s="172">
        <f>'Web Graph Info.'!A71:A218</f>
        <v>42216</v>
      </c>
      <c r="B78" s="22">
        <v>138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4</v>
      </c>
      <c r="J78" s="22">
        <v>0</v>
      </c>
      <c r="K78" s="22">
        <v>0</v>
      </c>
      <c r="L78" s="22">
        <v>0</v>
      </c>
      <c r="M78" s="22">
        <v>4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130">
        <f t="shared" si="21"/>
        <v>146</v>
      </c>
      <c r="U78" s="23">
        <v>184</v>
      </c>
      <c r="V78" s="51">
        <f t="shared" si="20"/>
        <v>330</v>
      </c>
    </row>
    <row r="79" spans="1:22" x14ac:dyDescent="0.2">
      <c r="A79" s="172">
        <f>'Web Graph Info.'!A72:A219</f>
        <v>42217</v>
      </c>
      <c r="B79" s="22">
        <v>41.3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47.3</v>
      </c>
      <c r="J79" s="22">
        <v>0.6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130">
        <f t="shared" si="21"/>
        <v>89.199999999999989</v>
      </c>
      <c r="U79" s="23">
        <v>99.6</v>
      </c>
      <c r="V79" s="51">
        <f t="shared" si="20"/>
        <v>188.79999999999998</v>
      </c>
    </row>
    <row r="80" spans="1:22" x14ac:dyDescent="0.2">
      <c r="A80" s="172">
        <f>'Web Graph Info.'!A73:A220</f>
        <v>42218</v>
      </c>
      <c r="B80" s="22">
        <v>41.3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47.3</v>
      </c>
      <c r="J80" s="22">
        <v>0.6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199">
        <f t="shared" ref="T80:T81" si="22">IF(SUM(B80:S80)=0,NA(),SUM(B80:S80))</f>
        <v>89.199999999999989</v>
      </c>
      <c r="U80" s="23">
        <v>99.6</v>
      </c>
      <c r="V80" s="51">
        <f t="shared" si="20"/>
        <v>188.79999999999998</v>
      </c>
    </row>
    <row r="81" spans="1:22" x14ac:dyDescent="0.2">
      <c r="A81" s="172">
        <f>'Web Graph Info.'!A74:A221</f>
        <v>42219</v>
      </c>
      <c r="B81" s="22">
        <v>41.3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47.3</v>
      </c>
      <c r="J81" s="22">
        <v>0.6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199">
        <f t="shared" si="22"/>
        <v>89.199999999999989</v>
      </c>
      <c r="U81" s="23">
        <v>99.6</v>
      </c>
      <c r="V81" s="51">
        <f t="shared" si="20"/>
        <v>188.79999999999998</v>
      </c>
    </row>
    <row r="82" spans="1:22" x14ac:dyDescent="0.2">
      <c r="A82" s="172">
        <f>'Web Graph Info.'!A75:A222</f>
        <v>42220</v>
      </c>
      <c r="B82" s="22">
        <v>48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11</v>
      </c>
      <c r="J82" s="22">
        <v>0</v>
      </c>
      <c r="K82" s="22">
        <v>0</v>
      </c>
      <c r="L82" s="22">
        <v>1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130">
        <f t="shared" si="21"/>
        <v>60</v>
      </c>
      <c r="U82" s="23">
        <v>75</v>
      </c>
      <c r="V82" s="51">
        <f t="shared" si="20"/>
        <v>135</v>
      </c>
    </row>
    <row r="83" spans="1:22" x14ac:dyDescent="0.2">
      <c r="A83" s="172">
        <f>'Web Graph Info.'!A76:A223</f>
        <v>42221</v>
      </c>
      <c r="B83" s="22">
        <v>33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8</v>
      </c>
      <c r="J83" s="22">
        <v>2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130">
        <f t="shared" si="21"/>
        <v>43</v>
      </c>
      <c r="U83" s="23">
        <v>31</v>
      </c>
      <c r="V83" s="51">
        <f t="shared" si="20"/>
        <v>74</v>
      </c>
    </row>
    <row r="84" spans="1:22" x14ac:dyDescent="0.2">
      <c r="A84" s="172">
        <f>'Web Graph Info.'!A77:A224</f>
        <v>42222</v>
      </c>
      <c r="B84" s="22">
        <v>44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6</v>
      </c>
      <c r="J84" s="22">
        <v>1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130">
        <f t="shared" si="21"/>
        <v>51</v>
      </c>
      <c r="U84" s="23">
        <v>11</v>
      </c>
      <c r="V84" s="51">
        <f t="shared" si="20"/>
        <v>62</v>
      </c>
    </row>
    <row r="85" spans="1:22" x14ac:dyDescent="0.2">
      <c r="A85" s="172">
        <f>'Web Graph Info.'!A78:A225</f>
        <v>42223</v>
      </c>
      <c r="B85" s="22">
        <v>9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3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131">
        <f t="shared" ref="T85:T86" si="23">IF(SUM(B85:S85)=0,NA(),SUM(B85:S85))</f>
        <v>12</v>
      </c>
      <c r="U85" s="23">
        <v>2</v>
      </c>
      <c r="V85" s="51">
        <f t="shared" si="20"/>
        <v>14</v>
      </c>
    </row>
    <row r="86" spans="1:22" x14ac:dyDescent="0.2">
      <c r="A86" s="172">
        <f>'Web Graph Info.'!A79:A226</f>
        <v>42224</v>
      </c>
      <c r="B86" s="22">
        <v>6.3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2</v>
      </c>
      <c r="J86" s="22">
        <v>0.3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131">
        <f t="shared" si="23"/>
        <v>8.6000000000000014</v>
      </c>
      <c r="U86" s="23">
        <v>1</v>
      </c>
      <c r="V86" s="51">
        <f t="shared" si="20"/>
        <v>9.6000000000000014</v>
      </c>
    </row>
    <row r="87" spans="1:22" x14ac:dyDescent="0.2">
      <c r="A87" s="172">
        <f>'Web Graph Info.'!A80:A227</f>
        <v>42225</v>
      </c>
      <c r="B87" s="22">
        <v>6.3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2</v>
      </c>
      <c r="J87" s="22">
        <v>0.3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02">
        <f t="shared" ref="T87:T88" si="24">IF(SUM(B87:S87)=0,NA(),SUM(B87:S87))</f>
        <v>8.6000000000000014</v>
      </c>
      <c r="U87" s="23">
        <v>1</v>
      </c>
      <c r="V87" s="51">
        <f t="shared" si="20"/>
        <v>9.6000000000000014</v>
      </c>
    </row>
    <row r="88" spans="1:22" x14ac:dyDescent="0.2">
      <c r="A88" s="172">
        <f>'Web Graph Info.'!A81:A228</f>
        <v>42226</v>
      </c>
      <c r="B88" s="22">
        <v>6.3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2</v>
      </c>
      <c r="J88" s="22">
        <v>0.3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02">
        <f t="shared" si="24"/>
        <v>8.6000000000000014</v>
      </c>
      <c r="U88" s="23">
        <v>1</v>
      </c>
      <c r="V88" s="51">
        <f t="shared" si="20"/>
        <v>9.6000000000000014</v>
      </c>
    </row>
    <row r="89" spans="1:22" x14ac:dyDescent="0.2">
      <c r="A89" s="172">
        <f>'Web Graph Info.'!A82:A229</f>
        <v>42227</v>
      </c>
      <c r="B89" s="22">
        <v>6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1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130">
        <f t="shared" si="21"/>
        <v>7</v>
      </c>
      <c r="U89" s="23">
        <v>1</v>
      </c>
      <c r="V89" s="51">
        <f t="shared" si="20"/>
        <v>8</v>
      </c>
    </row>
    <row r="90" spans="1:22" x14ac:dyDescent="0.2">
      <c r="A90" s="172">
        <f>'Web Graph Info.'!A83:A230</f>
        <v>42228</v>
      </c>
      <c r="B90" s="22">
        <v>13</v>
      </c>
      <c r="C90" s="22">
        <v>1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2</v>
      </c>
      <c r="J90" s="22">
        <v>0</v>
      </c>
      <c r="K90" s="22">
        <v>0</v>
      </c>
      <c r="L90" s="22">
        <v>0</v>
      </c>
      <c r="M90" s="22">
        <v>3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130">
        <f t="shared" si="21"/>
        <v>19</v>
      </c>
      <c r="U90" s="23">
        <v>10</v>
      </c>
      <c r="V90" s="51">
        <f t="shared" si="20"/>
        <v>29</v>
      </c>
    </row>
    <row r="91" spans="1:22" x14ac:dyDescent="0.2">
      <c r="A91" s="172">
        <f>'Web Graph Info.'!A84:A231</f>
        <v>42229</v>
      </c>
      <c r="B91" s="22">
        <v>14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2</v>
      </c>
      <c r="J91" s="22">
        <v>4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130">
        <f t="shared" si="21"/>
        <v>20</v>
      </c>
      <c r="U91" s="23">
        <v>24</v>
      </c>
      <c r="V91" s="51">
        <f t="shared" si="20"/>
        <v>44</v>
      </c>
    </row>
    <row r="92" spans="1:22" x14ac:dyDescent="0.2">
      <c r="A92" s="172">
        <f>'Web Graph Info.'!A85:A232</f>
        <v>42230</v>
      </c>
      <c r="B92" s="22">
        <v>11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3</v>
      </c>
      <c r="J92" s="22">
        <v>1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133">
        <v>15</v>
      </c>
      <c r="U92" s="23">
        <v>8</v>
      </c>
      <c r="V92" s="133">
        <f t="shared" ref="V92:V93" si="25">SUM(T92:U92)</f>
        <v>23</v>
      </c>
    </row>
    <row r="93" spans="1:22" x14ac:dyDescent="0.2">
      <c r="A93" s="172">
        <f>'Web Graph Info.'!A86:A233</f>
        <v>42231</v>
      </c>
      <c r="B93" s="22">
        <v>9.6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</v>
      </c>
      <c r="J93" s="22">
        <v>0.6</v>
      </c>
      <c r="K93" s="22">
        <v>0</v>
      </c>
      <c r="L93" s="22">
        <v>0</v>
      </c>
      <c r="M93" s="22">
        <v>0.6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133">
        <f t="shared" ref="T93" si="26">IF(SUM(B93:S93)=0,NA(),SUM(B93:S93))</f>
        <v>11.799999999999999</v>
      </c>
      <c r="U93" s="23">
        <v>9.3000000000000007</v>
      </c>
      <c r="V93" s="133">
        <f t="shared" si="25"/>
        <v>21.1</v>
      </c>
    </row>
    <row r="94" spans="1:22" x14ac:dyDescent="0.2">
      <c r="A94" s="172">
        <f>'Web Graph Info.'!A87:A234</f>
        <v>42232</v>
      </c>
      <c r="B94" s="22">
        <v>9.6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</v>
      </c>
      <c r="J94" s="22">
        <v>0.6</v>
      </c>
      <c r="K94" s="22">
        <v>0</v>
      </c>
      <c r="L94" s="22">
        <v>0</v>
      </c>
      <c r="M94" s="22">
        <v>0.6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06">
        <f t="shared" ref="T94:T95" si="27">IF(SUM(B94:S94)=0,NA(),SUM(B94:S94))</f>
        <v>11.799999999999999</v>
      </c>
      <c r="U94" s="23">
        <v>9.3000000000000007</v>
      </c>
      <c r="V94" s="51">
        <f t="shared" si="20"/>
        <v>21.1</v>
      </c>
    </row>
    <row r="95" spans="1:22" x14ac:dyDescent="0.2">
      <c r="A95" s="172">
        <f>'Web Graph Info.'!A88:A235</f>
        <v>42233</v>
      </c>
      <c r="B95" s="22">
        <v>9.6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1</v>
      </c>
      <c r="J95" s="22">
        <v>0.6</v>
      </c>
      <c r="K95" s="22">
        <v>0</v>
      </c>
      <c r="L95" s="22">
        <v>0</v>
      </c>
      <c r="M95" s="22">
        <v>0.6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06">
        <f t="shared" si="27"/>
        <v>11.799999999999999</v>
      </c>
      <c r="U95" s="23">
        <v>9.3000000000000007</v>
      </c>
      <c r="V95" s="51">
        <f t="shared" si="20"/>
        <v>21.1</v>
      </c>
    </row>
    <row r="96" spans="1:22" x14ac:dyDescent="0.2">
      <c r="A96" s="172">
        <f>'Web Graph Info.'!A89:A236</f>
        <v>42234</v>
      </c>
      <c r="B96" s="22">
        <v>1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130">
        <f t="shared" si="21"/>
        <v>2</v>
      </c>
      <c r="U96" s="23">
        <v>1</v>
      </c>
      <c r="V96" s="51">
        <f t="shared" si="20"/>
        <v>3</v>
      </c>
    </row>
    <row r="97" spans="1:22" x14ac:dyDescent="0.2">
      <c r="A97" s="172">
        <f>'Web Graph Info.'!A90:A237</f>
        <v>42235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3">
        <v>1</v>
      </c>
      <c r="V97" s="51">
        <f t="shared" si="20"/>
        <v>1</v>
      </c>
    </row>
    <row r="98" spans="1:22" x14ac:dyDescent="0.2">
      <c r="A98" s="172">
        <f>'Web Graph Info.'!A91:A238</f>
        <v>42236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0</v>
      </c>
      <c r="Q98" s="22">
        <v>0</v>
      </c>
      <c r="R98" s="22">
        <v>0</v>
      </c>
      <c r="S98" s="22">
        <v>0</v>
      </c>
      <c r="T98" s="130">
        <f t="shared" si="21"/>
        <v>3</v>
      </c>
      <c r="U98" s="23">
        <v>1</v>
      </c>
      <c r="V98" s="51">
        <f t="shared" si="20"/>
        <v>4</v>
      </c>
    </row>
    <row r="99" spans="1:22" x14ac:dyDescent="0.2">
      <c r="A99" s="172">
        <f>'Web Graph Info.'!A92:A239</f>
        <v>42237</v>
      </c>
      <c r="B99" s="22">
        <v>11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1</v>
      </c>
      <c r="J99" s="22">
        <v>0</v>
      </c>
      <c r="K99" s="22">
        <v>0</v>
      </c>
      <c r="L99" s="22">
        <v>0</v>
      </c>
      <c r="M99" s="22">
        <v>11</v>
      </c>
      <c r="N99" s="22">
        <v>0</v>
      </c>
      <c r="O99" s="22">
        <v>3</v>
      </c>
      <c r="P99" s="22">
        <v>0</v>
      </c>
      <c r="Q99" s="22">
        <v>0</v>
      </c>
      <c r="R99" s="22">
        <v>0</v>
      </c>
      <c r="S99" s="22">
        <v>0</v>
      </c>
      <c r="T99" s="130">
        <f t="shared" si="21"/>
        <v>26</v>
      </c>
      <c r="U99" s="23">
        <v>4</v>
      </c>
      <c r="V99" s="51">
        <f t="shared" si="20"/>
        <v>30</v>
      </c>
    </row>
    <row r="100" spans="1:22" x14ac:dyDescent="0.2">
      <c r="A100" s="172">
        <f>'Web Graph Info.'!A93:A240</f>
        <v>42238</v>
      </c>
      <c r="B100" s="22">
        <f>10/3</f>
        <v>3.3333333333333335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2</v>
      </c>
      <c r="J100" s="22">
        <v>2</v>
      </c>
      <c r="K100" s="22">
        <v>0</v>
      </c>
      <c r="L100" s="22">
        <v>0</v>
      </c>
      <c r="M100" s="22">
        <v>0</v>
      </c>
      <c r="N100" s="22">
        <v>0</v>
      </c>
      <c r="O100" s="22">
        <f>7/3</f>
        <v>2.3333333333333335</v>
      </c>
      <c r="P100" s="22">
        <v>0</v>
      </c>
      <c r="Q100" s="22">
        <v>0</v>
      </c>
      <c r="R100" s="22">
        <v>0</v>
      </c>
      <c r="S100" s="22">
        <v>0</v>
      </c>
      <c r="T100" s="130">
        <f t="shared" si="21"/>
        <v>9.6666666666666679</v>
      </c>
      <c r="U100" s="23">
        <f>4/3</f>
        <v>1.3333333333333333</v>
      </c>
      <c r="V100" s="51">
        <f t="shared" si="20"/>
        <v>11.000000000000002</v>
      </c>
    </row>
    <row r="101" spans="1:22" x14ac:dyDescent="0.2">
      <c r="A101" s="172">
        <f>'Web Graph Info.'!A94:A241</f>
        <v>42239</v>
      </c>
      <c r="B101" s="22">
        <f t="shared" ref="B101:B102" si="28">10/3</f>
        <v>3.3333333333333335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2</v>
      </c>
      <c r="J101" s="22">
        <v>2</v>
      </c>
      <c r="K101" s="22">
        <v>0</v>
      </c>
      <c r="L101" s="22">
        <v>0</v>
      </c>
      <c r="M101" s="22">
        <v>0</v>
      </c>
      <c r="N101" s="22">
        <v>0</v>
      </c>
      <c r="O101" s="22">
        <f t="shared" ref="O101:O102" si="29">7/3</f>
        <v>2.3333333333333335</v>
      </c>
      <c r="P101" s="22">
        <v>0</v>
      </c>
      <c r="Q101" s="22">
        <v>0</v>
      </c>
      <c r="R101" s="22">
        <v>0</v>
      </c>
      <c r="S101" s="22">
        <v>0</v>
      </c>
      <c r="T101" s="130">
        <f t="shared" si="21"/>
        <v>9.6666666666666679</v>
      </c>
      <c r="U101" s="23">
        <f t="shared" ref="U101:U102" si="30">4/3</f>
        <v>1.3333333333333333</v>
      </c>
      <c r="V101" s="51">
        <f t="shared" si="20"/>
        <v>11.000000000000002</v>
      </c>
    </row>
    <row r="102" spans="1:22" x14ac:dyDescent="0.2">
      <c r="A102" s="172">
        <f>'Web Graph Info.'!A95:A242</f>
        <v>42240</v>
      </c>
      <c r="B102" s="22">
        <f t="shared" si="28"/>
        <v>3.3333333333333335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2</v>
      </c>
      <c r="J102" s="22">
        <v>2</v>
      </c>
      <c r="K102" s="22">
        <v>0</v>
      </c>
      <c r="L102" s="22">
        <v>0</v>
      </c>
      <c r="M102" s="22">
        <v>0</v>
      </c>
      <c r="N102" s="22">
        <v>0</v>
      </c>
      <c r="O102" s="22">
        <f t="shared" si="29"/>
        <v>2.3333333333333335</v>
      </c>
      <c r="P102" s="22">
        <v>0</v>
      </c>
      <c r="Q102" s="22">
        <v>0</v>
      </c>
      <c r="R102" s="22">
        <v>0</v>
      </c>
      <c r="S102" s="22">
        <v>0</v>
      </c>
      <c r="T102" s="130">
        <f t="shared" si="21"/>
        <v>9.6666666666666679</v>
      </c>
      <c r="U102" s="23">
        <f t="shared" si="30"/>
        <v>1.3333333333333333</v>
      </c>
      <c r="V102" s="51">
        <f t="shared" si="20"/>
        <v>11.000000000000002</v>
      </c>
    </row>
    <row r="103" spans="1:22" x14ac:dyDescent="0.2">
      <c r="A103" s="172">
        <f>'Web Graph Info.'!A96:A243</f>
        <v>42241</v>
      </c>
      <c r="B103" s="22" t="s">
        <v>226</v>
      </c>
      <c r="C103" s="22" t="s">
        <v>226</v>
      </c>
      <c r="D103" s="22" t="s">
        <v>226</v>
      </c>
      <c r="E103" s="22" t="s">
        <v>226</v>
      </c>
      <c r="F103" s="22" t="s">
        <v>226</v>
      </c>
      <c r="G103" s="22" t="s">
        <v>226</v>
      </c>
      <c r="H103" s="22" t="s">
        <v>226</v>
      </c>
      <c r="I103" s="22" t="s">
        <v>226</v>
      </c>
      <c r="J103" s="22" t="s">
        <v>226</v>
      </c>
      <c r="K103" s="22" t="s">
        <v>226</v>
      </c>
      <c r="L103" s="22" t="s">
        <v>226</v>
      </c>
      <c r="M103" s="22" t="s">
        <v>226</v>
      </c>
      <c r="N103" s="22" t="s">
        <v>226</v>
      </c>
      <c r="O103" s="22" t="s">
        <v>226</v>
      </c>
      <c r="P103" s="22" t="s">
        <v>226</v>
      </c>
      <c r="Q103" s="22" t="s">
        <v>226</v>
      </c>
      <c r="R103" s="22" t="s">
        <v>226</v>
      </c>
      <c r="S103" s="22" t="s">
        <v>226</v>
      </c>
      <c r="T103" s="22" t="s">
        <v>226</v>
      </c>
      <c r="U103" s="22" t="s">
        <v>226</v>
      </c>
      <c r="V103" s="22" t="s">
        <v>226</v>
      </c>
    </row>
    <row r="104" spans="1:22" x14ac:dyDescent="0.2">
      <c r="A104" s="172">
        <f>'Web Graph Info.'!A97:A244</f>
        <v>42242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130">
        <v>0</v>
      </c>
      <c r="U104" s="23">
        <v>0</v>
      </c>
      <c r="V104" s="51">
        <f t="shared" si="20"/>
        <v>0</v>
      </c>
    </row>
    <row r="105" spans="1:22" x14ac:dyDescent="0.2">
      <c r="A105" s="172">
        <f>'Web Graph Info.'!A98:A245</f>
        <v>42243</v>
      </c>
      <c r="B105" s="22">
        <v>7</v>
      </c>
      <c r="C105" s="22">
        <v>1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164">
        <f t="shared" si="21"/>
        <v>8</v>
      </c>
      <c r="U105" s="23">
        <v>1</v>
      </c>
      <c r="V105" s="51">
        <f t="shared" si="20"/>
        <v>9</v>
      </c>
    </row>
    <row r="106" spans="1:22" x14ac:dyDescent="0.2">
      <c r="A106" s="172">
        <f>'Web Graph Info.'!A99:A246</f>
        <v>42244</v>
      </c>
      <c r="B106" s="22">
        <v>5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2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3</v>
      </c>
      <c r="P106" s="22">
        <v>0</v>
      </c>
      <c r="Q106" s="22">
        <v>0</v>
      </c>
      <c r="R106" s="22">
        <v>0</v>
      </c>
      <c r="S106" s="22">
        <v>0</v>
      </c>
      <c r="T106" s="164">
        <f t="shared" si="21"/>
        <v>10</v>
      </c>
      <c r="U106" s="23">
        <v>2</v>
      </c>
      <c r="V106" s="51">
        <f t="shared" si="20"/>
        <v>12</v>
      </c>
    </row>
    <row r="107" spans="1:22" x14ac:dyDescent="0.2">
      <c r="A107" s="172">
        <f>'Web Graph Info.'!A100:A247</f>
        <v>42245</v>
      </c>
      <c r="B107" s="22">
        <v>0.6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1.3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2</v>
      </c>
      <c r="P107" s="22">
        <v>0</v>
      </c>
      <c r="Q107" s="22">
        <v>0</v>
      </c>
      <c r="R107" s="22">
        <v>0</v>
      </c>
      <c r="S107" s="22">
        <v>0</v>
      </c>
      <c r="T107" s="164">
        <f t="shared" si="21"/>
        <v>3.9</v>
      </c>
      <c r="U107" s="23">
        <f>5/3</f>
        <v>1.6666666666666667</v>
      </c>
      <c r="V107" s="51">
        <f t="shared" si="20"/>
        <v>5.5666666666666664</v>
      </c>
    </row>
    <row r="108" spans="1:22" x14ac:dyDescent="0.2">
      <c r="A108" s="172">
        <f>'Web Graph Info.'!A101:A248</f>
        <v>42246</v>
      </c>
      <c r="B108" s="22">
        <v>0.6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1.3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2</v>
      </c>
      <c r="P108" s="22">
        <v>0</v>
      </c>
      <c r="Q108" s="22">
        <v>0</v>
      </c>
      <c r="R108" s="22">
        <v>0</v>
      </c>
      <c r="S108" s="22">
        <v>0</v>
      </c>
      <c r="T108" s="164">
        <f t="shared" si="21"/>
        <v>3.9</v>
      </c>
      <c r="U108" s="23">
        <f t="shared" ref="U108:U109" si="31">5/3</f>
        <v>1.6666666666666667</v>
      </c>
      <c r="V108" s="51">
        <f t="shared" si="20"/>
        <v>5.5666666666666664</v>
      </c>
    </row>
    <row r="109" spans="1:22" x14ac:dyDescent="0.2">
      <c r="A109" s="172">
        <f>'Web Graph Info.'!A102:A249</f>
        <v>42247</v>
      </c>
      <c r="B109" s="22">
        <v>0.6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1.3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2</v>
      </c>
      <c r="P109" s="22">
        <v>0</v>
      </c>
      <c r="Q109" s="22">
        <v>0</v>
      </c>
      <c r="R109" s="22">
        <v>0</v>
      </c>
      <c r="S109" s="22">
        <v>0</v>
      </c>
      <c r="T109" s="164">
        <f t="shared" si="21"/>
        <v>3.9</v>
      </c>
      <c r="U109" s="23">
        <f t="shared" si="31"/>
        <v>1.6666666666666667</v>
      </c>
      <c r="V109" s="51">
        <f t="shared" si="20"/>
        <v>5.5666666666666664</v>
      </c>
    </row>
    <row r="110" spans="1:22" x14ac:dyDescent="0.2">
      <c r="A110" s="172">
        <f>'Web Graph Info.'!A103:A250</f>
        <v>42248</v>
      </c>
      <c r="B110" s="22">
        <v>2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1</v>
      </c>
      <c r="J110" s="22">
        <v>0</v>
      </c>
      <c r="K110" s="22">
        <v>0</v>
      </c>
      <c r="L110" s="22">
        <v>0</v>
      </c>
      <c r="M110" s="22">
        <v>1</v>
      </c>
      <c r="N110" s="22">
        <v>0</v>
      </c>
      <c r="O110" s="22">
        <v>1</v>
      </c>
      <c r="P110" s="22">
        <v>0</v>
      </c>
      <c r="Q110" s="22">
        <v>0</v>
      </c>
      <c r="R110" s="22">
        <v>0</v>
      </c>
      <c r="S110" s="22">
        <v>0</v>
      </c>
      <c r="T110" s="164">
        <f t="shared" si="21"/>
        <v>5</v>
      </c>
      <c r="U110" s="22">
        <v>0</v>
      </c>
      <c r="V110" s="101">
        <v>5</v>
      </c>
    </row>
    <row r="111" spans="1:22" x14ac:dyDescent="0.2">
      <c r="A111" s="172">
        <f>'Web Graph Info.'!A104:A251</f>
        <v>42249</v>
      </c>
      <c r="B111" s="22">
        <v>3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2</v>
      </c>
      <c r="J111" s="22">
        <v>1</v>
      </c>
      <c r="K111" s="22">
        <v>0</v>
      </c>
      <c r="L111" s="22">
        <v>0</v>
      </c>
      <c r="M111" s="22">
        <v>0</v>
      </c>
      <c r="N111" s="22">
        <v>0</v>
      </c>
      <c r="O111" s="22">
        <v>4</v>
      </c>
      <c r="P111" s="22">
        <v>0</v>
      </c>
      <c r="Q111" s="22">
        <v>0</v>
      </c>
      <c r="R111" s="22">
        <v>0</v>
      </c>
      <c r="S111" s="22">
        <v>0</v>
      </c>
      <c r="T111" s="164">
        <f t="shared" si="21"/>
        <v>10</v>
      </c>
      <c r="U111" s="23">
        <v>3</v>
      </c>
      <c r="V111" s="51">
        <f t="shared" si="20"/>
        <v>13</v>
      </c>
    </row>
    <row r="112" spans="1:22" x14ac:dyDescent="0.2">
      <c r="A112" s="172">
        <f>'Web Graph Info.'!A105:A252</f>
        <v>42250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1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2</v>
      </c>
      <c r="P112" s="22">
        <v>0</v>
      </c>
      <c r="Q112" s="22">
        <v>0</v>
      </c>
      <c r="R112" s="22">
        <v>0</v>
      </c>
      <c r="S112" s="22">
        <v>0</v>
      </c>
      <c r="T112" s="164">
        <f t="shared" si="21"/>
        <v>3</v>
      </c>
      <c r="U112" s="23">
        <v>1</v>
      </c>
      <c r="V112" s="51">
        <f t="shared" si="20"/>
        <v>4</v>
      </c>
    </row>
    <row r="113" spans="1:22" x14ac:dyDescent="0.2">
      <c r="A113" s="172">
        <f>'Web Graph Info.'!A106:A253</f>
        <v>42251</v>
      </c>
      <c r="B113" s="22">
        <v>2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1</v>
      </c>
      <c r="J113" s="22">
        <v>2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164">
        <f t="shared" si="21"/>
        <v>5</v>
      </c>
      <c r="U113" s="23">
        <v>2</v>
      </c>
      <c r="V113" s="51">
        <f t="shared" si="20"/>
        <v>7</v>
      </c>
    </row>
    <row r="114" spans="1:22" x14ac:dyDescent="0.2">
      <c r="A114" s="172">
        <f>'Web Graph Info.'!A107:A254</f>
        <v>42252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0.75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0.5</v>
      </c>
      <c r="P114" s="22">
        <v>0</v>
      </c>
      <c r="Q114" s="22">
        <v>0</v>
      </c>
      <c r="R114" s="22">
        <v>0</v>
      </c>
      <c r="S114" s="22">
        <v>0</v>
      </c>
      <c r="T114" s="164">
        <f t="shared" si="21"/>
        <v>1.25</v>
      </c>
      <c r="U114" s="23">
        <v>0.25</v>
      </c>
      <c r="V114" s="51">
        <f t="shared" si="20"/>
        <v>1.5</v>
      </c>
    </row>
    <row r="115" spans="1:22" x14ac:dyDescent="0.2">
      <c r="A115" s="172">
        <f>'Web Graph Info.'!A108:A255</f>
        <v>42253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0.75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0.5</v>
      </c>
      <c r="P115" s="22">
        <v>0</v>
      </c>
      <c r="Q115" s="22">
        <v>0</v>
      </c>
      <c r="R115" s="22">
        <v>0</v>
      </c>
      <c r="S115" s="22">
        <v>0</v>
      </c>
      <c r="T115" s="216">
        <f t="shared" ref="T115:T117" si="32">IF(SUM(B115:S115)=0,NA(),SUM(B115:S115))</f>
        <v>1.25</v>
      </c>
      <c r="U115" s="23">
        <v>0.25</v>
      </c>
      <c r="V115" s="216">
        <f t="shared" ref="V115:V117" si="33">SUM(T115:U115)</f>
        <v>1.5</v>
      </c>
    </row>
    <row r="116" spans="1:22" x14ac:dyDescent="0.2">
      <c r="A116" s="172">
        <f>'Web Graph Info.'!A109:A256</f>
        <v>42254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0.75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0.5</v>
      </c>
      <c r="P116" s="22">
        <v>0</v>
      </c>
      <c r="Q116" s="22">
        <v>0</v>
      </c>
      <c r="R116" s="22">
        <v>0</v>
      </c>
      <c r="S116" s="22">
        <v>0</v>
      </c>
      <c r="T116" s="216">
        <f t="shared" si="32"/>
        <v>1.25</v>
      </c>
      <c r="U116" s="23">
        <v>0.25</v>
      </c>
      <c r="V116" s="216">
        <f t="shared" si="33"/>
        <v>1.5</v>
      </c>
    </row>
    <row r="117" spans="1:22" x14ac:dyDescent="0.2">
      <c r="A117" s="172">
        <f>'Web Graph Info.'!A110:A257</f>
        <v>42255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0.75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0.5</v>
      </c>
      <c r="P117" s="22">
        <v>0</v>
      </c>
      <c r="Q117" s="22">
        <v>0</v>
      </c>
      <c r="R117" s="22">
        <v>0</v>
      </c>
      <c r="S117" s="22">
        <v>0</v>
      </c>
      <c r="T117" s="216">
        <f t="shared" si="32"/>
        <v>1.25</v>
      </c>
      <c r="U117" s="23">
        <v>0.25</v>
      </c>
      <c r="V117" s="216">
        <f t="shared" si="33"/>
        <v>1.5</v>
      </c>
    </row>
    <row r="118" spans="1:22" x14ac:dyDescent="0.2">
      <c r="A118" s="172">
        <f>'Web Graph Info.'!A111:A258</f>
        <v>42256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3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164">
        <f t="shared" si="21"/>
        <v>3</v>
      </c>
      <c r="U118" s="23">
        <v>0</v>
      </c>
      <c r="V118" s="51">
        <f t="shared" si="20"/>
        <v>3</v>
      </c>
    </row>
    <row r="119" spans="1:22" x14ac:dyDescent="0.2">
      <c r="A119" s="172">
        <f>'Web Graph Info.'!A112:A259</f>
        <v>42257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164">
        <v>0</v>
      </c>
      <c r="U119" s="23">
        <v>0</v>
      </c>
      <c r="V119" s="51">
        <f t="shared" si="20"/>
        <v>0</v>
      </c>
    </row>
    <row r="120" spans="1:22" x14ac:dyDescent="0.2">
      <c r="A120" s="172">
        <f>'Web Graph Info.'!A113:A260</f>
        <v>42258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164">
        <v>0</v>
      </c>
      <c r="U120" s="23">
        <v>0</v>
      </c>
      <c r="V120" s="51">
        <f t="shared" si="20"/>
        <v>0</v>
      </c>
    </row>
    <row r="121" spans="1:22" x14ac:dyDescent="0.2">
      <c r="A121" s="172">
        <f>'Web Graph Info.'!A114:A261</f>
        <v>42259</v>
      </c>
      <c r="B121" s="22">
        <v>2.2999999999999998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0.6</v>
      </c>
      <c r="J121" s="22">
        <v>0.3</v>
      </c>
      <c r="K121" s="22">
        <v>0</v>
      </c>
      <c r="L121" s="22">
        <v>0</v>
      </c>
      <c r="M121" s="22">
        <v>0</v>
      </c>
      <c r="N121" s="22">
        <v>0</v>
      </c>
      <c r="O121" s="22">
        <v>2.6</v>
      </c>
      <c r="P121" s="22">
        <v>0</v>
      </c>
      <c r="Q121" s="22">
        <v>0</v>
      </c>
      <c r="R121" s="22">
        <v>0</v>
      </c>
      <c r="S121" s="22">
        <v>0</v>
      </c>
      <c r="T121" s="164">
        <f t="shared" si="21"/>
        <v>5.8</v>
      </c>
      <c r="U121" s="23">
        <v>0.6</v>
      </c>
      <c r="V121" s="51">
        <f t="shared" si="20"/>
        <v>6.3999999999999995</v>
      </c>
    </row>
    <row r="122" spans="1:22" x14ac:dyDescent="0.2">
      <c r="A122" s="172">
        <f>'Web Graph Info.'!A115:A262</f>
        <v>42260</v>
      </c>
      <c r="B122" s="22">
        <v>2.2999999999999998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0.6</v>
      </c>
      <c r="J122" s="22">
        <v>0.3</v>
      </c>
      <c r="K122" s="22">
        <v>0</v>
      </c>
      <c r="L122" s="22">
        <v>0</v>
      </c>
      <c r="M122" s="22">
        <v>0</v>
      </c>
      <c r="N122" s="22">
        <v>0</v>
      </c>
      <c r="O122" s="22">
        <v>2.6</v>
      </c>
      <c r="P122" s="22">
        <v>0</v>
      </c>
      <c r="Q122" s="22">
        <v>0</v>
      </c>
      <c r="R122" s="22">
        <v>0</v>
      </c>
      <c r="S122" s="22">
        <v>0</v>
      </c>
      <c r="T122" s="219">
        <f t="shared" ref="T122:T123" si="34">IF(SUM(B122:S122)=0,NA(),SUM(B122:S122))</f>
        <v>5.8</v>
      </c>
      <c r="U122" s="23">
        <v>0.6</v>
      </c>
      <c r="V122" s="219">
        <f t="shared" ref="V122:V123" si="35">SUM(T122:U122)</f>
        <v>6.3999999999999995</v>
      </c>
    </row>
    <row r="123" spans="1:22" x14ac:dyDescent="0.2">
      <c r="A123" s="172">
        <f>'Web Graph Info.'!A116:A263</f>
        <v>42261</v>
      </c>
      <c r="B123" s="22">
        <v>2.2999999999999998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0.6</v>
      </c>
      <c r="J123" s="22">
        <v>0.3</v>
      </c>
      <c r="K123" s="22">
        <v>0</v>
      </c>
      <c r="L123" s="22">
        <v>0</v>
      </c>
      <c r="M123" s="22">
        <v>0</v>
      </c>
      <c r="N123" s="22">
        <v>0</v>
      </c>
      <c r="O123" s="22">
        <v>2.6</v>
      </c>
      <c r="P123" s="22">
        <v>0</v>
      </c>
      <c r="Q123" s="22">
        <v>0</v>
      </c>
      <c r="R123" s="22">
        <v>0</v>
      </c>
      <c r="S123" s="22">
        <v>0</v>
      </c>
      <c r="T123" s="219">
        <f t="shared" si="34"/>
        <v>5.8</v>
      </c>
      <c r="U123" s="23">
        <v>0.6</v>
      </c>
      <c r="V123" s="219">
        <f t="shared" si="35"/>
        <v>6.3999999999999995</v>
      </c>
    </row>
    <row r="124" spans="1:22" x14ac:dyDescent="0.2">
      <c r="A124" s="172">
        <f>'Web Graph Info.'!A117:A264</f>
        <v>42262</v>
      </c>
      <c r="B124" s="22">
        <v>15</v>
      </c>
      <c r="C124" s="22">
        <v>1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3</v>
      </c>
      <c r="P124" s="22">
        <v>0</v>
      </c>
      <c r="Q124" s="22">
        <v>0</v>
      </c>
      <c r="R124" s="22">
        <v>0</v>
      </c>
      <c r="S124" s="22">
        <v>0</v>
      </c>
      <c r="T124" s="164">
        <v>19</v>
      </c>
      <c r="U124" s="23">
        <v>0</v>
      </c>
      <c r="V124" s="51">
        <f t="shared" si="20"/>
        <v>19</v>
      </c>
    </row>
    <row r="125" spans="1:22" x14ac:dyDescent="0.2">
      <c r="A125" s="172">
        <f>'Web Graph Info.'!A118:A265</f>
        <v>42263</v>
      </c>
      <c r="B125" s="22">
        <v>11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11</v>
      </c>
      <c r="J125" s="22">
        <v>2</v>
      </c>
      <c r="K125" s="22">
        <v>0</v>
      </c>
      <c r="L125" s="22">
        <v>1</v>
      </c>
      <c r="M125" s="22">
        <v>1</v>
      </c>
      <c r="N125" s="22">
        <v>0</v>
      </c>
      <c r="O125" s="22">
        <v>2</v>
      </c>
      <c r="P125" s="22">
        <v>0</v>
      </c>
      <c r="Q125" s="22">
        <v>0</v>
      </c>
      <c r="R125" s="22">
        <v>0</v>
      </c>
      <c r="S125" s="22">
        <v>0</v>
      </c>
      <c r="T125" s="164">
        <f t="shared" si="21"/>
        <v>28</v>
      </c>
      <c r="U125" s="23">
        <v>5</v>
      </c>
      <c r="V125" s="51">
        <f t="shared" si="20"/>
        <v>33</v>
      </c>
    </row>
    <row r="126" spans="1:22" x14ac:dyDescent="0.2">
      <c r="A126" s="172">
        <f>'Web Graph Info.'!A119:A266</f>
        <v>42264</v>
      </c>
      <c r="B126" s="22">
        <v>27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1</v>
      </c>
      <c r="J126" s="22">
        <v>1</v>
      </c>
      <c r="K126" s="22">
        <v>0</v>
      </c>
      <c r="L126" s="22">
        <v>0</v>
      </c>
      <c r="M126" s="22">
        <v>0</v>
      </c>
      <c r="N126" s="22">
        <v>0</v>
      </c>
      <c r="O126" s="22">
        <v>1</v>
      </c>
      <c r="P126" s="22">
        <v>0</v>
      </c>
      <c r="Q126" s="22">
        <v>0</v>
      </c>
      <c r="R126" s="22">
        <v>0</v>
      </c>
      <c r="S126" s="22">
        <v>0</v>
      </c>
      <c r="T126" s="164">
        <f t="shared" si="21"/>
        <v>30</v>
      </c>
      <c r="U126" s="23">
        <v>2</v>
      </c>
      <c r="V126" s="51">
        <f t="shared" si="20"/>
        <v>32</v>
      </c>
    </row>
    <row r="127" spans="1:22" x14ac:dyDescent="0.2">
      <c r="A127" s="172">
        <f>'Web Graph Info.'!A120:A267</f>
        <v>42265</v>
      </c>
      <c r="B127" s="22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21"/>
        <v>#N/A</v>
      </c>
      <c r="U127" s="4"/>
      <c r="V127" s="51" t="e">
        <f t="shared" si="20"/>
        <v>#N/A</v>
      </c>
    </row>
    <row r="128" spans="1:22" x14ac:dyDescent="0.2">
      <c r="A128" s="172">
        <f>'Web Graph Info.'!A121:A268</f>
        <v>42266</v>
      </c>
      <c r="B128" s="22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21"/>
        <v>#N/A</v>
      </c>
      <c r="U128" s="4"/>
      <c r="V128" s="51" t="e">
        <f t="shared" si="20"/>
        <v>#N/A</v>
      </c>
    </row>
    <row r="129" spans="1:22" x14ac:dyDescent="0.2">
      <c r="A129" s="172">
        <f>'Web Graph Info.'!A122:A269</f>
        <v>42267</v>
      </c>
      <c r="B129" s="22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21"/>
        <v>#N/A</v>
      </c>
      <c r="U129" s="4"/>
      <c r="V129" s="51" t="e">
        <f t="shared" si="20"/>
        <v>#N/A</v>
      </c>
    </row>
    <row r="130" spans="1:22" x14ac:dyDescent="0.2">
      <c r="A130" s="172">
        <f>'Web Graph Info.'!A123:A270</f>
        <v>42268</v>
      </c>
      <c r="B130" s="22"/>
      <c r="I130"/>
      <c r="O130"/>
      <c r="R130"/>
      <c r="T130" s="164" t="e">
        <f t="shared" si="21"/>
        <v>#N/A</v>
      </c>
      <c r="U130" s="4"/>
      <c r="V130" s="51" t="e">
        <f t="shared" si="20"/>
        <v>#N/A</v>
      </c>
    </row>
    <row r="131" spans="1:22" x14ac:dyDescent="0.2">
      <c r="A131" s="172">
        <f>'Web Graph Info.'!A124:A271</f>
        <v>42269</v>
      </c>
      <c r="B131" s="22"/>
      <c r="I131"/>
      <c r="O131"/>
      <c r="R131"/>
      <c r="T131" s="164" t="e">
        <f t="shared" si="21"/>
        <v>#N/A</v>
      </c>
      <c r="U131" s="4"/>
      <c r="V131" s="51" t="e">
        <f t="shared" si="20"/>
        <v>#N/A</v>
      </c>
    </row>
    <row r="132" spans="1:22" x14ac:dyDescent="0.2">
      <c r="A132" s="172">
        <f>'Web Graph Info.'!A125:A272</f>
        <v>42270</v>
      </c>
      <c r="B132" s="22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164" t="e">
        <f t="shared" si="21"/>
        <v>#N/A</v>
      </c>
      <c r="U132" s="4"/>
      <c r="V132" s="51" t="e">
        <f t="shared" si="20"/>
        <v>#N/A</v>
      </c>
    </row>
    <row r="133" spans="1:22" x14ac:dyDescent="0.2">
      <c r="A133" s="172">
        <f>'Web Graph Info.'!A126:A273</f>
        <v>42271</v>
      </c>
      <c r="B133" s="22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21"/>
        <v>#N/A</v>
      </c>
      <c r="U133" s="4"/>
      <c r="V133" s="51" t="e">
        <f t="shared" si="20"/>
        <v>#N/A</v>
      </c>
    </row>
    <row r="134" spans="1:22" x14ac:dyDescent="0.2">
      <c r="A134" s="172">
        <f>'Web Graph Info.'!A127:A274</f>
        <v>42272</v>
      </c>
      <c r="B134" s="22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21"/>
        <v>#N/A</v>
      </c>
      <c r="U134" s="4"/>
      <c r="V134" s="51" t="e">
        <f t="shared" si="20"/>
        <v>#N/A</v>
      </c>
    </row>
    <row r="135" spans="1:22" x14ac:dyDescent="0.2">
      <c r="A135" s="172">
        <f>'Web Graph Info.'!A128:A275</f>
        <v>42273</v>
      </c>
      <c r="B135" s="22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21"/>
        <v>#N/A</v>
      </c>
      <c r="U135" s="4"/>
      <c r="V135" s="51" t="e">
        <f t="shared" si="20"/>
        <v>#N/A</v>
      </c>
    </row>
    <row r="136" spans="1:22" x14ac:dyDescent="0.2">
      <c r="A136" s="172">
        <f>'Web Graph Info.'!A129:A276</f>
        <v>42274</v>
      </c>
      <c r="B136" s="22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21"/>
        <v>#N/A</v>
      </c>
      <c r="U136" s="4"/>
      <c r="V136" s="51" t="e">
        <f t="shared" si="20"/>
        <v>#N/A</v>
      </c>
    </row>
    <row r="137" spans="1:22" x14ac:dyDescent="0.2">
      <c r="A137" s="172">
        <f>'Web Graph Info.'!A130:A277</f>
        <v>42275</v>
      </c>
      <c r="B137" s="22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21"/>
        <v>#N/A</v>
      </c>
      <c r="U137" s="101"/>
      <c r="V137" s="51" t="e">
        <f t="shared" si="20"/>
        <v>#N/A</v>
      </c>
    </row>
    <row r="138" spans="1:22" x14ac:dyDescent="0.2">
      <c r="A138" s="172">
        <f>'Web Graph Info.'!A131:A278</f>
        <v>42276</v>
      </c>
      <c r="B138" s="22"/>
      <c r="C138" s="89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45" si="36">IF(SUM(B138:S138)=0,NA(),SUM(B138:S138))</f>
        <v>#N/A</v>
      </c>
      <c r="U138" s="4"/>
      <c r="V138" s="51" t="e">
        <f t="shared" ref="V138:V172" si="37">SUM(T138:U138)</f>
        <v>#N/A</v>
      </c>
    </row>
    <row r="139" spans="1:22" x14ac:dyDescent="0.2">
      <c r="A139" s="172">
        <f>'Web Graph Info.'!A132:A279</f>
        <v>42277</v>
      </c>
      <c r="B139" s="22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164" t="e">
        <f t="shared" si="36"/>
        <v>#N/A</v>
      </c>
      <c r="U139" s="4"/>
      <c r="V139" s="51" t="e">
        <f t="shared" si="37"/>
        <v>#N/A</v>
      </c>
    </row>
    <row r="140" spans="1:22" x14ac:dyDescent="0.2">
      <c r="A140" s="172">
        <f>'Web Graph Info.'!A133:A280</f>
        <v>42278</v>
      </c>
      <c r="B140" s="22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36"/>
        <v>#N/A</v>
      </c>
      <c r="U140" s="4"/>
      <c r="V140" s="51" t="e">
        <f t="shared" si="37"/>
        <v>#N/A</v>
      </c>
    </row>
    <row r="141" spans="1:22" x14ac:dyDescent="0.2">
      <c r="A141" s="172">
        <f>'Web Graph Info.'!A134:A281</f>
        <v>42279</v>
      </c>
      <c r="B141" s="22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36"/>
        <v>#N/A</v>
      </c>
      <c r="U141" s="4"/>
      <c r="V141" s="51" t="e">
        <f t="shared" si="37"/>
        <v>#N/A</v>
      </c>
    </row>
    <row r="142" spans="1:22" x14ac:dyDescent="0.2">
      <c r="A142" s="172">
        <f>'Web Graph Info.'!A135:A282</f>
        <v>42280</v>
      </c>
      <c r="B142" s="22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36"/>
        <v>#N/A</v>
      </c>
      <c r="U142" s="4"/>
      <c r="V142" s="51" t="e">
        <f t="shared" si="37"/>
        <v>#N/A</v>
      </c>
    </row>
    <row r="143" spans="1:22" x14ac:dyDescent="0.2">
      <c r="A143" s="172">
        <f>'Web Graph Info.'!A136:A283</f>
        <v>42281</v>
      </c>
      <c r="B143" s="22"/>
      <c r="D143" s="101"/>
      <c r="E143" s="101"/>
      <c r="F143" s="101"/>
      <c r="G143" s="101"/>
      <c r="H143" s="101"/>
      <c r="I143"/>
      <c r="K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36"/>
        <v>#N/A</v>
      </c>
      <c r="U143" s="4"/>
      <c r="V143" s="51" t="e">
        <f t="shared" si="37"/>
        <v>#N/A</v>
      </c>
    </row>
    <row r="144" spans="1:22" x14ac:dyDescent="0.2">
      <c r="A144" s="172">
        <f>'Web Graph Info.'!A137:A284</f>
        <v>42282</v>
      </c>
      <c r="B144" s="22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64" t="e">
        <f t="shared" si="36"/>
        <v>#N/A</v>
      </c>
      <c r="U144" s="4"/>
      <c r="V144" s="51" t="e">
        <f t="shared" si="37"/>
        <v>#N/A</v>
      </c>
    </row>
    <row r="145" spans="1:22" x14ac:dyDescent="0.2">
      <c r="A145" s="172">
        <f>'Web Graph Info.'!A138:A285</f>
        <v>42283</v>
      </c>
      <c r="B145" s="2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64" t="e">
        <f t="shared" si="36"/>
        <v>#N/A</v>
      </c>
      <c r="U145" s="4"/>
      <c r="V145" s="51" t="e">
        <f t="shared" si="37"/>
        <v>#N/A</v>
      </c>
    </row>
    <row r="146" spans="1:22" x14ac:dyDescent="0.2">
      <c r="A146" s="172">
        <f>'Web Graph Info.'!A139:A286</f>
        <v>42284</v>
      </c>
      <c r="B146" s="2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30" t="e">
        <f t="shared" ref="T146:T172" si="38">IF(SUM(B146:S146)=0,NA(),SUM(B146:S146))</f>
        <v>#N/A</v>
      </c>
      <c r="U146" s="4"/>
      <c r="V146" s="51" t="e">
        <f t="shared" si="37"/>
        <v>#N/A</v>
      </c>
    </row>
    <row r="147" spans="1:22" x14ac:dyDescent="0.2">
      <c r="A147" s="172">
        <f>'Web Graph Info.'!A140:A287</f>
        <v>42285</v>
      </c>
      <c r="B147" s="22"/>
      <c r="C147" s="101"/>
      <c r="D147" s="101"/>
      <c r="E147" s="101"/>
      <c r="F147" s="101"/>
      <c r="G147" s="10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30" t="e">
        <f t="shared" si="38"/>
        <v>#N/A</v>
      </c>
      <c r="U147" s="4"/>
      <c r="V147" s="51" t="e">
        <f t="shared" si="37"/>
        <v>#N/A</v>
      </c>
    </row>
    <row r="148" spans="1:22" x14ac:dyDescent="0.2">
      <c r="A148" s="172">
        <f>'Web Graph Info.'!A141:A288</f>
        <v>42286</v>
      </c>
      <c r="B148" s="22"/>
      <c r="C148" s="101"/>
      <c r="D148" s="101"/>
      <c r="E148" s="101"/>
      <c r="F148" s="101"/>
      <c r="G148" s="10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30" t="e">
        <f t="shared" si="38"/>
        <v>#N/A</v>
      </c>
      <c r="U148" s="4"/>
      <c r="V148" s="51" t="e">
        <f t="shared" si="37"/>
        <v>#N/A</v>
      </c>
    </row>
    <row r="149" spans="1:22" x14ac:dyDescent="0.2">
      <c r="A149" s="172">
        <f>'Web Graph Info.'!A142:A289</f>
        <v>42287</v>
      </c>
      <c r="B149" s="22"/>
      <c r="C149" s="101"/>
      <c r="D149" s="101"/>
      <c r="E149" s="101"/>
      <c r="F149" s="101"/>
      <c r="G149" s="10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30" t="e">
        <f t="shared" si="38"/>
        <v>#N/A</v>
      </c>
      <c r="U149" s="4"/>
      <c r="V149" s="51" t="e">
        <f t="shared" si="37"/>
        <v>#N/A</v>
      </c>
    </row>
    <row r="150" spans="1:22" x14ac:dyDescent="0.2">
      <c r="A150" s="11"/>
      <c r="B150" s="2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30" t="e">
        <f t="shared" si="38"/>
        <v>#N/A</v>
      </c>
      <c r="U150" s="4"/>
      <c r="V150" s="51" t="e">
        <f t="shared" si="37"/>
        <v>#N/A</v>
      </c>
    </row>
    <row r="151" spans="1:22" x14ac:dyDescent="0.2">
      <c r="A151" s="11"/>
      <c r="B151" s="2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30" t="e">
        <f t="shared" si="38"/>
        <v>#N/A</v>
      </c>
      <c r="U151" s="4"/>
      <c r="V151" s="51" t="e">
        <f t="shared" si="37"/>
        <v>#N/A</v>
      </c>
    </row>
    <row r="152" spans="1:22" x14ac:dyDescent="0.2">
      <c r="A152" s="11"/>
      <c r="B152" s="2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30" t="e">
        <f t="shared" si="38"/>
        <v>#N/A</v>
      </c>
      <c r="U152" s="4"/>
      <c r="V152" s="51" t="e">
        <f t="shared" si="37"/>
        <v>#N/A</v>
      </c>
    </row>
    <row r="153" spans="1:22" s="101" customFormat="1" x14ac:dyDescent="0.2">
      <c r="A153" s="11"/>
      <c r="B153" s="2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56" t="e">
        <f t="shared" si="38"/>
        <v>#N/A</v>
      </c>
      <c r="U153" s="4"/>
      <c r="V153" s="156" t="e">
        <f t="shared" si="37"/>
        <v>#N/A</v>
      </c>
    </row>
    <row r="154" spans="1:22" s="101" customFormat="1" x14ac:dyDescent="0.2">
      <c r="A154" s="11"/>
      <c r="B154" s="2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56" t="e">
        <f t="shared" si="38"/>
        <v>#N/A</v>
      </c>
      <c r="U154" s="4"/>
      <c r="V154" s="156" t="e">
        <f t="shared" si="37"/>
        <v>#N/A</v>
      </c>
    </row>
    <row r="155" spans="1:22" s="101" customFormat="1" x14ac:dyDescent="0.2">
      <c r="A155" s="11"/>
      <c r="B155" s="2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57" t="e">
        <f t="shared" ref="T155:T156" si="39">IF(SUM(B155:S155)=0,NA(),SUM(B155:S155))</f>
        <v>#N/A</v>
      </c>
      <c r="U155" s="4"/>
      <c r="V155" s="156" t="e">
        <f t="shared" si="37"/>
        <v>#N/A</v>
      </c>
    </row>
    <row r="156" spans="1:22" s="101" customFormat="1" x14ac:dyDescent="0.2">
      <c r="A156" s="11"/>
      <c r="B156" s="2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57" t="e">
        <f t="shared" si="39"/>
        <v>#N/A</v>
      </c>
      <c r="U156" s="4"/>
      <c r="V156" s="157" t="e">
        <f t="shared" si="37"/>
        <v>#N/A</v>
      </c>
    </row>
    <row r="157" spans="1:22" s="101" customFormat="1" x14ac:dyDescent="0.2">
      <c r="A157" s="11"/>
      <c r="B157" s="2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57" t="e">
        <f t="shared" si="38"/>
        <v>#N/A</v>
      </c>
      <c r="U157" s="4"/>
      <c r="V157" s="157" t="e">
        <f t="shared" si="37"/>
        <v>#N/A</v>
      </c>
    </row>
    <row r="158" spans="1:22" s="101" customFormat="1" x14ac:dyDescent="0.2">
      <c r="A158" s="11"/>
      <c r="B158" s="22"/>
      <c r="T158" s="157" t="e">
        <f t="shared" si="38"/>
        <v>#N/A</v>
      </c>
      <c r="U158" s="4"/>
      <c r="V158" s="157" t="e">
        <f t="shared" si="37"/>
        <v>#N/A</v>
      </c>
    </row>
    <row r="159" spans="1:22" s="101" customFormat="1" x14ac:dyDescent="0.2">
      <c r="A159" s="11"/>
      <c r="B159" s="2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57" t="e">
        <f t="shared" si="38"/>
        <v>#N/A</v>
      </c>
      <c r="U159" s="4"/>
      <c r="V159" s="157" t="e">
        <f t="shared" si="37"/>
        <v>#N/A</v>
      </c>
    </row>
    <row r="160" spans="1:22" s="101" customFormat="1" x14ac:dyDescent="0.2">
      <c r="A160" s="11"/>
      <c r="B160" s="2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57" t="e">
        <f t="shared" si="38"/>
        <v>#N/A</v>
      </c>
      <c r="U160" s="4"/>
      <c r="V160" s="157" t="e">
        <f t="shared" si="37"/>
        <v>#N/A</v>
      </c>
    </row>
    <row r="161" spans="1:22" s="101" customFormat="1" x14ac:dyDescent="0.2">
      <c r="A161" s="11"/>
      <c r="B161" s="2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57" t="e">
        <f t="shared" si="38"/>
        <v>#N/A</v>
      </c>
      <c r="U161" s="4"/>
      <c r="V161" s="157" t="e">
        <f t="shared" si="37"/>
        <v>#N/A</v>
      </c>
    </row>
    <row r="162" spans="1:22" s="101" customFormat="1" x14ac:dyDescent="0.2">
      <c r="A162" s="11"/>
      <c r="B162" s="2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57" t="e">
        <f t="shared" si="38"/>
        <v>#N/A</v>
      </c>
      <c r="U162" s="4"/>
      <c r="V162" s="157" t="e">
        <f t="shared" si="37"/>
        <v>#N/A</v>
      </c>
    </row>
    <row r="163" spans="1:22" s="101" customFormat="1" x14ac:dyDescent="0.2">
      <c r="A163" s="11"/>
      <c r="B163" s="2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57" t="e">
        <f t="shared" si="38"/>
        <v>#N/A</v>
      </c>
      <c r="U163" s="4"/>
      <c r="V163" s="157" t="e">
        <f t="shared" si="37"/>
        <v>#N/A</v>
      </c>
    </row>
    <row r="164" spans="1:22" s="101" customFormat="1" x14ac:dyDescent="0.2">
      <c r="A164" s="11"/>
      <c r="B164" s="2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57" t="e">
        <f t="shared" si="38"/>
        <v>#N/A</v>
      </c>
      <c r="U164" s="4"/>
      <c r="V164" s="157" t="e">
        <f t="shared" si="37"/>
        <v>#N/A</v>
      </c>
    </row>
    <row r="165" spans="1:22" s="101" customFormat="1" x14ac:dyDescent="0.2">
      <c r="A165" s="11"/>
      <c r="B165" s="22"/>
      <c r="T165" s="157" t="e">
        <f t="shared" si="38"/>
        <v>#N/A</v>
      </c>
      <c r="U165" s="4"/>
      <c r="V165" s="157" t="e">
        <f t="shared" si="37"/>
        <v>#N/A</v>
      </c>
    </row>
    <row r="166" spans="1:22" s="101" customFormat="1" x14ac:dyDescent="0.2">
      <c r="A166" s="11"/>
      <c r="B166" s="2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si="38"/>
        <v>#N/A</v>
      </c>
      <c r="U166" s="4"/>
      <c r="V166" s="157" t="e">
        <f t="shared" si="37"/>
        <v>#N/A</v>
      </c>
    </row>
    <row r="167" spans="1:22" s="101" customFormat="1" x14ac:dyDescent="0.2">
      <c r="A167" s="11"/>
      <c r="B167" s="2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38"/>
        <v>#N/A</v>
      </c>
      <c r="U167" s="4"/>
      <c r="V167" s="157" t="e">
        <f t="shared" si="37"/>
        <v>#N/A</v>
      </c>
    </row>
    <row r="168" spans="1:22" s="101" customFormat="1" x14ac:dyDescent="0.2">
      <c r="A168" s="11"/>
      <c r="B168" s="2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38"/>
        <v>#N/A</v>
      </c>
      <c r="U168" s="4"/>
      <c r="V168" s="157" t="e">
        <f t="shared" si="37"/>
        <v>#N/A</v>
      </c>
    </row>
    <row r="169" spans="1:22" s="101" customFormat="1" x14ac:dyDescent="0.2">
      <c r="A169" s="11"/>
      <c r="B169" s="2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38"/>
        <v>#N/A</v>
      </c>
      <c r="U169" s="4"/>
      <c r="V169" s="157" t="e">
        <f t="shared" si="37"/>
        <v>#N/A</v>
      </c>
    </row>
    <row r="170" spans="1:22" s="101" customFormat="1" x14ac:dyDescent="0.2">
      <c r="A170" s="11"/>
      <c r="B170" s="2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38"/>
        <v>#N/A</v>
      </c>
      <c r="U170" s="4"/>
      <c r="V170" s="157" t="e">
        <f t="shared" si="37"/>
        <v>#N/A</v>
      </c>
    </row>
    <row r="171" spans="1:22" s="101" customFormat="1" x14ac:dyDescent="0.2">
      <c r="A171" s="11"/>
      <c r="B171" s="2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38"/>
        <v>#N/A</v>
      </c>
      <c r="U171" s="4"/>
      <c r="V171" s="157" t="e">
        <f t="shared" si="37"/>
        <v>#N/A</v>
      </c>
    </row>
    <row r="172" spans="1:22" s="101" customFormat="1" x14ac:dyDescent="0.2">
      <c r="A172" s="11"/>
      <c r="B172" s="2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38"/>
        <v>#N/A</v>
      </c>
      <c r="U172" s="4"/>
      <c r="V172" s="157" t="e">
        <f t="shared" si="37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x14ac:dyDescent="0.2">
      <c r="B176" s="224" t="s">
        <v>27</v>
      </c>
      <c r="C176" s="224"/>
      <c r="D176" s="224"/>
      <c r="E176" s="224"/>
      <c r="F176" s="224"/>
      <c r="G176" s="224"/>
      <c r="H176" s="224"/>
      <c r="I176" s="224" t="s">
        <v>28</v>
      </c>
      <c r="J176" s="224"/>
      <c r="K176" s="224"/>
      <c r="L176" s="224"/>
      <c r="M176" s="224"/>
      <c r="N176" s="224"/>
      <c r="O176" s="224" t="s">
        <v>29</v>
      </c>
      <c r="P176" s="224"/>
      <c r="Q176" s="224"/>
      <c r="R176" s="224" t="s">
        <v>30</v>
      </c>
      <c r="S176" s="224"/>
      <c r="T176" s="222" t="s">
        <v>31</v>
      </c>
      <c r="U176" t="s">
        <v>32</v>
      </c>
    </row>
    <row r="177" spans="1:22" x14ac:dyDescent="0.2">
      <c r="B177" t="s">
        <v>34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H177" s="1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50</v>
      </c>
      <c r="N177" s="1" t="s">
        <v>40</v>
      </c>
      <c r="O177" t="s">
        <v>46</v>
      </c>
      <c r="P177" t="s">
        <v>47</v>
      </c>
      <c r="Q177" s="1" t="s">
        <v>40</v>
      </c>
      <c r="R177" t="s">
        <v>51</v>
      </c>
      <c r="S177" s="1" t="s">
        <v>49</v>
      </c>
      <c r="T177" s="223"/>
    </row>
    <row r="178" spans="1:22" x14ac:dyDescent="0.2">
      <c r="A178" t="s">
        <v>52</v>
      </c>
      <c r="B178">
        <f>SUM(B9:B128)</f>
        <v>10403.699999999997</v>
      </c>
      <c r="C178">
        <f t="shared" ref="C178:U178" si="40">SUM(C9:C128)</f>
        <v>61.300000000000011</v>
      </c>
      <c r="D178">
        <f t="shared" si="40"/>
        <v>0</v>
      </c>
      <c r="E178">
        <f t="shared" si="40"/>
        <v>0.89999999999999991</v>
      </c>
      <c r="F178">
        <f t="shared" si="40"/>
        <v>0</v>
      </c>
      <c r="G178">
        <f t="shared" si="40"/>
        <v>1</v>
      </c>
      <c r="H178">
        <f t="shared" si="40"/>
        <v>0</v>
      </c>
      <c r="I178">
        <f t="shared" si="40"/>
        <v>419.20000000000016</v>
      </c>
      <c r="J178">
        <f t="shared" si="40"/>
        <v>417.90000000000038</v>
      </c>
      <c r="K178">
        <f t="shared" si="40"/>
        <v>2</v>
      </c>
      <c r="L178">
        <f t="shared" si="40"/>
        <v>157.70000000000005</v>
      </c>
      <c r="M178">
        <f t="shared" si="40"/>
        <v>177.3</v>
      </c>
      <c r="N178">
        <f t="shared" si="40"/>
        <v>0</v>
      </c>
      <c r="O178">
        <f t="shared" si="40"/>
        <v>328.20000000000005</v>
      </c>
      <c r="P178">
        <f t="shared" si="40"/>
        <v>0</v>
      </c>
      <c r="Q178">
        <f t="shared" si="40"/>
        <v>0</v>
      </c>
      <c r="R178">
        <f t="shared" si="40"/>
        <v>13.699999999999998</v>
      </c>
      <c r="S178">
        <f t="shared" si="40"/>
        <v>1.9000000000000001</v>
      </c>
      <c r="T178" t="e">
        <f t="shared" si="40"/>
        <v>#N/A</v>
      </c>
      <c r="U178">
        <f t="shared" si="40"/>
        <v>8064.8000000000047</v>
      </c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 t="s">
        <v>33</v>
      </c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t="e">
        <f>SUM(V11:V185)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6:V187"/>
    <mergeCell ref="T7:T8"/>
    <mergeCell ref="V7:V8"/>
    <mergeCell ref="B176:H176"/>
    <mergeCell ref="I176:N176"/>
    <mergeCell ref="O176:Q176"/>
    <mergeCell ref="R176:S176"/>
    <mergeCell ref="T176:T177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5:AJ176"/>
  <sheetViews>
    <sheetView topLeftCell="I1" workbookViewId="0">
      <pane ySplit="7" topLeftCell="A98" activePane="bottomLeft" state="frozen"/>
      <selection activeCell="I1" sqref="I1"/>
      <selection pane="bottomLeft" activeCell="U12" sqref="U12"/>
    </sheetView>
  </sheetViews>
  <sheetFormatPr defaultRowHeight="12.75" x14ac:dyDescent="0.2"/>
  <cols>
    <col min="1" max="1" width="10.140625" style="7" bestFit="1" customWidth="1"/>
    <col min="3" max="3" width="10.140625" customWidth="1"/>
  </cols>
  <sheetData>
    <row r="5" spans="1:36" x14ac:dyDescent="0.2"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2013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2013</v>
      </c>
      <c r="X5">
        <v>2011</v>
      </c>
      <c r="Y5">
        <v>2010</v>
      </c>
      <c r="Z5">
        <v>2009</v>
      </c>
      <c r="AA5">
        <v>2008</v>
      </c>
      <c r="AB5">
        <v>2007</v>
      </c>
    </row>
    <row r="7" spans="1:36" x14ac:dyDescent="0.2">
      <c r="A7" s="9" t="s">
        <v>6</v>
      </c>
      <c r="C7" s="221" t="s">
        <v>15</v>
      </c>
      <c r="D7" s="221"/>
      <c r="E7" s="50"/>
      <c r="F7" s="50"/>
      <c r="G7" s="50"/>
      <c r="H7" s="50"/>
      <c r="I7" s="50"/>
      <c r="J7" s="50"/>
      <c r="K7" s="53"/>
      <c r="L7" s="53"/>
      <c r="M7" s="221" t="s">
        <v>10</v>
      </c>
      <c r="N7" s="221"/>
      <c r="O7" s="50"/>
      <c r="P7" s="53"/>
      <c r="Q7" s="53"/>
      <c r="R7" s="53"/>
      <c r="S7" s="53"/>
      <c r="T7" s="53"/>
      <c r="U7" s="221" t="s">
        <v>14</v>
      </c>
      <c r="V7" s="221"/>
      <c r="W7" s="54" t="s">
        <v>16</v>
      </c>
      <c r="X7" s="54"/>
      <c r="Y7" s="53"/>
      <c r="Z7" s="54" t="s">
        <v>17</v>
      </c>
      <c r="AA7" s="54"/>
      <c r="AB7" s="54"/>
      <c r="AC7" s="224"/>
      <c r="AD7" s="224"/>
      <c r="AE7" s="224"/>
      <c r="AF7" s="224"/>
      <c r="AG7" s="224"/>
      <c r="AH7" s="222"/>
      <c r="AJ7" s="223"/>
    </row>
    <row r="8" spans="1:36" x14ac:dyDescent="0.2">
      <c r="U8" s="19" t="s">
        <v>18</v>
      </c>
      <c r="AB8" s="1"/>
      <c r="AE8" s="1"/>
      <c r="AG8" s="1"/>
      <c r="AH8" s="223"/>
      <c r="AJ8" s="223"/>
    </row>
    <row r="9" spans="1:36" x14ac:dyDescent="0.2">
      <c r="A9" s="11">
        <v>40312</v>
      </c>
      <c r="C9">
        <v>153</v>
      </c>
      <c r="D9">
        <v>93</v>
      </c>
      <c r="E9">
        <v>6</v>
      </c>
      <c r="K9" s="11">
        <v>40312</v>
      </c>
      <c r="L9" s="2"/>
      <c r="M9">
        <v>0</v>
      </c>
      <c r="N9">
        <f>SUM('Trap 1:Trap 24'!I9)</f>
        <v>0</v>
      </c>
      <c r="O9">
        <v>0</v>
      </c>
      <c r="U9" s="20" t="e">
        <f>R9/H9</f>
        <v>#DIV/0!</v>
      </c>
      <c r="X9">
        <f t="shared" ref="X9:X72" si="0">H9-R9</f>
        <v>0</v>
      </c>
      <c r="Z9">
        <f>SUM(F9-P9)</f>
        <v>0</v>
      </c>
      <c r="AA9">
        <f>SUM(E9-O9)</f>
        <v>6</v>
      </c>
      <c r="AB9" s="6">
        <f>SUM(D9-N9)</f>
        <v>93</v>
      </c>
      <c r="AE9" s="6"/>
      <c r="AG9" s="6"/>
      <c r="AH9" s="51"/>
      <c r="AJ9" s="51"/>
    </row>
    <row r="10" spans="1:36" x14ac:dyDescent="0.2">
      <c r="A10" s="11">
        <v>40313</v>
      </c>
      <c r="C10">
        <v>153</v>
      </c>
      <c r="D10">
        <v>998</v>
      </c>
      <c r="E10">
        <v>35</v>
      </c>
      <c r="K10" s="11">
        <v>40313</v>
      </c>
      <c r="L10" s="2"/>
      <c r="M10">
        <v>0</v>
      </c>
      <c r="N10">
        <f>SUM('Trap 1:Trap 24'!I10)</f>
        <v>0</v>
      </c>
      <c r="O10">
        <f>SUM('Trap 26:Trap 29 '!K17)</f>
        <v>0</v>
      </c>
      <c r="U10" s="20" t="e">
        <f t="shared" ref="U10:U73" si="1">R10/H10</f>
        <v>#DIV/0!</v>
      </c>
      <c r="X10">
        <f t="shared" si="0"/>
        <v>0</v>
      </c>
      <c r="Z10">
        <f t="shared" ref="Z10:Z73" si="2">SUM(F10-P10)</f>
        <v>0</v>
      </c>
      <c r="AA10">
        <f t="shared" ref="AA10:AA73" si="3">SUM(E10-O10)</f>
        <v>35</v>
      </c>
      <c r="AB10" s="6">
        <f t="shared" ref="AB10:AB73" si="4">SUM(D10-N10)</f>
        <v>998</v>
      </c>
      <c r="AE10" s="6"/>
      <c r="AG10" s="6"/>
      <c r="AH10" s="51"/>
      <c r="AJ10" s="51"/>
    </row>
    <row r="11" spans="1:36" x14ac:dyDescent="0.2">
      <c r="A11" s="11">
        <v>40314</v>
      </c>
      <c r="B11" s="2"/>
      <c r="C11">
        <v>153</v>
      </c>
      <c r="D11">
        <v>998</v>
      </c>
      <c r="E11">
        <v>39</v>
      </c>
      <c r="K11" s="11">
        <v>40314</v>
      </c>
      <c r="L11" s="2"/>
      <c r="M11">
        <v>0</v>
      </c>
      <c r="N11">
        <f>SUM('Trap 1:Trap 24'!I11)</f>
        <v>0</v>
      </c>
      <c r="O11">
        <f>SUM('Trap 26:Trap 29 '!K18)</f>
        <v>0</v>
      </c>
      <c r="U11" s="20" t="e">
        <f t="shared" si="1"/>
        <v>#DIV/0!</v>
      </c>
      <c r="X11">
        <f t="shared" si="0"/>
        <v>0</v>
      </c>
      <c r="Z11">
        <f t="shared" si="2"/>
        <v>0</v>
      </c>
      <c r="AA11">
        <f t="shared" si="3"/>
        <v>39</v>
      </c>
      <c r="AB11" s="6">
        <f t="shared" si="4"/>
        <v>998</v>
      </c>
    </row>
    <row r="12" spans="1:36" x14ac:dyDescent="0.2">
      <c r="A12" s="11">
        <v>40315</v>
      </c>
      <c r="B12" s="2"/>
      <c r="C12">
        <v>153</v>
      </c>
      <c r="D12">
        <v>998</v>
      </c>
      <c r="E12">
        <v>12.66</v>
      </c>
      <c r="I12" s="100">
        <v>10.25</v>
      </c>
      <c r="K12" s="11">
        <v>40315</v>
      </c>
      <c r="L12" s="2"/>
      <c r="M12">
        <v>0</v>
      </c>
      <c r="N12">
        <f>SUM('Trap 1:Trap 24'!I12)</f>
        <v>0</v>
      </c>
      <c r="O12">
        <f>SUM('Trap 26:Trap 29 '!K19)</f>
        <v>0</v>
      </c>
      <c r="S12" s="101">
        <v>0.5</v>
      </c>
      <c r="U12" s="20" t="e">
        <f t="shared" si="1"/>
        <v>#DIV/0!</v>
      </c>
      <c r="X12">
        <f t="shared" si="0"/>
        <v>0</v>
      </c>
      <c r="Z12">
        <f t="shared" si="2"/>
        <v>0</v>
      </c>
      <c r="AA12">
        <f t="shared" si="3"/>
        <v>12.66</v>
      </c>
      <c r="AB12" s="6">
        <f t="shared" si="4"/>
        <v>998</v>
      </c>
    </row>
    <row r="13" spans="1:36" x14ac:dyDescent="0.2">
      <c r="A13" s="11">
        <v>40316</v>
      </c>
      <c r="B13" s="2"/>
      <c r="C13">
        <v>153</v>
      </c>
      <c r="D13">
        <v>516</v>
      </c>
      <c r="E13">
        <v>12.66</v>
      </c>
      <c r="I13" s="100">
        <v>10.25</v>
      </c>
      <c r="K13" s="11">
        <v>40316</v>
      </c>
      <c r="L13" s="2"/>
      <c r="M13">
        <v>0</v>
      </c>
      <c r="N13">
        <f>SUM('Trap 1:Trap 24'!I13)</f>
        <v>0</v>
      </c>
      <c r="O13">
        <f>SUM('Trap 26:Trap 29 '!K20)</f>
        <v>0</v>
      </c>
      <c r="S13" s="101">
        <v>0.5</v>
      </c>
      <c r="U13" s="20" t="e">
        <f t="shared" si="1"/>
        <v>#DIV/0!</v>
      </c>
      <c r="X13">
        <f t="shared" si="0"/>
        <v>0</v>
      </c>
      <c r="Z13">
        <f t="shared" si="2"/>
        <v>0</v>
      </c>
      <c r="AA13">
        <f t="shared" si="3"/>
        <v>12.66</v>
      </c>
      <c r="AB13" s="6">
        <f t="shared" si="4"/>
        <v>516</v>
      </c>
    </row>
    <row r="14" spans="1:36" x14ac:dyDescent="0.2">
      <c r="A14" s="11">
        <v>40317</v>
      </c>
      <c r="B14" s="2"/>
      <c r="C14">
        <v>125</v>
      </c>
      <c r="D14">
        <v>371</v>
      </c>
      <c r="E14">
        <v>12.66</v>
      </c>
      <c r="H14">
        <v>19</v>
      </c>
      <c r="I14" s="100">
        <v>10.25</v>
      </c>
      <c r="K14" s="11">
        <v>40317</v>
      </c>
      <c r="L14" s="2"/>
      <c r="M14">
        <v>3</v>
      </c>
      <c r="N14">
        <f>SUM('Trap 1:Trap 24'!I14)</f>
        <v>0</v>
      </c>
      <c r="O14">
        <f>SUM('Trap 26:Trap 29 '!K21)</f>
        <v>0</v>
      </c>
      <c r="R14">
        <v>0</v>
      </c>
      <c r="S14" s="101">
        <v>0.5</v>
      </c>
      <c r="U14" s="20">
        <f t="shared" si="1"/>
        <v>0</v>
      </c>
      <c r="X14">
        <f t="shared" si="0"/>
        <v>19</v>
      </c>
      <c r="Z14">
        <f t="shared" si="2"/>
        <v>0</v>
      </c>
      <c r="AA14">
        <f t="shared" si="3"/>
        <v>12.66</v>
      </c>
      <c r="AB14" s="6">
        <f t="shared" si="4"/>
        <v>371</v>
      </c>
    </row>
    <row r="15" spans="1:36" x14ac:dyDescent="0.2">
      <c r="A15" s="11">
        <v>40318</v>
      </c>
      <c r="B15" s="2"/>
      <c r="C15">
        <v>308</v>
      </c>
      <c r="D15">
        <v>603</v>
      </c>
      <c r="E15">
        <v>3</v>
      </c>
      <c r="G15">
        <v>107.8</v>
      </c>
      <c r="I15" s="100">
        <v>10.25</v>
      </c>
      <c r="K15" s="11">
        <v>40318</v>
      </c>
      <c r="L15" s="2"/>
      <c r="M15">
        <v>0</v>
      </c>
      <c r="N15">
        <f>SUM('Trap 1:Trap 24'!I15)</f>
        <v>0</v>
      </c>
      <c r="O15">
        <f>SUM('Trap 26:Trap 29 '!K22)</f>
        <v>0</v>
      </c>
      <c r="Q15">
        <v>0</v>
      </c>
      <c r="S15" s="101">
        <v>0.5</v>
      </c>
      <c r="U15" s="20" t="e">
        <f t="shared" si="1"/>
        <v>#DIV/0!</v>
      </c>
      <c r="X15">
        <f t="shared" si="0"/>
        <v>0</v>
      </c>
      <c r="Z15">
        <f t="shared" si="2"/>
        <v>0</v>
      </c>
      <c r="AA15">
        <f t="shared" si="3"/>
        <v>3</v>
      </c>
      <c r="AB15" s="6">
        <f t="shared" si="4"/>
        <v>603</v>
      </c>
    </row>
    <row r="16" spans="1:36" x14ac:dyDescent="0.2">
      <c r="A16" s="11">
        <v>40319</v>
      </c>
      <c r="B16" s="2"/>
      <c r="C16">
        <v>264</v>
      </c>
      <c r="D16">
        <v>209</v>
      </c>
      <c r="E16">
        <v>4</v>
      </c>
      <c r="F16">
        <v>69</v>
      </c>
      <c r="G16">
        <v>107.8</v>
      </c>
      <c r="I16" s="100">
        <v>4.5</v>
      </c>
      <c r="K16" s="11">
        <v>40319</v>
      </c>
      <c r="L16" s="2"/>
      <c r="M16">
        <v>0</v>
      </c>
      <c r="N16">
        <f>SUM('Trap 1:Trap 24'!I16)</f>
        <v>0</v>
      </c>
      <c r="O16">
        <f>SUM('Trap 26:Trap 29 '!K23)</f>
        <v>0</v>
      </c>
      <c r="P16">
        <v>0</v>
      </c>
      <c r="Q16">
        <v>0</v>
      </c>
      <c r="S16" s="102">
        <v>0</v>
      </c>
      <c r="U16" s="20" t="e">
        <f t="shared" si="1"/>
        <v>#DIV/0!</v>
      </c>
      <c r="X16">
        <f t="shared" si="0"/>
        <v>0</v>
      </c>
      <c r="Z16">
        <f t="shared" si="2"/>
        <v>69</v>
      </c>
      <c r="AA16">
        <f t="shared" si="3"/>
        <v>4</v>
      </c>
      <c r="AB16" s="6">
        <f t="shared" si="4"/>
        <v>209</v>
      </c>
    </row>
    <row r="17" spans="1:28" x14ac:dyDescent="0.2">
      <c r="A17" s="11">
        <v>40320</v>
      </c>
      <c r="B17" s="2"/>
      <c r="C17">
        <v>184</v>
      </c>
      <c r="D17">
        <v>42</v>
      </c>
      <c r="E17">
        <v>15</v>
      </c>
      <c r="F17">
        <v>33.799999999999997</v>
      </c>
      <c r="G17">
        <v>107.8</v>
      </c>
      <c r="I17" s="100">
        <v>4.5</v>
      </c>
      <c r="K17" s="11">
        <v>40320</v>
      </c>
      <c r="L17" s="2"/>
      <c r="M17">
        <v>0</v>
      </c>
      <c r="N17">
        <f>SUM('Trap 1:Trap 24'!I17)</f>
        <v>0</v>
      </c>
      <c r="O17">
        <f>SUM('Trap 26:Trap 29 '!K24)</f>
        <v>0</v>
      </c>
      <c r="P17">
        <v>1.8</v>
      </c>
      <c r="Q17">
        <v>0</v>
      </c>
      <c r="S17" s="101">
        <v>0</v>
      </c>
      <c r="U17" s="20" t="e">
        <f t="shared" si="1"/>
        <v>#DIV/0!</v>
      </c>
      <c r="X17">
        <f t="shared" si="0"/>
        <v>0</v>
      </c>
      <c r="Z17">
        <f t="shared" si="2"/>
        <v>31.999999999999996</v>
      </c>
      <c r="AA17">
        <f t="shared" si="3"/>
        <v>15</v>
      </c>
      <c r="AB17" s="6">
        <f t="shared" si="4"/>
        <v>42</v>
      </c>
    </row>
    <row r="18" spans="1:28" x14ac:dyDescent="0.2">
      <c r="A18" s="11">
        <v>40321</v>
      </c>
      <c r="B18" s="2"/>
      <c r="C18">
        <v>155</v>
      </c>
      <c r="D18">
        <v>42</v>
      </c>
      <c r="E18">
        <v>14</v>
      </c>
      <c r="F18">
        <v>33.799999999999997</v>
      </c>
      <c r="G18">
        <v>107.8</v>
      </c>
      <c r="I18" s="100">
        <v>19.5</v>
      </c>
      <c r="K18" s="11">
        <v>40321</v>
      </c>
      <c r="L18" s="2"/>
      <c r="M18">
        <v>2</v>
      </c>
      <c r="N18">
        <f>SUM('Trap 1:Trap 24'!I18)</f>
        <v>0</v>
      </c>
      <c r="O18">
        <f>SUM('Trap 26:Trap 29 '!K25)</f>
        <v>0</v>
      </c>
      <c r="P18">
        <v>1.8</v>
      </c>
      <c r="Q18">
        <v>0</v>
      </c>
      <c r="S18" s="101"/>
      <c r="U18" s="20" t="e">
        <f t="shared" si="1"/>
        <v>#DIV/0!</v>
      </c>
      <c r="X18">
        <f t="shared" si="0"/>
        <v>0</v>
      </c>
      <c r="Z18">
        <f t="shared" si="2"/>
        <v>31.999999999999996</v>
      </c>
      <c r="AA18">
        <f t="shared" si="3"/>
        <v>14</v>
      </c>
      <c r="AB18" s="6">
        <f t="shared" si="4"/>
        <v>42</v>
      </c>
    </row>
    <row r="19" spans="1:28" x14ac:dyDescent="0.2">
      <c r="A19" s="11">
        <v>40322</v>
      </c>
      <c r="B19" s="2"/>
      <c r="C19">
        <v>155</v>
      </c>
      <c r="D19">
        <v>42</v>
      </c>
      <c r="E19">
        <v>4.5</v>
      </c>
      <c r="F19">
        <v>33.799999999999997</v>
      </c>
      <c r="G19">
        <v>107.8</v>
      </c>
      <c r="I19" s="100">
        <v>19.5</v>
      </c>
      <c r="K19" s="11">
        <v>40322</v>
      </c>
      <c r="L19" s="2"/>
      <c r="M19">
        <v>0</v>
      </c>
      <c r="N19">
        <f>SUM('Trap 1:Trap 24'!I19)</f>
        <v>0</v>
      </c>
      <c r="O19">
        <f>SUM('Trap 26:Trap 29 '!K26)</f>
        <v>0</v>
      </c>
      <c r="P19">
        <v>1.8</v>
      </c>
      <c r="Q19">
        <v>0</v>
      </c>
      <c r="S19" s="101"/>
      <c r="U19" s="20" t="e">
        <f t="shared" si="1"/>
        <v>#DIV/0!</v>
      </c>
      <c r="X19">
        <f t="shared" si="0"/>
        <v>0</v>
      </c>
      <c r="Z19">
        <f t="shared" si="2"/>
        <v>31.999999999999996</v>
      </c>
      <c r="AA19">
        <f t="shared" si="3"/>
        <v>4.5</v>
      </c>
      <c r="AB19" s="6">
        <f t="shared" si="4"/>
        <v>42</v>
      </c>
    </row>
    <row r="20" spans="1:28" x14ac:dyDescent="0.2">
      <c r="A20" s="11">
        <v>40323</v>
      </c>
      <c r="B20" s="2"/>
      <c r="C20">
        <v>155</v>
      </c>
      <c r="D20">
        <v>42</v>
      </c>
      <c r="E20">
        <v>4.5</v>
      </c>
      <c r="F20">
        <v>33.799999999999997</v>
      </c>
      <c r="G20">
        <v>223</v>
      </c>
      <c r="I20" s="100">
        <v>19.25</v>
      </c>
      <c r="K20" s="11">
        <v>40323</v>
      </c>
      <c r="L20" s="2"/>
      <c r="M20">
        <v>0</v>
      </c>
      <c r="N20">
        <f>SUM('Trap 1:Trap 24'!I20)</f>
        <v>0</v>
      </c>
      <c r="O20">
        <f>SUM('Trap 26:Trap 29 '!K27)</f>
        <v>0</v>
      </c>
      <c r="P20">
        <v>1.8</v>
      </c>
      <c r="Q20">
        <v>1</v>
      </c>
      <c r="S20" s="101">
        <v>0</v>
      </c>
      <c r="U20" s="20" t="e">
        <f t="shared" si="1"/>
        <v>#DIV/0!</v>
      </c>
      <c r="X20">
        <f t="shared" si="0"/>
        <v>0</v>
      </c>
      <c r="Z20">
        <f t="shared" si="2"/>
        <v>31.999999999999996</v>
      </c>
      <c r="AA20">
        <f t="shared" si="3"/>
        <v>4.5</v>
      </c>
      <c r="AB20" s="6">
        <f t="shared" si="4"/>
        <v>42</v>
      </c>
    </row>
    <row r="21" spans="1:28" x14ac:dyDescent="0.2">
      <c r="A21" s="11">
        <v>40324</v>
      </c>
      <c r="B21" s="2"/>
      <c r="C21">
        <v>155</v>
      </c>
      <c r="D21">
        <v>1686</v>
      </c>
      <c r="E21">
        <v>4.5</v>
      </c>
      <c r="F21">
        <v>33.799999999999997</v>
      </c>
      <c r="G21">
        <v>204</v>
      </c>
      <c r="H21">
        <v>17</v>
      </c>
      <c r="I21" s="100">
        <v>19.25</v>
      </c>
      <c r="K21" s="11">
        <v>40324</v>
      </c>
      <c r="L21" s="2"/>
      <c r="M21">
        <v>0</v>
      </c>
      <c r="N21">
        <f>SUM('Trap 1:Trap 24'!I21)</f>
        <v>4</v>
      </c>
      <c r="O21">
        <f>SUM('Trap 26:Trap 29 '!K28)</f>
        <v>0</v>
      </c>
      <c r="P21">
        <v>1.8</v>
      </c>
      <c r="Q21">
        <v>4</v>
      </c>
      <c r="R21">
        <v>0</v>
      </c>
      <c r="S21" s="101">
        <v>0</v>
      </c>
      <c r="U21" s="20">
        <f t="shared" si="1"/>
        <v>0</v>
      </c>
      <c r="X21">
        <f t="shared" si="0"/>
        <v>17</v>
      </c>
      <c r="Y21">
        <v>200</v>
      </c>
      <c r="Z21">
        <f t="shared" si="2"/>
        <v>31.999999999999996</v>
      </c>
      <c r="AA21">
        <f t="shared" si="3"/>
        <v>4.5</v>
      </c>
      <c r="AB21" s="6">
        <f t="shared" si="4"/>
        <v>1682</v>
      </c>
    </row>
    <row r="22" spans="1:28" x14ac:dyDescent="0.2">
      <c r="A22" s="11">
        <v>40325</v>
      </c>
      <c r="B22" s="2"/>
      <c r="C22">
        <v>2807</v>
      </c>
      <c r="D22">
        <v>402</v>
      </c>
      <c r="E22">
        <v>4.5</v>
      </c>
      <c r="F22">
        <v>9</v>
      </c>
      <c r="G22">
        <v>375</v>
      </c>
      <c r="H22">
        <v>17</v>
      </c>
      <c r="I22" s="100">
        <v>19.25</v>
      </c>
      <c r="K22" s="11">
        <v>40325</v>
      </c>
      <c r="L22" s="2"/>
      <c r="M22">
        <v>24</v>
      </c>
      <c r="N22">
        <f>SUM('Trap 1:Trap 24'!I22)</f>
        <v>2</v>
      </c>
      <c r="O22">
        <f>SUM('Trap 26:Trap 29 '!K29)</f>
        <v>0</v>
      </c>
      <c r="P22">
        <v>2</v>
      </c>
      <c r="Q22">
        <v>3</v>
      </c>
      <c r="R22">
        <v>0</v>
      </c>
      <c r="S22" s="101">
        <v>0</v>
      </c>
      <c r="U22" s="20">
        <f t="shared" si="1"/>
        <v>0</v>
      </c>
      <c r="X22">
        <f t="shared" si="0"/>
        <v>17</v>
      </c>
      <c r="Y22">
        <v>372</v>
      </c>
      <c r="Z22">
        <f t="shared" si="2"/>
        <v>7</v>
      </c>
      <c r="AA22">
        <f t="shared" si="3"/>
        <v>4.5</v>
      </c>
      <c r="AB22" s="6">
        <f t="shared" si="4"/>
        <v>400</v>
      </c>
    </row>
    <row r="23" spans="1:28" x14ac:dyDescent="0.2">
      <c r="A23" s="11">
        <v>40326</v>
      </c>
      <c r="B23" s="2"/>
      <c r="C23">
        <v>911</v>
      </c>
      <c r="D23">
        <v>127</v>
      </c>
      <c r="E23">
        <v>29</v>
      </c>
      <c r="F23">
        <v>11</v>
      </c>
      <c r="G23">
        <v>380</v>
      </c>
      <c r="H23">
        <v>17</v>
      </c>
      <c r="I23" s="100">
        <v>19.25</v>
      </c>
      <c r="K23" s="11">
        <v>40326</v>
      </c>
      <c r="L23" s="2"/>
      <c r="M23">
        <v>6</v>
      </c>
      <c r="N23">
        <f>SUM('Trap 1:Trap 24'!I23)</f>
        <v>0.89999999999999991</v>
      </c>
      <c r="O23">
        <v>1</v>
      </c>
      <c r="P23">
        <v>2</v>
      </c>
      <c r="Q23">
        <v>0</v>
      </c>
      <c r="R23">
        <v>0</v>
      </c>
      <c r="S23" s="101">
        <v>0</v>
      </c>
      <c r="U23" s="20">
        <f t="shared" si="1"/>
        <v>0</v>
      </c>
      <c r="X23">
        <f t="shared" si="0"/>
        <v>17</v>
      </c>
      <c r="Y23">
        <v>380</v>
      </c>
      <c r="Z23">
        <f t="shared" si="2"/>
        <v>9</v>
      </c>
      <c r="AA23">
        <f t="shared" si="3"/>
        <v>28</v>
      </c>
      <c r="AB23" s="6">
        <f t="shared" si="4"/>
        <v>126.1</v>
      </c>
    </row>
    <row r="24" spans="1:28" x14ac:dyDescent="0.2">
      <c r="A24" s="11">
        <v>40327</v>
      </c>
      <c r="B24" s="2"/>
      <c r="C24">
        <v>107</v>
      </c>
      <c r="D24">
        <v>751</v>
      </c>
      <c r="E24">
        <v>54</v>
      </c>
      <c r="F24">
        <v>11</v>
      </c>
      <c r="G24">
        <v>437.25</v>
      </c>
      <c r="H24">
        <v>17</v>
      </c>
      <c r="I24" s="100">
        <v>41</v>
      </c>
      <c r="K24" s="11">
        <v>40327</v>
      </c>
      <c r="L24" s="2"/>
      <c r="M24">
        <v>1</v>
      </c>
      <c r="N24">
        <v>59</v>
      </c>
      <c r="O24">
        <v>1</v>
      </c>
      <c r="P24">
        <v>2</v>
      </c>
      <c r="Q24">
        <v>1</v>
      </c>
      <c r="R24">
        <v>0</v>
      </c>
      <c r="S24" s="101">
        <v>0</v>
      </c>
      <c r="U24" s="20">
        <f t="shared" si="1"/>
        <v>0</v>
      </c>
      <c r="X24">
        <f t="shared" si="0"/>
        <v>17</v>
      </c>
      <c r="Y24">
        <v>436.25</v>
      </c>
      <c r="Z24">
        <f t="shared" si="2"/>
        <v>9</v>
      </c>
      <c r="AA24">
        <f t="shared" si="3"/>
        <v>53</v>
      </c>
      <c r="AB24" s="6">
        <f t="shared" si="4"/>
        <v>692</v>
      </c>
    </row>
    <row r="25" spans="1:28" x14ac:dyDescent="0.2">
      <c r="A25" s="11">
        <v>40328</v>
      </c>
      <c r="B25" s="2"/>
      <c r="C25">
        <v>691</v>
      </c>
      <c r="D25">
        <v>751</v>
      </c>
      <c r="E25">
        <v>19</v>
      </c>
      <c r="F25">
        <v>23</v>
      </c>
      <c r="G25">
        <v>437.25</v>
      </c>
      <c r="H25">
        <v>17</v>
      </c>
      <c r="I25" s="100">
        <v>33</v>
      </c>
      <c r="K25" s="11">
        <v>40328</v>
      </c>
      <c r="L25" s="2"/>
      <c r="M25">
        <v>5</v>
      </c>
      <c r="N25">
        <v>76</v>
      </c>
      <c r="O25">
        <v>5</v>
      </c>
      <c r="P25">
        <v>4</v>
      </c>
      <c r="Q25">
        <v>1</v>
      </c>
      <c r="R25">
        <v>0</v>
      </c>
      <c r="S25" s="101">
        <v>0</v>
      </c>
      <c r="U25" s="20">
        <f t="shared" si="1"/>
        <v>0</v>
      </c>
      <c r="X25">
        <f t="shared" si="0"/>
        <v>17</v>
      </c>
      <c r="Y25">
        <v>436.25</v>
      </c>
      <c r="Z25">
        <f t="shared" si="2"/>
        <v>19</v>
      </c>
      <c r="AA25">
        <f t="shared" si="3"/>
        <v>14</v>
      </c>
      <c r="AB25" s="6">
        <f t="shared" si="4"/>
        <v>675</v>
      </c>
    </row>
    <row r="26" spans="1:28" x14ac:dyDescent="0.2">
      <c r="A26" s="11">
        <v>40329</v>
      </c>
      <c r="B26" s="2"/>
      <c r="C26">
        <v>691</v>
      </c>
      <c r="D26">
        <v>751</v>
      </c>
      <c r="E26">
        <v>11.66</v>
      </c>
      <c r="F26">
        <v>23</v>
      </c>
      <c r="G26">
        <v>437.25</v>
      </c>
      <c r="H26">
        <v>17</v>
      </c>
      <c r="I26" s="100">
        <v>38</v>
      </c>
      <c r="K26" s="11">
        <v>40329</v>
      </c>
      <c r="L26" s="2"/>
      <c r="M26">
        <v>0</v>
      </c>
      <c r="N26">
        <v>76</v>
      </c>
      <c r="O26">
        <v>6.66</v>
      </c>
      <c r="P26">
        <v>4</v>
      </c>
      <c r="Q26">
        <v>1</v>
      </c>
      <c r="R26">
        <v>0</v>
      </c>
      <c r="S26" s="101">
        <v>1</v>
      </c>
      <c r="U26" s="20">
        <f t="shared" si="1"/>
        <v>0</v>
      </c>
      <c r="X26">
        <f t="shared" si="0"/>
        <v>17</v>
      </c>
      <c r="Y26">
        <v>436.25</v>
      </c>
      <c r="Z26">
        <f t="shared" si="2"/>
        <v>19</v>
      </c>
      <c r="AA26">
        <f t="shared" si="3"/>
        <v>5</v>
      </c>
      <c r="AB26" s="6">
        <f t="shared" si="4"/>
        <v>675</v>
      </c>
    </row>
    <row r="27" spans="1:28" x14ac:dyDescent="0.2">
      <c r="A27" s="11">
        <v>40330</v>
      </c>
      <c r="B27" s="2"/>
      <c r="C27">
        <v>691</v>
      </c>
      <c r="D27">
        <v>1353</v>
      </c>
      <c r="E27">
        <v>11.66</v>
      </c>
      <c r="F27">
        <v>23</v>
      </c>
      <c r="G27">
        <v>437.25</v>
      </c>
      <c r="H27">
        <v>80</v>
      </c>
      <c r="I27" s="100">
        <v>19</v>
      </c>
      <c r="K27" s="11">
        <v>40330</v>
      </c>
      <c r="L27" s="2"/>
      <c r="M27">
        <v>0</v>
      </c>
      <c r="N27">
        <v>76</v>
      </c>
      <c r="O27">
        <v>6.66</v>
      </c>
      <c r="P27">
        <v>4</v>
      </c>
      <c r="Q27">
        <v>1</v>
      </c>
      <c r="R27">
        <v>1</v>
      </c>
      <c r="S27" s="101">
        <v>1</v>
      </c>
      <c r="U27" s="20">
        <f t="shared" si="1"/>
        <v>1.2500000000000001E-2</v>
      </c>
      <c r="X27">
        <f t="shared" si="0"/>
        <v>79</v>
      </c>
      <c r="Y27">
        <v>436.25</v>
      </c>
      <c r="Z27">
        <f t="shared" si="2"/>
        <v>19</v>
      </c>
      <c r="AA27">
        <f t="shared" si="3"/>
        <v>5</v>
      </c>
      <c r="AB27" s="6">
        <f t="shared" si="4"/>
        <v>1277</v>
      </c>
    </row>
    <row r="28" spans="1:28" x14ac:dyDescent="0.2">
      <c r="A28" s="11">
        <v>40331</v>
      </c>
      <c r="B28" s="2"/>
      <c r="C28">
        <v>1632</v>
      </c>
      <c r="D28">
        <v>139</v>
      </c>
      <c r="E28">
        <v>11.66</v>
      </c>
      <c r="F28">
        <v>25</v>
      </c>
      <c r="G28">
        <v>42</v>
      </c>
      <c r="H28">
        <v>120</v>
      </c>
      <c r="I28" s="100">
        <v>19</v>
      </c>
      <c r="K28" s="11">
        <v>40331</v>
      </c>
      <c r="L28" s="2"/>
      <c r="M28">
        <v>22</v>
      </c>
      <c r="N28">
        <v>19</v>
      </c>
      <c r="O28">
        <v>6.66</v>
      </c>
      <c r="P28">
        <v>1</v>
      </c>
      <c r="Q28">
        <v>0</v>
      </c>
      <c r="R28">
        <v>1</v>
      </c>
      <c r="S28" s="101">
        <v>1</v>
      </c>
      <c r="U28" s="20">
        <f t="shared" si="1"/>
        <v>8.3333333333333332E-3</v>
      </c>
      <c r="X28">
        <f t="shared" si="0"/>
        <v>119</v>
      </c>
      <c r="Y28">
        <f>G28-Q28</f>
        <v>42</v>
      </c>
      <c r="Z28">
        <f t="shared" si="2"/>
        <v>24</v>
      </c>
      <c r="AA28">
        <f t="shared" si="3"/>
        <v>5</v>
      </c>
      <c r="AB28" s="6">
        <f t="shared" si="4"/>
        <v>120</v>
      </c>
    </row>
    <row r="29" spans="1:28" x14ac:dyDescent="0.2">
      <c r="A29" s="11">
        <v>40332</v>
      </c>
      <c r="B29" s="2"/>
      <c r="C29">
        <v>195</v>
      </c>
      <c r="D29">
        <v>450</v>
      </c>
      <c r="E29">
        <v>5</v>
      </c>
      <c r="F29">
        <v>2</v>
      </c>
      <c r="G29">
        <v>148</v>
      </c>
      <c r="I29" s="100">
        <v>19</v>
      </c>
      <c r="K29" s="11">
        <v>40332</v>
      </c>
      <c r="L29" s="2"/>
      <c r="M29">
        <v>9</v>
      </c>
      <c r="N29">
        <v>36</v>
      </c>
      <c r="O29">
        <f>SUM('Trap 26:Trap 29 '!K36)</f>
        <v>0</v>
      </c>
      <c r="P29">
        <v>0</v>
      </c>
      <c r="Q29">
        <v>1</v>
      </c>
      <c r="S29" s="101">
        <v>1</v>
      </c>
      <c r="U29" s="20" t="e">
        <f t="shared" si="1"/>
        <v>#DIV/0!</v>
      </c>
      <c r="X29">
        <f t="shared" si="0"/>
        <v>0</v>
      </c>
      <c r="Y29">
        <f t="shared" ref="Y29:Y92" si="5">G29-Q29</f>
        <v>147</v>
      </c>
      <c r="Z29">
        <f t="shared" si="2"/>
        <v>2</v>
      </c>
      <c r="AA29">
        <f t="shared" si="3"/>
        <v>5</v>
      </c>
      <c r="AB29" s="6">
        <f t="shared" si="4"/>
        <v>414</v>
      </c>
    </row>
    <row r="30" spans="1:28" x14ac:dyDescent="0.2">
      <c r="A30" s="11">
        <v>40333</v>
      </c>
      <c r="B30" s="2"/>
      <c r="C30">
        <v>384</v>
      </c>
      <c r="D30">
        <v>562</v>
      </c>
      <c r="E30">
        <v>10</v>
      </c>
      <c r="F30">
        <v>24</v>
      </c>
      <c r="I30" s="100">
        <v>25</v>
      </c>
      <c r="K30" s="11">
        <v>40333</v>
      </c>
      <c r="L30" s="2"/>
      <c r="M30">
        <v>12</v>
      </c>
      <c r="N30">
        <v>50</v>
      </c>
      <c r="O30">
        <f>SUM('Trap 26:Trap 29 '!K37)</f>
        <v>0</v>
      </c>
      <c r="P30">
        <v>1</v>
      </c>
      <c r="S30" s="101">
        <v>1.5</v>
      </c>
      <c r="U30" s="20" t="e">
        <f t="shared" si="1"/>
        <v>#DIV/0!</v>
      </c>
      <c r="X30">
        <f t="shared" si="0"/>
        <v>0</v>
      </c>
      <c r="Y30">
        <f t="shared" si="5"/>
        <v>0</v>
      </c>
      <c r="Z30">
        <f t="shared" si="2"/>
        <v>23</v>
      </c>
      <c r="AA30">
        <f t="shared" si="3"/>
        <v>10</v>
      </c>
      <c r="AB30" s="6">
        <f t="shared" si="4"/>
        <v>512</v>
      </c>
    </row>
    <row r="31" spans="1:28" x14ac:dyDescent="0.2">
      <c r="A31" s="11">
        <v>40334</v>
      </c>
      <c r="B31" s="2"/>
      <c r="C31">
        <v>347</v>
      </c>
      <c r="D31">
        <v>83</v>
      </c>
      <c r="E31">
        <v>9</v>
      </c>
      <c r="F31">
        <v>34</v>
      </c>
      <c r="G31">
        <v>240.3</v>
      </c>
      <c r="I31" s="100">
        <v>13</v>
      </c>
      <c r="K31" s="11">
        <v>40334</v>
      </c>
      <c r="L31" s="2"/>
      <c r="M31">
        <v>6</v>
      </c>
      <c r="N31">
        <f>SUM('Trap 1:Trap 24'!I31)</f>
        <v>1.3</v>
      </c>
      <c r="O31">
        <v>5</v>
      </c>
      <c r="P31">
        <v>13</v>
      </c>
      <c r="Q31">
        <v>2</v>
      </c>
      <c r="S31" s="101">
        <v>0.5</v>
      </c>
      <c r="U31" s="20" t="e">
        <f t="shared" si="1"/>
        <v>#DIV/0!</v>
      </c>
      <c r="X31">
        <f t="shared" si="0"/>
        <v>0</v>
      </c>
      <c r="Y31">
        <f t="shared" si="5"/>
        <v>238.3</v>
      </c>
      <c r="Z31">
        <f t="shared" si="2"/>
        <v>21</v>
      </c>
      <c r="AA31">
        <f t="shared" si="3"/>
        <v>4</v>
      </c>
      <c r="AB31" s="6">
        <f t="shared" si="4"/>
        <v>81.7</v>
      </c>
    </row>
    <row r="32" spans="1:28" x14ac:dyDescent="0.2">
      <c r="A32" s="11">
        <v>40335</v>
      </c>
      <c r="B32" s="2"/>
      <c r="C32">
        <v>78</v>
      </c>
      <c r="D32">
        <v>83</v>
      </c>
      <c r="E32">
        <v>5</v>
      </c>
      <c r="F32">
        <v>3.3</v>
      </c>
      <c r="G32">
        <v>240.3</v>
      </c>
      <c r="H32">
        <v>281</v>
      </c>
      <c r="I32" s="100">
        <v>42</v>
      </c>
      <c r="K32" s="11">
        <v>40335</v>
      </c>
      <c r="L32" s="2"/>
      <c r="M32">
        <v>4</v>
      </c>
      <c r="N32">
        <f>SUM('Trap 1:Trap 24'!I32)</f>
        <v>1.3</v>
      </c>
      <c r="O32">
        <f>SUM('Trap 26:Trap 29 '!K39)</f>
        <v>0</v>
      </c>
      <c r="P32">
        <v>0.3</v>
      </c>
      <c r="Q32">
        <v>2</v>
      </c>
      <c r="R32">
        <v>3</v>
      </c>
      <c r="S32" s="101"/>
      <c r="U32" s="20">
        <f t="shared" si="1"/>
        <v>1.0676156583629894E-2</v>
      </c>
      <c r="X32">
        <f t="shared" si="0"/>
        <v>278</v>
      </c>
      <c r="Y32">
        <f t="shared" si="5"/>
        <v>238.3</v>
      </c>
      <c r="Z32">
        <f t="shared" si="2"/>
        <v>3</v>
      </c>
      <c r="AA32">
        <f t="shared" si="3"/>
        <v>5</v>
      </c>
      <c r="AB32" s="6">
        <f t="shared" si="4"/>
        <v>81.7</v>
      </c>
    </row>
    <row r="33" spans="1:28" x14ac:dyDescent="0.2">
      <c r="A33" s="11">
        <v>40336</v>
      </c>
      <c r="B33" s="2"/>
      <c r="C33">
        <v>78</v>
      </c>
      <c r="D33">
        <v>83</v>
      </c>
      <c r="E33">
        <v>20.66</v>
      </c>
      <c r="F33">
        <v>3.3</v>
      </c>
      <c r="G33">
        <v>240.3</v>
      </c>
      <c r="I33" s="100">
        <v>29</v>
      </c>
      <c r="K33" s="11">
        <v>40336</v>
      </c>
      <c r="L33" s="2"/>
      <c r="M33">
        <v>0</v>
      </c>
      <c r="N33">
        <f>SUM('Trap 1:Trap 24'!I33)</f>
        <v>3</v>
      </c>
      <c r="O33">
        <v>5.66</v>
      </c>
      <c r="P33">
        <v>0.3</v>
      </c>
      <c r="Q33">
        <v>2</v>
      </c>
      <c r="R33">
        <v>2</v>
      </c>
      <c r="S33" s="101">
        <v>4</v>
      </c>
      <c r="U33" s="20" t="e">
        <f t="shared" si="1"/>
        <v>#DIV/0!</v>
      </c>
      <c r="X33">
        <f t="shared" si="0"/>
        <v>-2</v>
      </c>
      <c r="Y33">
        <f t="shared" si="5"/>
        <v>238.3</v>
      </c>
      <c r="Z33">
        <f t="shared" si="2"/>
        <v>3</v>
      </c>
      <c r="AA33">
        <f t="shared" si="3"/>
        <v>15</v>
      </c>
      <c r="AB33" s="6">
        <f t="shared" si="4"/>
        <v>80</v>
      </c>
    </row>
    <row r="34" spans="1:28" x14ac:dyDescent="0.2">
      <c r="A34" s="11">
        <v>40337</v>
      </c>
      <c r="B34" s="2"/>
      <c r="C34">
        <v>78</v>
      </c>
      <c r="D34">
        <v>2174</v>
      </c>
      <c r="E34">
        <v>20.66</v>
      </c>
      <c r="F34">
        <v>3.3</v>
      </c>
      <c r="G34">
        <v>735</v>
      </c>
      <c r="H34">
        <v>114</v>
      </c>
      <c r="I34" s="100">
        <v>52.33</v>
      </c>
      <c r="K34" s="11">
        <v>40337</v>
      </c>
      <c r="L34" s="2"/>
      <c r="M34">
        <v>0</v>
      </c>
      <c r="N34">
        <f>SUM('Trap 1:Trap 24'!I34)</f>
        <v>1</v>
      </c>
      <c r="O34">
        <v>5.66</v>
      </c>
      <c r="P34">
        <v>0.3</v>
      </c>
      <c r="Q34">
        <v>1</v>
      </c>
      <c r="R34">
        <v>0</v>
      </c>
      <c r="S34" s="101">
        <v>0.66</v>
      </c>
      <c r="U34" s="20">
        <f t="shared" si="1"/>
        <v>0</v>
      </c>
      <c r="X34">
        <f t="shared" si="0"/>
        <v>114</v>
      </c>
      <c r="Y34">
        <f t="shared" si="5"/>
        <v>734</v>
      </c>
      <c r="Z34">
        <f t="shared" si="2"/>
        <v>3</v>
      </c>
      <c r="AA34">
        <f t="shared" si="3"/>
        <v>15</v>
      </c>
      <c r="AB34" s="6">
        <f t="shared" si="4"/>
        <v>2173</v>
      </c>
    </row>
    <row r="35" spans="1:28" x14ac:dyDescent="0.2">
      <c r="A35" s="11">
        <v>40338</v>
      </c>
      <c r="B35" s="2"/>
      <c r="C35">
        <v>351</v>
      </c>
      <c r="D35">
        <v>830</v>
      </c>
      <c r="E35">
        <v>20.66</v>
      </c>
      <c r="F35">
        <v>2</v>
      </c>
      <c r="H35">
        <v>462</v>
      </c>
      <c r="I35" s="100">
        <v>52.33</v>
      </c>
      <c r="K35" s="11">
        <v>40338</v>
      </c>
      <c r="L35" s="2"/>
      <c r="M35">
        <v>12</v>
      </c>
      <c r="N35">
        <f>SUM('Trap 1:Trap 24'!I35)</f>
        <v>2</v>
      </c>
      <c r="O35">
        <v>5.66</v>
      </c>
      <c r="P35">
        <v>0</v>
      </c>
      <c r="R35">
        <v>1</v>
      </c>
      <c r="S35" s="101">
        <v>0.66</v>
      </c>
      <c r="U35" s="20">
        <f t="shared" si="1"/>
        <v>2.1645021645021645E-3</v>
      </c>
      <c r="X35">
        <f t="shared" si="0"/>
        <v>461</v>
      </c>
      <c r="Y35">
        <f t="shared" si="5"/>
        <v>0</v>
      </c>
      <c r="Z35">
        <f t="shared" si="2"/>
        <v>2</v>
      </c>
      <c r="AA35">
        <f t="shared" si="3"/>
        <v>15</v>
      </c>
      <c r="AB35" s="6">
        <f t="shared" si="4"/>
        <v>828</v>
      </c>
    </row>
    <row r="36" spans="1:28" x14ac:dyDescent="0.2">
      <c r="A36" s="11">
        <v>40339</v>
      </c>
      <c r="B36" s="2"/>
      <c r="C36">
        <v>347</v>
      </c>
      <c r="D36">
        <v>989</v>
      </c>
      <c r="E36">
        <v>13</v>
      </c>
      <c r="F36">
        <v>1</v>
      </c>
      <c r="G36">
        <v>231</v>
      </c>
      <c r="H36">
        <v>131</v>
      </c>
      <c r="I36" s="100">
        <v>52.33</v>
      </c>
      <c r="K36" s="11">
        <v>40339</v>
      </c>
      <c r="L36" s="2"/>
      <c r="M36">
        <v>5</v>
      </c>
      <c r="N36">
        <f>SUM('Trap 1:Trap 24'!I36)</f>
        <v>8</v>
      </c>
      <c r="O36">
        <v>3</v>
      </c>
      <c r="P36">
        <v>0</v>
      </c>
      <c r="Q36">
        <v>1</v>
      </c>
      <c r="R36">
        <v>1</v>
      </c>
      <c r="S36" s="101">
        <v>0.66</v>
      </c>
      <c r="U36" s="20">
        <f t="shared" si="1"/>
        <v>7.6335877862595417E-3</v>
      </c>
      <c r="X36">
        <f t="shared" si="0"/>
        <v>130</v>
      </c>
      <c r="Y36">
        <f t="shared" si="5"/>
        <v>230</v>
      </c>
      <c r="Z36">
        <f t="shared" si="2"/>
        <v>1</v>
      </c>
      <c r="AA36">
        <f t="shared" si="3"/>
        <v>10</v>
      </c>
      <c r="AB36" s="6">
        <f t="shared" si="4"/>
        <v>981</v>
      </c>
    </row>
    <row r="37" spans="1:28" x14ac:dyDescent="0.2">
      <c r="A37" s="11">
        <v>40340</v>
      </c>
      <c r="B37" s="2"/>
      <c r="C37">
        <v>207</v>
      </c>
      <c r="D37">
        <v>700</v>
      </c>
      <c r="E37">
        <v>8</v>
      </c>
      <c r="F37">
        <v>2</v>
      </c>
      <c r="G37">
        <f>'2014 Culex Percentage'!E30</f>
        <v>0</v>
      </c>
      <c r="H37">
        <v>131</v>
      </c>
      <c r="I37" s="100">
        <v>860</v>
      </c>
      <c r="K37" s="11">
        <v>40340</v>
      </c>
      <c r="L37" s="2"/>
      <c r="M37">
        <v>0</v>
      </c>
      <c r="N37">
        <f>SUM('Trap 1:Trap 24'!I37)</f>
        <v>5.4999999999999991</v>
      </c>
      <c r="O37">
        <v>3</v>
      </c>
      <c r="P37">
        <v>0</v>
      </c>
      <c r="R37">
        <v>1</v>
      </c>
      <c r="S37" s="101">
        <v>2.5</v>
      </c>
      <c r="U37" s="20">
        <f t="shared" si="1"/>
        <v>7.6335877862595417E-3</v>
      </c>
      <c r="X37">
        <f t="shared" si="0"/>
        <v>130</v>
      </c>
      <c r="Y37">
        <f t="shared" si="5"/>
        <v>0</v>
      </c>
      <c r="Z37">
        <f t="shared" si="2"/>
        <v>2</v>
      </c>
      <c r="AA37">
        <f t="shared" si="3"/>
        <v>5</v>
      </c>
      <c r="AB37" s="6">
        <f t="shared" si="4"/>
        <v>694.5</v>
      </c>
    </row>
    <row r="38" spans="1:28" x14ac:dyDescent="0.2">
      <c r="A38" s="11">
        <v>40341</v>
      </c>
      <c r="B38" s="2"/>
      <c r="C38">
        <v>220</v>
      </c>
      <c r="D38">
        <v>453</v>
      </c>
      <c r="E38">
        <v>7</v>
      </c>
      <c r="F38">
        <v>8</v>
      </c>
      <c r="G38">
        <f>'2014 Culex Percentage'!E31</f>
        <v>0</v>
      </c>
      <c r="H38">
        <v>131</v>
      </c>
      <c r="I38" s="100">
        <v>1699</v>
      </c>
      <c r="K38" s="11">
        <v>40341</v>
      </c>
      <c r="L38" s="2"/>
      <c r="M38">
        <v>6</v>
      </c>
      <c r="N38">
        <f>SUM('Trap 1:Trap 24'!I38)</f>
        <v>5.4999999999999991</v>
      </c>
      <c r="O38">
        <f>SUM('Trap 26:Trap 29 '!K45)</f>
        <v>0</v>
      </c>
      <c r="P38">
        <v>0</v>
      </c>
      <c r="R38">
        <v>1</v>
      </c>
      <c r="S38" s="101">
        <v>0.5</v>
      </c>
      <c r="U38" s="20">
        <f t="shared" si="1"/>
        <v>7.6335877862595417E-3</v>
      </c>
      <c r="X38">
        <f t="shared" si="0"/>
        <v>130</v>
      </c>
      <c r="Y38">
        <f t="shared" si="5"/>
        <v>0</v>
      </c>
      <c r="Z38">
        <f t="shared" si="2"/>
        <v>8</v>
      </c>
      <c r="AA38">
        <f t="shared" si="3"/>
        <v>7</v>
      </c>
      <c r="AB38" s="6">
        <f t="shared" si="4"/>
        <v>447.5</v>
      </c>
    </row>
    <row r="39" spans="1:28" x14ac:dyDescent="0.2">
      <c r="A39" s="11">
        <v>40342</v>
      </c>
      <c r="B39" s="2"/>
      <c r="C39">
        <v>306</v>
      </c>
      <c r="D39">
        <v>453</v>
      </c>
      <c r="E39">
        <v>12</v>
      </c>
      <c r="F39">
        <v>53</v>
      </c>
      <c r="G39">
        <f>'2014 Culex Percentage'!E32</f>
        <v>0</v>
      </c>
      <c r="H39">
        <v>486</v>
      </c>
      <c r="I39" s="100">
        <v>725</v>
      </c>
      <c r="K39" s="11">
        <v>40342</v>
      </c>
      <c r="L39" s="2"/>
      <c r="M39">
        <v>1</v>
      </c>
      <c r="N39">
        <f>SUM('Trap 1:Trap 24'!I39)</f>
        <v>5.4999999999999991</v>
      </c>
      <c r="O39">
        <v>2</v>
      </c>
      <c r="P39">
        <v>1</v>
      </c>
      <c r="R39">
        <v>0</v>
      </c>
      <c r="S39" s="101">
        <v>0</v>
      </c>
      <c r="U39" s="20">
        <f t="shared" si="1"/>
        <v>0</v>
      </c>
      <c r="X39">
        <f t="shared" si="0"/>
        <v>486</v>
      </c>
      <c r="Y39">
        <f t="shared" si="5"/>
        <v>0</v>
      </c>
      <c r="Z39">
        <f t="shared" si="2"/>
        <v>52</v>
      </c>
      <c r="AA39">
        <f t="shared" si="3"/>
        <v>10</v>
      </c>
      <c r="AB39" s="6">
        <f t="shared" si="4"/>
        <v>447.5</v>
      </c>
    </row>
    <row r="40" spans="1:28" x14ac:dyDescent="0.2">
      <c r="A40" s="11">
        <v>40343</v>
      </c>
      <c r="B40" s="2"/>
      <c r="C40">
        <v>306</v>
      </c>
      <c r="D40">
        <v>453</v>
      </c>
      <c r="E40">
        <v>22.33</v>
      </c>
      <c r="F40">
        <v>53</v>
      </c>
      <c r="G40">
        <f>'2014 Culex Percentage'!E33</f>
        <v>0</v>
      </c>
      <c r="H40">
        <v>209</v>
      </c>
      <c r="I40" s="100">
        <v>2093</v>
      </c>
      <c r="K40" s="11">
        <v>40343</v>
      </c>
      <c r="L40" s="2"/>
      <c r="M40">
        <v>0</v>
      </c>
      <c r="N40">
        <f>SUM('Trap 1:Trap 24'!I40)</f>
        <v>25</v>
      </c>
      <c r="O40">
        <v>1.33</v>
      </c>
      <c r="P40">
        <v>1</v>
      </c>
      <c r="R40">
        <v>0</v>
      </c>
      <c r="S40" s="101"/>
      <c r="U40" s="20">
        <f t="shared" si="1"/>
        <v>0</v>
      </c>
      <c r="X40">
        <f t="shared" si="0"/>
        <v>209</v>
      </c>
      <c r="Y40">
        <f t="shared" si="5"/>
        <v>0</v>
      </c>
      <c r="Z40">
        <f t="shared" si="2"/>
        <v>52</v>
      </c>
      <c r="AA40">
        <f t="shared" si="3"/>
        <v>21</v>
      </c>
      <c r="AB40" s="6">
        <f t="shared" si="4"/>
        <v>428</v>
      </c>
    </row>
    <row r="41" spans="1:28" x14ac:dyDescent="0.2">
      <c r="A41" s="11">
        <v>40344</v>
      </c>
      <c r="B41" s="2"/>
      <c r="C41">
        <v>306</v>
      </c>
      <c r="D41">
        <v>2111</v>
      </c>
      <c r="E41">
        <v>22.33</v>
      </c>
      <c r="F41">
        <v>53</v>
      </c>
      <c r="G41">
        <f>'2014 Culex Percentage'!E34</f>
        <v>0</v>
      </c>
      <c r="H41">
        <v>136</v>
      </c>
      <c r="I41" s="100">
        <v>2678</v>
      </c>
      <c r="K41" s="11">
        <v>40344</v>
      </c>
      <c r="L41" s="2"/>
      <c r="M41">
        <v>0</v>
      </c>
      <c r="N41">
        <f>SUM('Trap 1:Trap 24'!I41)</f>
        <v>55</v>
      </c>
      <c r="O41">
        <v>1.33</v>
      </c>
      <c r="P41">
        <v>1</v>
      </c>
      <c r="Q41">
        <v>2</v>
      </c>
      <c r="R41">
        <v>1</v>
      </c>
      <c r="S41" s="101">
        <v>0.33</v>
      </c>
      <c r="U41" s="20">
        <f t="shared" si="1"/>
        <v>7.3529411764705881E-3</v>
      </c>
      <c r="X41">
        <f t="shared" si="0"/>
        <v>135</v>
      </c>
      <c r="Y41">
        <f t="shared" si="5"/>
        <v>-2</v>
      </c>
      <c r="Z41">
        <f t="shared" si="2"/>
        <v>52</v>
      </c>
      <c r="AA41">
        <f t="shared" si="3"/>
        <v>21</v>
      </c>
      <c r="AB41" s="6">
        <f t="shared" si="4"/>
        <v>2056</v>
      </c>
    </row>
    <row r="42" spans="1:28" x14ac:dyDescent="0.2">
      <c r="A42" s="11">
        <v>40345</v>
      </c>
      <c r="B42" s="2"/>
      <c r="C42">
        <v>533</v>
      </c>
      <c r="D42">
        <v>468</v>
      </c>
      <c r="E42">
        <v>22.33</v>
      </c>
      <c r="F42">
        <v>68</v>
      </c>
      <c r="G42">
        <f>'2014 Culex Percentage'!E35</f>
        <v>0</v>
      </c>
      <c r="H42">
        <v>173</v>
      </c>
      <c r="I42" s="100">
        <v>2678</v>
      </c>
      <c r="K42" s="11">
        <v>40345</v>
      </c>
      <c r="L42" s="2"/>
      <c r="M42">
        <v>6</v>
      </c>
      <c r="N42">
        <f>SUM('Trap 1:Trap 24'!I42)</f>
        <v>21</v>
      </c>
      <c r="O42">
        <v>1.33</v>
      </c>
      <c r="P42">
        <v>0</v>
      </c>
      <c r="R42">
        <v>3</v>
      </c>
      <c r="S42" s="101">
        <v>0.33</v>
      </c>
      <c r="U42" s="20">
        <f t="shared" si="1"/>
        <v>1.7341040462427744E-2</v>
      </c>
      <c r="X42">
        <f t="shared" si="0"/>
        <v>170</v>
      </c>
      <c r="Y42">
        <f t="shared" si="5"/>
        <v>0</v>
      </c>
      <c r="Z42">
        <f t="shared" si="2"/>
        <v>68</v>
      </c>
      <c r="AA42">
        <f t="shared" si="3"/>
        <v>21</v>
      </c>
      <c r="AB42" s="6">
        <f t="shared" si="4"/>
        <v>447</v>
      </c>
    </row>
    <row r="43" spans="1:28" x14ac:dyDescent="0.2">
      <c r="A43" s="11">
        <v>40346</v>
      </c>
      <c r="B43" s="2"/>
      <c r="C43">
        <v>272</v>
      </c>
      <c r="D43">
        <v>1449</v>
      </c>
      <c r="E43">
        <v>35</v>
      </c>
      <c r="F43">
        <v>23</v>
      </c>
      <c r="G43">
        <f>'2014 Culex Percentage'!E36</f>
        <v>0</v>
      </c>
      <c r="H43">
        <v>313.75</v>
      </c>
      <c r="I43" s="100">
        <v>2678</v>
      </c>
      <c r="K43" s="11">
        <v>40346</v>
      </c>
      <c r="L43" s="2"/>
      <c r="M43">
        <v>6</v>
      </c>
      <c r="N43">
        <f>SUM('Trap 1:Trap 24'!I43)</f>
        <v>23.3</v>
      </c>
      <c r="O43">
        <v>5</v>
      </c>
      <c r="P43">
        <v>1</v>
      </c>
      <c r="R43">
        <v>2</v>
      </c>
      <c r="S43" s="101">
        <v>0.33</v>
      </c>
      <c r="U43" s="20">
        <f t="shared" si="1"/>
        <v>6.3745019920318727E-3</v>
      </c>
      <c r="X43">
        <f t="shared" si="0"/>
        <v>311.75</v>
      </c>
      <c r="Y43">
        <f t="shared" si="5"/>
        <v>0</v>
      </c>
      <c r="Z43">
        <f t="shared" si="2"/>
        <v>22</v>
      </c>
      <c r="AA43">
        <f t="shared" si="3"/>
        <v>30</v>
      </c>
      <c r="AB43" s="6">
        <f t="shared" si="4"/>
        <v>1425.7</v>
      </c>
    </row>
    <row r="44" spans="1:28" x14ac:dyDescent="0.2">
      <c r="A44" s="11">
        <v>40347</v>
      </c>
      <c r="B44" s="2"/>
      <c r="C44">
        <v>373</v>
      </c>
      <c r="D44">
        <v>2025</v>
      </c>
      <c r="E44">
        <v>76</v>
      </c>
      <c r="F44">
        <v>50</v>
      </c>
      <c r="G44">
        <f>'2014 Culex Percentage'!E37</f>
        <v>0</v>
      </c>
      <c r="H44">
        <v>313.75</v>
      </c>
      <c r="I44" s="100">
        <v>3034</v>
      </c>
      <c r="K44" s="11">
        <v>40347</v>
      </c>
      <c r="L44" s="2"/>
      <c r="M44">
        <v>21</v>
      </c>
      <c r="N44">
        <f>SUM('Trap 1:Trap 24'!I44)</f>
        <v>34.100000000000016</v>
      </c>
      <c r="O44">
        <v>10</v>
      </c>
      <c r="P44">
        <v>1</v>
      </c>
      <c r="R44">
        <v>2</v>
      </c>
      <c r="S44" s="101">
        <v>5</v>
      </c>
      <c r="U44" s="20">
        <f t="shared" si="1"/>
        <v>6.3745019920318727E-3</v>
      </c>
      <c r="X44">
        <f>H44-R44</f>
        <v>311.75</v>
      </c>
      <c r="Y44">
        <f t="shared" si="5"/>
        <v>0</v>
      </c>
      <c r="Z44">
        <f t="shared" si="2"/>
        <v>49</v>
      </c>
      <c r="AA44">
        <f t="shared" si="3"/>
        <v>66</v>
      </c>
      <c r="AB44" s="6">
        <f t="shared" si="4"/>
        <v>1990.9</v>
      </c>
    </row>
    <row r="45" spans="1:28" x14ac:dyDescent="0.2">
      <c r="A45" s="11">
        <v>40348</v>
      </c>
      <c r="B45" s="2"/>
      <c r="C45">
        <v>188</v>
      </c>
      <c r="D45">
        <v>1625</v>
      </c>
      <c r="E45">
        <v>737</v>
      </c>
      <c r="F45">
        <v>32</v>
      </c>
      <c r="G45">
        <f>'2014 Culex Percentage'!E38</f>
        <v>0</v>
      </c>
      <c r="H45">
        <v>313.75</v>
      </c>
      <c r="I45" s="100">
        <v>2076</v>
      </c>
      <c r="K45" s="11">
        <v>40348</v>
      </c>
      <c r="L45" s="2"/>
      <c r="M45">
        <v>4</v>
      </c>
      <c r="N45">
        <f>SUM('Trap 1:Trap 24'!I45)</f>
        <v>34.400000000000013</v>
      </c>
      <c r="O45">
        <v>6</v>
      </c>
      <c r="P45">
        <v>1</v>
      </c>
      <c r="R45">
        <v>2</v>
      </c>
      <c r="S45" s="101">
        <v>0</v>
      </c>
      <c r="U45" s="20">
        <f t="shared" si="1"/>
        <v>6.3745019920318727E-3</v>
      </c>
      <c r="X45">
        <f t="shared" si="0"/>
        <v>311.75</v>
      </c>
      <c r="Y45">
        <f t="shared" si="5"/>
        <v>0</v>
      </c>
      <c r="Z45">
        <f t="shared" si="2"/>
        <v>31</v>
      </c>
      <c r="AA45">
        <f t="shared" si="3"/>
        <v>731</v>
      </c>
      <c r="AB45" s="6">
        <f t="shared" si="4"/>
        <v>1590.6</v>
      </c>
    </row>
    <row r="46" spans="1:28" x14ac:dyDescent="0.2">
      <c r="A46" s="11">
        <v>40349</v>
      </c>
      <c r="B46" s="2"/>
      <c r="C46">
        <v>138</v>
      </c>
      <c r="D46">
        <v>1625</v>
      </c>
      <c r="E46">
        <v>516</v>
      </c>
      <c r="F46">
        <v>34.299999999999997</v>
      </c>
      <c r="G46">
        <f>'2014 Culex Percentage'!E39</f>
        <v>0</v>
      </c>
      <c r="H46">
        <v>222</v>
      </c>
      <c r="I46" s="100">
        <v>1552</v>
      </c>
      <c r="K46" s="11">
        <v>40349</v>
      </c>
      <c r="L46" s="2"/>
      <c r="M46">
        <v>9</v>
      </c>
      <c r="N46">
        <f>SUM('Trap 1:Trap 24'!I46)</f>
        <v>34.100000000000016</v>
      </c>
      <c r="O46">
        <v>5</v>
      </c>
      <c r="P46">
        <v>3</v>
      </c>
      <c r="R46">
        <v>0</v>
      </c>
      <c r="S46" s="101">
        <v>11</v>
      </c>
      <c r="U46" s="20">
        <f t="shared" si="1"/>
        <v>0</v>
      </c>
      <c r="X46">
        <f t="shared" si="0"/>
        <v>222</v>
      </c>
      <c r="Y46">
        <f t="shared" si="5"/>
        <v>0</v>
      </c>
      <c r="Z46">
        <f t="shared" si="2"/>
        <v>31.299999999999997</v>
      </c>
      <c r="AA46">
        <f t="shared" si="3"/>
        <v>511</v>
      </c>
      <c r="AB46" s="6">
        <f t="shared" si="4"/>
        <v>1590.9</v>
      </c>
    </row>
    <row r="47" spans="1:28" x14ac:dyDescent="0.2">
      <c r="A47" s="11">
        <v>40350</v>
      </c>
      <c r="B47" s="2"/>
      <c r="C47">
        <v>138</v>
      </c>
      <c r="D47">
        <v>1625</v>
      </c>
      <c r="E47">
        <v>564.33000000000004</v>
      </c>
      <c r="F47">
        <v>34.299999999999997</v>
      </c>
      <c r="G47">
        <f>'2014 Culex Percentage'!E40</f>
        <v>0</v>
      </c>
      <c r="H47">
        <v>72</v>
      </c>
      <c r="I47" s="100">
        <v>306</v>
      </c>
      <c r="K47" s="11">
        <v>40350</v>
      </c>
      <c r="L47" s="2"/>
      <c r="M47">
        <v>0</v>
      </c>
      <c r="N47">
        <f>SUM('Trap 1:Trap 24'!I47)</f>
        <v>26.3</v>
      </c>
      <c r="O47">
        <v>5.66</v>
      </c>
      <c r="P47">
        <v>2.7</v>
      </c>
      <c r="R47">
        <v>1</v>
      </c>
      <c r="S47" s="101">
        <v>16</v>
      </c>
      <c r="U47" s="20">
        <f t="shared" si="1"/>
        <v>1.3888888888888888E-2</v>
      </c>
      <c r="X47">
        <f t="shared" si="0"/>
        <v>71</v>
      </c>
      <c r="Y47">
        <f t="shared" si="5"/>
        <v>0</v>
      </c>
      <c r="Z47">
        <f t="shared" si="2"/>
        <v>31.599999999999998</v>
      </c>
      <c r="AA47">
        <f t="shared" si="3"/>
        <v>558.67000000000007</v>
      </c>
      <c r="AB47" s="6">
        <f t="shared" si="4"/>
        <v>1598.7</v>
      </c>
    </row>
    <row r="48" spans="1:28" x14ac:dyDescent="0.2">
      <c r="A48" s="11">
        <v>40351</v>
      </c>
      <c r="B48" s="2"/>
      <c r="C48">
        <v>138</v>
      </c>
      <c r="D48">
        <v>6220</v>
      </c>
      <c r="E48">
        <v>564.33000000000004</v>
      </c>
      <c r="F48">
        <v>34.299999999999997</v>
      </c>
      <c r="G48">
        <f>'2014 Culex Percentage'!E41</f>
        <v>0</v>
      </c>
      <c r="H48">
        <v>305</v>
      </c>
      <c r="I48" s="100">
        <v>873.7</v>
      </c>
      <c r="K48" s="11">
        <v>40351</v>
      </c>
      <c r="L48" s="2"/>
      <c r="M48">
        <v>0</v>
      </c>
      <c r="N48">
        <f>SUM('Trap 1:Trap 24'!I48)</f>
        <v>9</v>
      </c>
      <c r="O48">
        <v>5.66</v>
      </c>
      <c r="P48">
        <v>2.7</v>
      </c>
      <c r="R48">
        <v>1</v>
      </c>
      <c r="S48" s="101">
        <v>10.3</v>
      </c>
      <c r="U48" s="20">
        <f t="shared" si="1"/>
        <v>3.2786885245901639E-3</v>
      </c>
      <c r="X48">
        <f t="shared" si="0"/>
        <v>304</v>
      </c>
      <c r="Y48">
        <f t="shared" si="5"/>
        <v>0</v>
      </c>
      <c r="Z48">
        <f t="shared" si="2"/>
        <v>31.599999999999998</v>
      </c>
      <c r="AA48">
        <f t="shared" si="3"/>
        <v>558.67000000000007</v>
      </c>
      <c r="AB48" s="6">
        <f t="shared" si="4"/>
        <v>6211</v>
      </c>
    </row>
    <row r="49" spans="1:28" x14ac:dyDescent="0.2">
      <c r="A49" s="11">
        <v>40352</v>
      </c>
      <c r="B49" s="2"/>
      <c r="C49">
        <v>506</v>
      </c>
      <c r="D49">
        <v>2215</v>
      </c>
      <c r="E49">
        <v>564.33000000000004</v>
      </c>
      <c r="F49">
        <v>56</v>
      </c>
      <c r="G49">
        <f>'2014 Culex Percentage'!E42</f>
        <v>0</v>
      </c>
      <c r="H49">
        <v>319</v>
      </c>
      <c r="I49" s="100">
        <v>873.7</v>
      </c>
      <c r="K49" s="11">
        <v>40352</v>
      </c>
      <c r="L49" s="2"/>
      <c r="M49">
        <v>25</v>
      </c>
      <c r="N49">
        <f>SUM('Trap 1:Trap 24'!I49)</f>
        <v>15</v>
      </c>
      <c r="O49">
        <v>5.66</v>
      </c>
      <c r="P49">
        <v>3</v>
      </c>
      <c r="R49">
        <v>2</v>
      </c>
      <c r="S49" s="101">
        <v>10.3</v>
      </c>
      <c r="U49" s="20">
        <f t="shared" si="1"/>
        <v>6.269592476489028E-3</v>
      </c>
      <c r="X49">
        <f t="shared" si="0"/>
        <v>317</v>
      </c>
      <c r="Y49">
        <f t="shared" si="5"/>
        <v>0</v>
      </c>
      <c r="Z49">
        <f t="shared" si="2"/>
        <v>53</v>
      </c>
      <c r="AA49">
        <f t="shared" si="3"/>
        <v>558.67000000000007</v>
      </c>
      <c r="AB49" s="6">
        <f t="shared" si="4"/>
        <v>2200</v>
      </c>
    </row>
    <row r="50" spans="1:28" x14ac:dyDescent="0.2">
      <c r="A50" s="11">
        <v>40353</v>
      </c>
      <c r="B50" s="2"/>
      <c r="C50">
        <v>222</v>
      </c>
      <c r="D50">
        <v>4257</v>
      </c>
      <c r="E50">
        <v>5191</v>
      </c>
      <c r="F50">
        <v>97</v>
      </c>
      <c r="G50">
        <f>'2014 Culex Percentage'!E43</f>
        <v>0</v>
      </c>
      <c r="H50">
        <v>319</v>
      </c>
      <c r="I50" s="100">
        <v>873.7</v>
      </c>
      <c r="K50" s="11">
        <v>40353</v>
      </c>
      <c r="L50" s="2"/>
      <c r="M50">
        <v>5</v>
      </c>
      <c r="N50">
        <f>SUM('Trap 1:Trap 24'!I50)</f>
        <v>28.25</v>
      </c>
      <c r="O50">
        <v>27</v>
      </c>
      <c r="P50">
        <v>5</v>
      </c>
      <c r="R50">
        <v>2</v>
      </c>
      <c r="S50" s="101">
        <v>10.3</v>
      </c>
      <c r="U50" s="20">
        <f t="shared" si="1"/>
        <v>6.269592476489028E-3</v>
      </c>
      <c r="X50">
        <f t="shared" si="0"/>
        <v>317</v>
      </c>
      <c r="Y50">
        <f t="shared" si="5"/>
        <v>0</v>
      </c>
      <c r="Z50">
        <f t="shared" si="2"/>
        <v>92</v>
      </c>
      <c r="AA50">
        <f t="shared" si="3"/>
        <v>5164</v>
      </c>
      <c r="AB50" s="6">
        <f t="shared" si="4"/>
        <v>4228.75</v>
      </c>
    </row>
    <row r="51" spans="1:28" x14ac:dyDescent="0.2">
      <c r="A51" s="11">
        <v>40354</v>
      </c>
      <c r="B51" s="2"/>
      <c r="C51">
        <v>303</v>
      </c>
      <c r="D51">
        <v>1252</v>
      </c>
      <c r="E51">
        <v>1485</v>
      </c>
      <c r="F51">
        <v>83</v>
      </c>
      <c r="G51">
        <f>'2014 Culex Percentage'!E44</f>
        <v>0</v>
      </c>
      <c r="H51">
        <v>319</v>
      </c>
      <c r="I51" s="100">
        <v>1597</v>
      </c>
      <c r="K51" s="11">
        <v>40354</v>
      </c>
      <c r="L51" s="2"/>
      <c r="M51">
        <v>3</v>
      </c>
      <c r="N51">
        <f>SUM('Trap 1:Trap 24'!I51)</f>
        <v>27.25</v>
      </c>
      <c r="O51">
        <v>8</v>
      </c>
      <c r="P51">
        <v>6</v>
      </c>
      <c r="R51">
        <v>2</v>
      </c>
      <c r="S51" s="101">
        <v>36.5</v>
      </c>
      <c r="U51" s="20">
        <f t="shared" si="1"/>
        <v>6.269592476489028E-3</v>
      </c>
      <c r="X51">
        <f t="shared" si="0"/>
        <v>317</v>
      </c>
      <c r="Y51">
        <f t="shared" si="5"/>
        <v>0</v>
      </c>
      <c r="Z51">
        <f t="shared" si="2"/>
        <v>77</v>
      </c>
      <c r="AA51">
        <f t="shared" si="3"/>
        <v>1477</v>
      </c>
      <c r="AB51" s="6">
        <f t="shared" si="4"/>
        <v>1224.75</v>
      </c>
    </row>
    <row r="52" spans="1:28" x14ac:dyDescent="0.2">
      <c r="A52" s="11">
        <v>40355</v>
      </c>
      <c r="B52" s="2"/>
      <c r="C52">
        <v>437</v>
      </c>
      <c r="D52">
        <v>999</v>
      </c>
      <c r="E52">
        <v>3940</v>
      </c>
      <c r="F52">
        <v>71</v>
      </c>
      <c r="G52">
        <f>'2014 Culex Percentage'!E45</f>
        <v>0</v>
      </c>
      <c r="H52">
        <v>208</v>
      </c>
      <c r="I52" s="100">
        <v>1391</v>
      </c>
      <c r="K52" s="11">
        <v>40355</v>
      </c>
      <c r="L52" s="2"/>
      <c r="M52">
        <v>4</v>
      </c>
      <c r="N52">
        <f>SUM('Trap 1:Trap 24'!I52)</f>
        <v>27.85</v>
      </c>
      <c r="O52">
        <v>17</v>
      </c>
      <c r="P52">
        <v>5</v>
      </c>
      <c r="R52">
        <v>2</v>
      </c>
      <c r="S52" s="101">
        <v>27.5</v>
      </c>
      <c r="U52" s="20">
        <f t="shared" si="1"/>
        <v>9.6153846153846159E-3</v>
      </c>
      <c r="X52">
        <f t="shared" si="0"/>
        <v>206</v>
      </c>
      <c r="Y52">
        <f t="shared" si="5"/>
        <v>0</v>
      </c>
      <c r="Z52">
        <f t="shared" si="2"/>
        <v>66</v>
      </c>
      <c r="AA52">
        <f t="shared" si="3"/>
        <v>3923</v>
      </c>
      <c r="AB52" s="6">
        <f t="shared" si="4"/>
        <v>971.15</v>
      </c>
    </row>
    <row r="53" spans="1:28" x14ac:dyDescent="0.2">
      <c r="A53" s="11">
        <v>40356</v>
      </c>
      <c r="B53" s="2"/>
      <c r="C53">
        <v>753</v>
      </c>
      <c r="D53">
        <v>999</v>
      </c>
      <c r="E53">
        <v>1378</v>
      </c>
      <c r="F53">
        <v>178</v>
      </c>
      <c r="G53">
        <f>'2014 Culex Percentage'!E46</f>
        <v>0</v>
      </c>
      <c r="H53">
        <v>309</v>
      </c>
      <c r="I53" s="100">
        <v>929</v>
      </c>
      <c r="K53" s="11">
        <v>40356</v>
      </c>
      <c r="L53" s="2"/>
      <c r="M53">
        <v>29</v>
      </c>
      <c r="N53">
        <v>109</v>
      </c>
      <c r="O53">
        <v>16</v>
      </c>
      <c r="P53">
        <v>7</v>
      </c>
      <c r="R53">
        <v>3</v>
      </c>
      <c r="S53" s="101">
        <v>56</v>
      </c>
      <c r="U53" s="20">
        <f t="shared" si="1"/>
        <v>9.7087378640776691E-3</v>
      </c>
      <c r="X53">
        <f t="shared" si="0"/>
        <v>306</v>
      </c>
      <c r="Y53">
        <f t="shared" si="5"/>
        <v>0</v>
      </c>
      <c r="Z53">
        <f t="shared" si="2"/>
        <v>171</v>
      </c>
      <c r="AA53">
        <f t="shared" si="3"/>
        <v>1362</v>
      </c>
      <c r="AB53" s="6">
        <f t="shared" si="4"/>
        <v>890</v>
      </c>
    </row>
    <row r="54" spans="1:28" x14ac:dyDescent="0.2">
      <c r="A54" s="11">
        <v>40357</v>
      </c>
      <c r="B54" s="2"/>
      <c r="C54">
        <v>753</v>
      </c>
      <c r="D54">
        <v>999</v>
      </c>
      <c r="E54">
        <v>602.33000000000004</v>
      </c>
      <c r="F54">
        <v>178</v>
      </c>
      <c r="G54">
        <f>'2014 Culex Percentage'!E47</f>
        <v>0</v>
      </c>
      <c r="H54">
        <v>242</v>
      </c>
      <c r="I54" s="100">
        <v>552</v>
      </c>
      <c r="K54" s="11">
        <v>40357</v>
      </c>
      <c r="L54" s="2"/>
      <c r="M54">
        <v>0</v>
      </c>
      <c r="N54">
        <v>109</v>
      </c>
      <c r="O54">
        <v>7.33</v>
      </c>
      <c r="P54">
        <v>4</v>
      </c>
      <c r="R54">
        <v>16</v>
      </c>
      <c r="S54" s="101">
        <v>39</v>
      </c>
      <c r="U54" s="20">
        <f t="shared" si="1"/>
        <v>6.6115702479338845E-2</v>
      </c>
      <c r="X54">
        <f t="shared" si="0"/>
        <v>226</v>
      </c>
      <c r="Y54">
        <f t="shared" si="5"/>
        <v>0</v>
      </c>
      <c r="Z54">
        <f t="shared" si="2"/>
        <v>174</v>
      </c>
      <c r="AA54">
        <f t="shared" si="3"/>
        <v>595</v>
      </c>
      <c r="AB54" s="6">
        <f t="shared" si="4"/>
        <v>890</v>
      </c>
    </row>
    <row r="55" spans="1:28" x14ac:dyDescent="0.2">
      <c r="A55" s="11">
        <v>40358</v>
      </c>
      <c r="B55" s="2"/>
      <c r="C55">
        <v>753</v>
      </c>
      <c r="D55">
        <v>1907</v>
      </c>
      <c r="E55">
        <v>602.33000000000004</v>
      </c>
      <c r="F55">
        <v>178</v>
      </c>
      <c r="G55">
        <f>'2014 Culex Percentage'!E48</f>
        <v>0</v>
      </c>
      <c r="H55">
        <v>1523</v>
      </c>
      <c r="I55" s="100">
        <v>896</v>
      </c>
      <c r="K55" s="11">
        <v>40358</v>
      </c>
      <c r="L55" s="2"/>
      <c r="M55">
        <v>0</v>
      </c>
      <c r="N55">
        <v>109</v>
      </c>
      <c r="O55">
        <v>7.33</v>
      </c>
      <c r="P55">
        <v>4</v>
      </c>
      <c r="Q55">
        <v>3</v>
      </c>
      <c r="R55">
        <v>30</v>
      </c>
      <c r="S55" s="101">
        <v>24.3</v>
      </c>
      <c r="U55" s="20">
        <f t="shared" si="1"/>
        <v>1.9697964543663821E-2</v>
      </c>
      <c r="X55">
        <f t="shared" si="0"/>
        <v>1493</v>
      </c>
      <c r="Y55">
        <f t="shared" si="5"/>
        <v>-3</v>
      </c>
      <c r="Z55">
        <f t="shared" si="2"/>
        <v>174</v>
      </c>
      <c r="AA55">
        <f t="shared" si="3"/>
        <v>595</v>
      </c>
      <c r="AB55" s="6">
        <f t="shared" si="4"/>
        <v>1798</v>
      </c>
    </row>
    <row r="56" spans="1:28" x14ac:dyDescent="0.2">
      <c r="A56" s="11">
        <v>40359</v>
      </c>
      <c r="B56" s="2"/>
      <c r="C56">
        <v>781</v>
      </c>
      <c r="D56">
        <v>1083</v>
      </c>
      <c r="E56">
        <v>602.33000000000004</v>
      </c>
      <c r="F56">
        <v>219</v>
      </c>
      <c r="G56">
        <v>554</v>
      </c>
      <c r="H56">
        <v>1827.5</v>
      </c>
      <c r="I56" s="100">
        <v>896</v>
      </c>
      <c r="K56" s="11">
        <v>40359</v>
      </c>
      <c r="L56" s="2"/>
      <c r="M56">
        <v>12</v>
      </c>
      <c r="N56">
        <v>119</v>
      </c>
      <c r="O56">
        <v>7.33</v>
      </c>
      <c r="P56">
        <v>4</v>
      </c>
      <c r="Q56">
        <v>15</v>
      </c>
      <c r="R56">
        <v>13</v>
      </c>
      <c r="S56" s="101">
        <v>24.3</v>
      </c>
      <c r="U56" s="20">
        <f t="shared" si="1"/>
        <v>7.1135430916552667E-3</v>
      </c>
      <c r="X56">
        <f t="shared" si="0"/>
        <v>1814.5</v>
      </c>
      <c r="Y56">
        <f t="shared" si="5"/>
        <v>539</v>
      </c>
      <c r="Z56">
        <f t="shared" si="2"/>
        <v>215</v>
      </c>
      <c r="AA56">
        <f t="shared" si="3"/>
        <v>595</v>
      </c>
      <c r="AB56" s="6">
        <f t="shared" si="4"/>
        <v>964</v>
      </c>
    </row>
    <row r="57" spans="1:28" x14ac:dyDescent="0.2">
      <c r="A57" s="11">
        <v>40360</v>
      </c>
      <c r="B57" s="2"/>
      <c r="C57">
        <v>781</v>
      </c>
      <c r="D57">
        <v>1083</v>
      </c>
      <c r="E57">
        <v>5409</v>
      </c>
      <c r="F57">
        <v>395</v>
      </c>
      <c r="G57">
        <f>'2014 Culex Percentage'!E50</f>
        <v>0</v>
      </c>
      <c r="H57">
        <v>1827.5</v>
      </c>
      <c r="I57" s="100">
        <v>896</v>
      </c>
      <c r="K57" s="11">
        <v>40360</v>
      </c>
      <c r="L57" s="2"/>
      <c r="M57">
        <v>0</v>
      </c>
      <c r="N57">
        <v>208</v>
      </c>
      <c r="O57">
        <v>47</v>
      </c>
      <c r="P57">
        <v>5</v>
      </c>
      <c r="R57">
        <v>13</v>
      </c>
      <c r="S57" s="101">
        <v>24.3</v>
      </c>
      <c r="U57" s="20">
        <f t="shared" si="1"/>
        <v>7.1135430916552667E-3</v>
      </c>
      <c r="X57">
        <f t="shared" si="0"/>
        <v>1814.5</v>
      </c>
      <c r="Y57">
        <f t="shared" si="5"/>
        <v>0</v>
      </c>
      <c r="Z57">
        <f t="shared" si="2"/>
        <v>390</v>
      </c>
      <c r="AA57">
        <f t="shared" si="3"/>
        <v>5362</v>
      </c>
      <c r="AB57" s="6">
        <f t="shared" si="4"/>
        <v>875</v>
      </c>
    </row>
    <row r="58" spans="1:28" x14ac:dyDescent="0.2">
      <c r="A58" s="11">
        <v>40361</v>
      </c>
      <c r="B58" s="2"/>
      <c r="C58">
        <v>706</v>
      </c>
      <c r="D58">
        <v>2452</v>
      </c>
      <c r="E58">
        <v>2353</v>
      </c>
      <c r="F58">
        <v>523.29999999999995</v>
      </c>
      <c r="G58">
        <f>'2014 Culex Percentage'!E51</f>
        <v>0</v>
      </c>
      <c r="H58">
        <v>1827.5</v>
      </c>
      <c r="I58" s="100">
        <v>1050</v>
      </c>
      <c r="K58" s="11">
        <v>40361</v>
      </c>
      <c r="L58" s="2"/>
      <c r="M58">
        <v>13</v>
      </c>
      <c r="N58">
        <v>208</v>
      </c>
      <c r="O58">
        <v>24</v>
      </c>
      <c r="P58">
        <v>0</v>
      </c>
      <c r="R58">
        <v>13</v>
      </c>
      <c r="S58" s="101">
        <v>17</v>
      </c>
      <c r="U58" s="20">
        <f t="shared" si="1"/>
        <v>7.1135430916552667E-3</v>
      </c>
      <c r="X58">
        <f t="shared" si="0"/>
        <v>1814.5</v>
      </c>
      <c r="Y58">
        <f t="shared" si="5"/>
        <v>0</v>
      </c>
      <c r="Z58">
        <f t="shared" si="2"/>
        <v>523.29999999999995</v>
      </c>
      <c r="AA58">
        <f t="shared" si="3"/>
        <v>2329</v>
      </c>
      <c r="AB58" s="6">
        <f t="shared" si="4"/>
        <v>2244</v>
      </c>
    </row>
    <row r="59" spans="1:28" x14ac:dyDescent="0.2">
      <c r="A59" s="11">
        <v>40362</v>
      </c>
      <c r="B59" s="2"/>
      <c r="C59">
        <v>139</v>
      </c>
      <c r="D59">
        <v>745</v>
      </c>
      <c r="E59">
        <v>2171</v>
      </c>
      <c r="F59">
        <v>523.29999999999995</v>
      </c>
      <c r="G59">
        <f>'2014 Culex Percentage'!E52</f>
        <v>0</v>
      </c>
      <c r="H59">
        <v>1827.5</v>
      </c>
      <c r="I59" s="100">
        <v>1620</v>
      </c>
      <c r="K59" s="11">
        <v>40362</v>
      </c>
      <c r="L59" s="2"/>
      <c r="M59">
        <v>4</v>
      </c>
      <c r="N59">
        <v>184</v>
      </c>
      <c r="O59">
        <v>15</v>
      </c>
      <c r="P59">
        <v>4</v>
      </c>
      <c r="R59">
        <v>13</v>
      </c>
      <c r="S59" s="101">
        <v>23</v>
      </c>
      <c r="U59" s="20">
        <f t="shared" si="1"/>
        <v>7.1135430916552667E-3</v>
      </c>
      <c r="X59">
        <f t="shared" si="0"/>
        <v>1814.5</v>
      </c>
      <c r="Y59">
        <f t="shared" si="5"/>
        <v>0</v>
      </c>
      <c r="Z59">
        <f t="shared" si="2"/>
        <v>519.29999999999995</v>
      </c>
      <c r="AA59">
        <f t="shared" si="3"/>
        <v>2156</v>
      </c>
      <c r="AB59" s="6">
        <f t="shared" si="4"/>
        <v>561</v>
      </c>
    </row>
    <row r="60" spans="1:28" x14ac:dyDescent="0.2">
      <c r="A60" s="11">
        <v>40363</v>
      </c>
      <c r="B60" s="2"/>
      <c r="C60">
        <v>595</v>
      </c>
      <c r="D60">
        <v>745</v>
      </c>
      <c r="E60">
        <v>2316.5</v>
      </c>
      <c r="F60">
        <v>523.29999999999995</v>
      </c>
      <c r="G60">
        <f>'2014 Culex Percentage'!E53</f>
        <v>0</v>
      </c>
      <c r="H60">
        <v>3679</v>
      </c>
      <c r="I60" s="100">
        <v>2016</v>
      </c>
      <c r="K60" s="11">
        <v>40363</v>
      </c>
      <c r="L60" s="2"/>
      <c r="M60">
        <v>6</v>
      </c>
      <c r="N60">
        <v>184</v>
      </c>
      <c r="O60">
        <v>15</v>
      </c>
      <c r="P60">
        <v>4</v>
      </c>
      <c r="R60">
        <v>33</v>
      </c>
      <c r="S60" s="101">
        <v>160.4</v>
      </c>
      <c r="U60" s="20">
        <f t="shared" si="1"/>
        <v>8.9698287578146227E-3</v>
      </c>
      <c r="X60">
        <f t="shared" si="0"/>
        <v>3646</v>
      </c>
      <c r="Y60">
        <f t="shared" si="5"/>
        <v>0</v>
      </c>
      <c r="Z60">
        <f t="shared" si="2"/>
        <v>519.29999999999995</v>
      </c>
      <c r="AA60">
        <f t="shared" si="3"/>
        <v>2301.5</v>
      </c>
      <c r="AB60" s="6">
        <f t="shared" si="4"/>
        <v>561</v>
      </c>
    </row>
    <row r="61" spans="1:28" x14ac:dyDescent="0.2">
      <c r="A61" s="11">
        <v>40364</v>
      </c>
      <c r="B61" s="2"/>
      <c r="C61">
        <v>595</v>
      </c>
      <c r="D61">
        <v>745</v>
      </c>
      <c r="E61">
        <v>2316.5</v>
      </c>
      <c r="F61">
        <v>523.29999999999995</v>
      </c>
      <c r="G61">
        <f>'2014 Culex Percentage'!E54</f>
        <v>0</v>
      </c>
      <c r="H61">
        <v>0</v>
      </c>
      <c r="I61" s="100">
        <v>2016</v>
      </c>
      <c r="K61" s="11">
        <v>40364</v>
      </c>
      <c r="L61" s="2"/>
      <c r="M61">
        <v>0</v>
      </c>
      <c r="N61">
        <v>184</v>
      </c>
      <c r="O61">
        <v>15</v>
      </c>
      <c r="P61">
        <v>4</v>
      </c>
      <c r="S61" s="101">
        <v>160.4</v>
      </c>
      <c r="U61" s="20" t="e">
        <f t="shared" si="1"/>
        <v>#DIV/0!</v>
      </c>
      <c r="X61">
        <f t="shared" si="0"/>
        <v>0</v>
      </c>
      <c r="Y61">
        <f t="shared" si="5"/>
        <v>0</v>
      </c>
      <c r="Z61">
        <f t="shared" si="2"/>
        <v>519.29999999999995</v>
      </c>
      <c r="AA61">
        <f t="shared" si="3"/>
        <v>2301.5</v>
      </c>
      <c r="AB61" s="6">
        <f t="shared" si="4"/>
        <v>561</v>
      </c>
    </row>
    <row r="62" spans="1:28" x14ac:dyDescent="0.2">
      <c r="A62" s="11">
        <v>40365</v>
      </c>
      <c r="B62" s="2"/>
      <c r="C62">
        <v>595</v>
      </c>
      <c r="D62">
        <v>2630</v>
      </c>
      <c r="E62">
        <v>2316.5</v>
      </c>
      <c r="F62">
        <v>523.29999999999995</v>
      </c>
      <c r="G62">
        <f>'2014 Culex Percentage'!E55</f>
        <v>0</v>
      </c>
      <c r="H62">
        <v>0</v>
      </c>
      <c r="I62" s="100">
        <v>940.3</v>
      </c>
      <c r="K62" s="11">
        <v>40365</v>
      </c>
      <c r="L62" s="2"/>
      <c r="M62">
        <v>0</v>
      </c>
      <c r="N62">
        <v>269</v>
      </c>
      <c r="O62">
        <v>15</v>
      </c>
      <c r="P62">
        <v>4</v>
      </c>
      <c r="S62" s="101">
        <v>195.1</v>
      </c>
      <c r="U62" s="20" t="e">
        <f t="shared" si="1"/>
        <v>#DIV/0!</v>
      </c>
      <c r="X62">
        <f t="shared" si="0"/>
        <v>0</v>
      </c>
      <c r="Y62">
        <f t="shared" si="5"/>
        <v>0</v>
      </c>
      <c r="Z62">
        <f t="shared" si="2"/>
        <v>519.29999999999995</v>
      </c>
      <c r="AA62">
        <f t="shared" si="3"/>
        <v>2301.5</v>
      </c>
      <c r="AB62" s="6">
        <f t="shared" si="4"/>
        <v>2361</v>
      </c>
    </row>
    <row r="63" spans="1:28" x14ac:dyDescent="0.2">
      <c r="A63" s="11">
        <v>40366</v>
      </c>
      <c r="B63" s="2"/>
      <c r="C63">
        <v>494</v>
      </c>
      <c r="D63">
        <v>569</v>
      </c>
      <c r="E63">
        <v>2316.5</v>
      </c>
      <c r="F63">
        <v>472</v>
      </c>
      <c r="G63">
        <f>'2014 Culex Percentage'!E56</f>
        <v>0</v>
      </c>
      <c r="H63">
        <v>4765</v>
      </c>
      <c r="I63" s="100">
        <v>940.3</v>
      </c>
      <c r="K63" s="11">
        <v>40366</v>
      </c>
      <c r="L63" s="2"/>
      <c r="M63">
        <v>31</v>
      </c>
      <c r="N63">
        <v>133</v>
      </c>
      <c r="O63">
        <v>15</v>
      </c>
      <c r="P63">
        <v>2</v>
      </c>
      <c r="R63">
        <v>16</v>
      </c>
      <c r="S63" s="101">
        <v>195.1</v>
      </c>
      <c r="U63" s="20">
        <f t="shared" si="1"/>
        <v>3.3578174186778592E-3</v>
      </c>
      <c r="X63">
        <f t="shared" si="0"/>
        <v>4749</v>
      </c>
      <c r="Y63">
        <f t="shared" si="5"/>
        <v>0</v>
      </c>
      <c r="Z63">
        <f t="shared" si="2"/>
        <v>470</v>
      </c>
      <c r="AA63">
        <f t="shared" si="3"/>
        <v>2301.5</v>
      </c>
      <c r="AB63" s="6">
        <f t="shared" si="4"/>
        <v>436</v>
      </c>
    </row>
    <row r="64" spans="1:28" x14ac:dyDescent="0.2">
      <c r="A64" s="11">
        <v>40367</v>
      </c>
      <c r="B64" s="2"/>
      <c r="C64">
        <v>433</v>
      </c>
      <c r="D64">
        <v>590</v>
      </c>
      <c r="E64">
        <v>1409</v>
      </c>
      <c r="F64">
        <v>182</v>
      </c>
      <c r="G64">
        <f>'2014 Culex Percentage'!E57</f>
        <v>0</v>
      </c>
      <c r="H64">
        <v>2160.33</v>
      </c>
      <c r="I64" s="100">
        <v>940.3</v>
      </c>
      <c r="K64" s="11">
        <v>40367</v>
      </c>
      <c r="L64" s="2"/>
      <c r="M64">
        <v>11</v>
      </c>
      <c r="N64">
        <v>420</v>
      </c>
      <c r="O64">
        <v>108</v>
      </c>
      <c r="P64">
        <v>2</v>
      </c>
      <c r="Q64">
        <v>40</v>
      </c>
      <c r="R64">
        <v>12.33</v>
      </c>
      <c r="S64" s="101">
        <v>195.1</v>
      </c>
      <c r="U64" s="20">
        <f t="shared" si="1"/>
        <v>5.7074613600699899E-3</v>
      </c>
      <c r="X64">
        <f t="shared" si="0"/>
        <v>2148</v>
      </c>
      <c r="Y64">
        <f t="shared" si="5"/>
        <v>-40</v>
      </c>
      <c r="Z64">
        <f t="shared" si="2"/>
        <v>180</v>
      </c>
      <c r="AA64">
        <f t="shared" si="3"/>
        <v>1301</v>
      </c>
      <c r="AB64" s="6">
        <f t="shared" si="4"/>
        <v>170</v>
      </c>
    </row>
    <row r="65" spans="1:28" x14ac:dyDescent="0.2">
      <c r="A65" s="11">
        <v>40368</v>
      </c>
      <c r="B65" s="2"/>
      <c r="C65">
        <v>212</v>
      </c>
      <c r="D65">
        <v>1408</v>
      </c>
      <c r="E65">
        <v>1143</v>
      </c>
      <c r="F65">
        <v>350</v>
      </c>
      <c r="G65">
        <f>'2014 Culex Percentage'!E58</f>
        <v>0</v>
      </c>
      <c r="H65">
        <v>2160.33</v>
      </c>
      <c r="I65" s="100">
        <v>1210</v>
      </c>
      <c r="K65" s="11">
        <v>40368</v>
      </c>
      <c r="L65" s="2"/>
      <c r="M65">
        <v>22</v>
      </c>
      <c r="N65">
        <v>429</v>
      </c>
      <c r="O65">
        <v>35</v>
      </c>
      <c r="P65">
        <v>7</v>
      </c>
      <c r="R65">
        <v>12.33</v>
      </c>
      <c r="S65" s="101">
        <v>362</v>
      </c>
      <c r="U65" s="20">
        <f t="shared" si="1"/>
        <v>5.7074613600699899E-3</v>
      </c>
      <c r="X65">
        <f t="shared" si="0"/>
        <v>2148</v>
      </c>
      <c r="Y65">
        <f t="shared" si="5"/>
        <v>0</v>
      </c>
      <c r="Z65">
        <f t="shared" si="2"/>
        <v>343</v>
      </c>
      <c r="AA65">
        <f t="shared" si="3"/>
        <v>1108</v>
      </c>
      <c r="AB65" s="6">
        <f t="shared" si="4"/>
        <v>979</v>
      </c>
    </row>
    <row r="66" spans="1:28" x14ac:dyDescent="0.2">
      <c r="A66" s="11">
        <v>40369</v>
      </c>
      <c r="B66" s="2"/>
      <c r="C66">
        <v>175</v>
      </c>
      <c r="D66">
        <v>698</v>
      </c>
      <c r="E66">
        <v>632</v>
      </c>
      <c r="F66">
        <v>320</v>
      </c>
      <c r="G66">
        <f>'2014 Culex Percentage'!E59</f>
        <v>0</v>
      </c>
      <c r="H66">
        <v>2160.33</v>
      </c>
      <c r="I66" s="100">
        <v>921</v>
      </c>
      <c r="K66" s="11">
        <v>40369</v>
      </c>
      <c r="L66" s="2"/>
      <c r="M66">
        <v>11</v>
      </c>
      <c r="N66">
        <v>278</v>
      </c>
      <c r="O66">
        <v>18</v>
      </c>
      <c r="P66">
        <v>6</v>
      </c>
      <c r="R66">
        <v>12.33</v>
      </c>
      <c r="S66" s="101">
        <v>369</v>
      </c>
      <c r="U66" s="20">
        <f t="shared" si="1"/>
        <v>5.7074613600699899E-3</v>
      </c>
      <c r="X66">
        <f t="shared" si="0"/>
        <v>2148</v>
      </c>
      <c r="Y66">
        <f t="shared" si="5"/>
        <v>0</v>
      </c>
      <c r="Z66">
        <f t="shared" si="2"/>
        <v>314</v>
      </c>
      <c r="AA66">
        <f t="shared" si="3"/>
        <v>614</v>
      </c>
      <c r="AB66" s="6">
        <f t="shared" si="4"/>
        <v>420</v>
      </c>
    </row>
    <row r="67" spans="1:28" x14ac:dyDescent="0.2">
      <c r="A67" s="11">
        <v>40370</v>
      </c>
      <c r="B67" s="2"/>
      <c r="C67">
        <v>144</v>
      </c>
      <c r="D67">
        <v>698</v>
      </c>
      <c r="E67">
        <v>654</v>
      </c>
      <c r="F67">
        <v>207.3</v>
      </c>
      <c r="G67">
        <f>'2014 Culex Percentage'!E60</f>
        <v>0</v>
      </c>
      <c r="H67">
        <v>1457</v>
      </c>
      <c r="I67" s="100">
        <v>1039</v>
      </c>
      <c r="K67" s="11">
        <v>40370</v>
      </c>
      <c r="L67" s="2"/>
      <c r="M67">
        <v>6</v>
      </c>
      <c r="N67">
        <v>247</v>
      </c>
      <c r="O67">
        <v>21</v>
      </c>
      <c r="P67">
        <v>3.3</v>
      </c>
      <c r="R67">
        <v>13</v>
      </c>
      <c r="S67" s="101">
        <v>234</v>
      </c>
      <c r="U67" s="20">
        <f t="shared" si="1"/>
        <v>8.9224433768016476E-3</v>
      </c>
      <c r="X67">
        <f t="shared" si="0"/>
        <v>1444</v>
      </c>
      <c r="Y67">
        <f t="shared" si="5"/>
        <v>0</v>
      </c>
      <c r="Z67">
        <f t="shared" si="2"/>
        <v>204</v>
      </c>
      <c r="AA67">
        <f t="shared" si="3"/>
        <v>633</v>
      </c>
      <c r="AB67" s="6">
        <f t="shared" si="4"/>
        <v>451</v>
      </c>
    </row>
    <row r="68" spans="1:28" x14ac:dyDescent="0.2">
      <c r="A68" s="11">
        <v>40371</v>
      </c>
      <c r="B68" s="2"/>
      <c r="C68">
        <v>144</v>
      </c>
      <c r="D68">
        <v>698</v>
      </c>
      <c r="E68">
        <v>999.66</v>
      </c>
      <c r="F68">
        <v>207.3</v>
      </c>
      <c r="G68">
        <f>'2014 Culex Percentage'!E61</f>
        <v>0</v>
      </c>
      <c r="H68">
        <v>1285</v>
      </c>
      <c r="I68" s="100">
        <v>1087</v>
      </c>
      <c r="K68" s="11">
        <v>40371</v>
      </c>
      <c r="L68" s="2"/>
      <c r="M68">
        <v>0</v>
      </c>
      <c r="N68">
        <v>247</v>
      </c>
      <c r="O68">
        <v>64.66</v>
      </c>
      <c r="P68">
        <v>3.3</v>
      </c>
      <c r="R68">
        <v>26</v>
      </c>
      <c r="S68" s="101">
        <v>398</v>
      </c>
      <c r="U68" s="20">
        <f t="shared" si="1"/>
        <v>2.0233463035019456E-2</v>
      </c>
      <c r="X68">
        <f t="shared" si="0"/>
        <v>1259</v>
      </c>
      <c r="Y68">
        <f t="shared" si="5"/>
        <v>0</v>
      </c>
      <c r="Z68">
        <f t="shared" si="2"/>
        <v>204</v>
      </c>
      <c r="AA68">
        <f t="shared" si="3"/>
        <v>935</v>
      </c>
      <c r="AB68" s="6">
        <f t="shared" si="4"/>
        <v>451</v>
      </c>
    </row>
    <row r="69" spans="1:28" x14ac:dyDescent="0.2">
      <c r="A69" s="11">
        <v>40372</v>
      </c>
      <c r="B69" s="2"/>
      <c r="C69">
        <v>144</v>
      </c>
      <c r="D69">
        <v>1418</v>
      </c>
      <c r="E69">
        <v>999.66</v>
      </c>
      <c r="F69">
        <v>207.3</v>
      </c>
      <c r="G69">
        <f>'2014 Culex Percentage'!E62</f>
        <v>0</v>
      </c>
      <c r="H69">
        <v>1205</v>
      </c>
      <c r="I69" s="100">
        <v>825.7</v>
      </c>
      <c r="K69" s="11">
        <v>40372</v>
      </c>
      <c r="L69" s="2"/>
      <c r="M69">
        <v>0</v>
      </c>
      <c r="N69">
        <v>247</v>
      </c>
      <c r="O69">
        <v>64.66</v>
      </c>
      <c r="P69">
        <v>3.3</v>
      </c>
      <c r="R69">
        <v>9</v>
      </c>
      <c r="S69" s="101">
        <v>423.7</v>
      </c>
      <c r="U69" s="20">
        <f t="shared" si="1"/>
        <v>7.4688796680497929E-3</v>
      </c>
      <c r="X69">
        <f t="shared" si="0"/>
        <v>1196</v>
      </c>
      <c r="Y69">
        <f t="shared" si="5"/>
        <v>0</v>
      </c>
      <c r="Z69">
        <f t="shared" si="2"/>
        <v>204</v>
      </c>
      <c r="AA69">
        <f t="shared" si="3"/>
        <v>935</v>
      </c>
      <c r="AB69" s="6">
        <f t="shared" si="4"/>
        <v>1171</v>
      </c>
    </row>
    <row r="70" spans="1:28" x14ac:dyDescent="0.2">
      <c r="A70" s="11">
        <v>40373</v>
      </c>
      <c r="B70" s="2"/>
      <c r="C70">
        <v>175</v>
      </c>
      <c r="D70">
        <v>348</v>
      </c>
      <c r="E70">
        <v>999.66</v>
      </c>
      <c r="F70">
        <v>117</v>
      </c>
      <c r="G70">
        <f>'2014 Culex Percentage'!E63</f>
        <v>0</v>
      </c>
      <c r="I70" s="100">
        <v>825.7</v>
      </c>
      <c r="K70" s="11">
        <v>40373</v>
      </c>
      <c r="L70" s="2"/>
      <c r="M70">
        <v>20</v>
      </c>
      <c r="N70">
        <v>194</v>
      </c>
      <c r="O70">
        <v>64.66</v>
      </c>
      <c r="P70">
        <v>10</v>
      </c>
      <c r="Q70">
        <v>114</v>
      </c>
      <c r="S70" s="101">
        <v>423.7</v>
      </c>
      <c r="U70" s="20" t="e">
        <f t="shared" si="1"/>
        <v>#DIV/0!</v>
      </c>
      <c r="X70">
        <f t="shared" si="0"/>
        <v>0</v>
      </c>
      <c r="Y70">
        <f t="shared" si="5"/>
        <v>-114</v>
      </c>
      <c r="Z70">
        <f t="shared" si="2"/>
        <v>107</v>
      </c>
      <c r="AA70">
        <f t="shared" si="3"/>
        <v>935</v>
      </c>
      <c r="AB70" s="6">
        <f t="shared" si="4"/>
        <v>154</v>
      </c>
    </row>
    <row r="71" spans="1:28" x14ac:dyDescent="0.2">
      <c r="A71" s="11">
        <v>40374</v>
      </c>
      <c r="B71" s="2"/>
      <c r="C71">
        <v>93</v>
      </c>
      <c r="D71">
        <v>420</v>
      </c>
      <c r="E71">
        <v>1482</v>
      </c>
      <c r="F71">
        <v>127</v>
      </c>
      <c r="H71" t="e">
        <f>'Web Graph Info.'!#REF!</f>
        <v>#REF!</v>
      </c>
      <c r="I71" s="100">
        <v>825.7</v>
      </c>
      <c r="K71" s="11">
        <v>40374</v>
      </c>
      <c r="L71" s="2"/>
      <c r="M71">
        <v>5</v>
      </c>
      <c r="N71">
        <v>355</v>
      </c>
      <c r="O71">
        <v>66</v>
      </c>
      <c r="P71">
        <v>7</v>
      </c>
      <c r="Q71">
        <v>116</v>
      </c>
      <c r="R71">
        <v>23.66</v>
      </c>
      <c r="S71" s="101">
        <v>423.7</v>
      </c>
      <c r="U71" s="20" t="e">
        <f t="shared" si="1"/>
        <v>#REF!</v>
      </c>
      <c r="X71" t="e">
        <f t="shared" si="0"/>
        <v>#REF!</v>
      </c>
      <c r="Y71">
        <f t="shared" si="5"/>
        <v>-116</v>
      </c>
      <c r="Z71">
        <f t="shared" si="2"/>
        <v>120</v>
      </c>
      <c r="AA71">
        <f t="shared" si="3"/>
        <v>1416</v>
      </c>
      <c r="AB71" s="6">
        <f t="shared" si="4"/>
        <v>65</v>
      </c>
    </row>
    <row r="72" spans="1:28" x14ac:dyDescent="0.2">
      <c r="A72" s="11">
        <v>40375</v>
      </c>
      <c r="B72" s="2"/>
      <c r="C72">
        <v>96</v>
      </c>
      <c r="D72">
        <v>545</v>
      </c>
      <c r="E72">
        <v>1447</v>
      </c>
      <c r="F72">
        <v>73</v>
      </c>
      <c r="H72" t="e">
        <f>'Web Graph Info.'!#REF!</f>
        <v>#REF!</v>
      </c>
      <c r="I72" s="100">
        <v>377</v>
      </c>
      <c r="K72" s="11">
        <v>40375</v>
      </c>
      <c r="L72" s="2"/>
      <c r="M72">
        <v>7</v>
      </c>
      <c r="N72">
        <v>131</v>
      </c>
      <c r="O72">
        <v>101</v>
      </c>
      <c r="P72">
        <v>2</v>
      </c>
      <c r="R72">
        <v>23.66</v>
      </c>
      <c r="S72" s="101">
        <v>917</v>
      </c>
      <c r="U72" s="20" t="e">
        <f t="shared" si="1"/>
        <v>#REF!</v>
      </c>
      <c r="X72" t="e">
        <f t="shared" si="0"/>
        <v>#REF!</v>
      </c>
      <c r="Y72">
        <f t="shared" si="5"/>
        <v>0</v>
      </c>
      <c r="Z72">
        <f t="shared" si="2"/>
        <v>71</v>
      </c>
      <c r="AA72">
        <f t="shared" si="3"/>
        <v>1346</v>
      </c>
      <c r="AB72" s="6">
        <f t="shared" si="4"/>
        <v>414</v>
      </c>
    </row>
    <row r="73" spans="1:28" x14ac:dyDescent="0.2">
      <c r="A73" s="11">
        <v>40376</v>
      </c>
      <c r="B73" s="2"/>
      <c r="C73">
        <v>87</v>
      </c>
      <c r="D73">
        <v>667</v>
      </c>
      <c r="E73">
        <v>391</v>
      </c>
      <c r="F73">
        <v>79</v>
      </c>
      <c r="H73" t="e">
        <f>'Web Graph Info.'!#REF!</f>
        <v>#REF!</v>
      </c>
      <c r="I73" s="100">
        <v>828</v>
      </c>
      <c r="K73" s="11">
        <v>40376</v>
      </c>
      <c r="L73" s="2"/>
      <c r="M73">
        <v>9</v>
      </c>
      <c r="N73">
        <v>34</v>
      </c>
      <c r="O73">
        <v>28</v>
      </c>
      <c r="P73">
        <v>7</v>
      </c>
      <c r="R73">
        <v>23.66</v>
      </c>
      <c r="S73" s="101">
        <v>988</v>
      </c>
      <c r="U73" s="20" t="e">
        <f t="shared" si="1"/>
        <v>#REF!</v>
      </c>
      <c r="X73" t="e">
        <f t="shared" ref="X73:X136" si="6">H73-R73</f>
        <v>#REF!</v>
      </c>
      <c r="Y73">
        <f t="shared" si="5"/>
        <v>0</v>
      </c>
      <c r="Z73">
        <f t="shared" si="2"/>
        <v>72</v>
      </c>
      <c r="AA73">
        <f t="shared" si="3"/>
        <v>363</v>
      </c>
      <c r="AB73" s="6">
        <f t="shared" si="4"/>
        <v>633</v>
      </c>
    </row>
    <row r="74" spans="1:28" x14ac:dyDescent="0.2">
      <c r="A74" s="11">
        <v>40377</v>
      </c>
      <c r="B74" s="2"/>
      <c r="C74">
        <v>89</v>
      </c>
      <c r="D74">
        <v>667</v>
      </c>
      <c r="E74">
        <v>240</v>
      </c>
      <c r="F74">
        <v>88.3</v>
      </c>
      <c r="H74" t="e">
        <f>'Web Graph Info.'!#REF!</f>
        <v>#REF!</v>
      </c>
      <c r="I74" s="100">
        <v>788</v>
      </c>
      <c r="K74" s="11">
        <v>40377</v>
      </c>
      <c r="L74" s="2"/>
      <c r="M74">
        <v>4</v>
      </c>
      <c r="N74">
        <v>34</v>
      </c>
      <c r="O74">
        <v>30</v>
      </c>
      <c r="P74">
        <v>5.3</v>
      </c>
      <c r="S74" s="101">
        <v>912</v>
      </c>
      <c r="U74" s="20" t="e">
        <f t="shared" ref="U74:U137" si="7">R74/H74</f>
        <v>#REF!</v>
      </c>
      <c r="X74" t="e">
        <f t="shared" si="6"/>
        <v>#REF!</v>
      </c>
      <c r="Y74">
        <f t="shared" si="5"/>
        <v>0</v>
      </c>
      <c r="Z74">
        <f t="shared" ref="Z74:Z123" si="8">SUM(F74-P74)</f>
        <v>83</v>
      </c>
      <c r="AA74">
        <f t="shared" ref="AA74:AA123" si="9">SUM(E74-O74)</f>
        <v>210</v>
      </c>
      <c r="AB74" s="6">
        <f t="shared" ref="AB74:AB123" si="10">SUM(D74-N74)</f>
        <v>633</v>
      </c>
    </row>
    <row r="75" spans="1:28" x14ac:dyDescent="0.2">
      <c r="A75" s="11">
        <v>40378</v>
      </c>
      <c r="B75" s="2"/>
      <c r="C75">
        <v>89</v>
      </c>
      <c r="D75">
        <v>667</v>
      </c>
      <c r="E75">
        <v>314</v>
      </c>
      <c r="F75">
        <v>88.3</v>
      </c>
      <c r="H75" t="e">
        <f>'Web Graph Info.'!#REF!</f>
        <v>#REF!</v>
      </c>
      <c r="I75" s="100">
        <v>1136</v>
      </c>
      <c r="K75" s="11">
        <v>40378</v>
      </c>
      <c r="L75" s="2"/>
      <c r="M75">
        <v>0</v>
      </c>
      <c r="N75">
        <v>34</v>
      </c>
      <c r="O75">
        <v>32</v>
      </c>
      <c r="P75">
        <v>5.3</v>
      </c>
      <c r="R75">
        <v>90</v>
      </c>
      <c r="S75" s="101">
        <v>1041</v>
      </c>
      <c r="U75" s="20" t="e">
        <f t="shared" si="7"/>
        <v>#REF!</v>
      </c>
      <c r="X75" t="e">
        <f t="shared" si="6"/>
        <v>#REF!</v>
      </c>
      <c r="Y75">
        <f t="shared" si="5"/>
        <v>0</v>
      </c>
      <c r="Z75">
        <f t="shared" si="8"/>
        <v>83</v>
      </c>
      <c r="AA75">
        <f t="shared" si="9"/>
        <v>282</v>
      </c>
      <c r="AB75" s="6">
        <f t="shared" si="10"/>
        <v>633</v>
      </c>
    </row>
    <row r="76" spans="1:28" x14ac:dyDescent="0.2">
      <c r="A76" s="11">
        <v>40379</v>
      </c>
      <c r="B76" s="2"/>
      <c r="C76">
        <v>89</v>
      </c>
      <c r="D76">
        <v>923</v>
      </c>
      <c r="E76">
        <v>314</v>
      </c>
      <c r="F76">
        <v>88.3</v>
      </c>
      <c r="H76">
        <v>2023</v>
      </c>
      <c r="I76" s="100">
        <v>507</v>
      </c>
      <c r="K76" s="11">
        <v>40379</v>
      </c>
      <c r="L76" s="2"/>
      <c r="M76">
        <v>0</v>
      </c>
      <c r="N76">
        <v>34</v>
      </c>
      <c r="O76">
        <v>32</v>
      </c>
      <c r="P76">
        <v>5.3</v>
      </c>
      <c r="Q76">
        <v>78</v>
      </c>
      <c r="R76">
        <v>235</v>
      </c>
      <c r="S76" s="101">
        <v>407.3</v>
      </c>
      <c r="U76" s="20">
        <f t="shared" si="7"/>
        <v>0.11616411270390509</v>
      </c>
      <c r="X76">
        <f t="shared" si="6"/>
        <v>1788</v>
      </c>
      <c r="Y76">
        <f t="shared" si="5"/>
        <v>-78</v>
      </c>
      <c r="Z76">
        <f t="shared" si="8"/>
        <v>83</v>
      </c>
      <c r="AA76">
        <f t="shared" si="9"/>
        <v>282</v>
      </c>
      <c r="AB76" s="6">
        <f t="shared" si="10"/>
        <v>889</v>
      </c>
    </row>
    <row r="77" spans="1:28" x14ac:dyDescent="0.2">
      <c r="A77" s="11">
        <v>40380</v>
      </c>
      <c r="B77" s="2"/>
      <c r="C77">
        <v>199</v>
      </c>
      <c r="D77">
        <v>322</v>
      </c>
      <c r="E77">
        <v>314</v>
      </c>
      <c r="F77">
        <v>88.3</v>
      </c>
      <c r="H77" t="e">
        <f>'Web Graph Info.'!#REF!</f>
        <v>#REF!</v>
      </c>
      <c r="I77" s="100">
        <v>507</v>
      </c>
      <c r="K77" s="11">
        <v>40380</v>
      </c>
      <c r="L77" s="2"/>
      <c r="M77">
        <v>9</v>
      </c>
      <c r="N77">
        <v>90</v>
      </c>
      <c r="O77">
        <v>32</v>
      </c>
      <c r="P77">
        <v>11</v>
      </c>
      <c r="Q77">
        <v>106</v>
      </c>
      <c r="R77">
        <v>94</v>
      </c>
      <c r="S77" s="101">
        <v>407.3</v>
      </c>
      <c r="U77" s="20" t="e">
        <f t="shared" si="7"/>
        <v>#REF!</v>
      </c>
      <c r="X77" t="e">
        <f t="shared" si="6"/>
        <v>#REF!</v>
      </c>
      <c r="Y77">
        <f t="shared" si="5"/>
        <v>-106</v>
      </c>
      <c r="Z77">
        <f t="shared" si="8"/>
        <v>77.3</v>
      </c>
      <c r="AA77">
        <f t="shared" si="9"/>
        <v>282</v>
      </c>
      <c r="AB77" s="6">
        <f t="shared" si="10"/>
        <v>232</v>
      </c>
    </row>
    <row r="78" spans="1:28" x14ac:dyDescent="0.2">
      <c r="A78" s="11">
        <v>40381</v>
      </c>
      <c r="B78" s="2"/>
      <c r="C78">
        <v>26</v>
      </c>
      <c r="D78">
        <v>146</v>
      </c>
      <c r="E78">
        <v>523</v>
      </c>
      <c r="F78">
        <v>229</v>
      </c>
      <c r="H78" t="e">
        <f>'Web Graph Info.'!#REF!</f>
        <v>#REF!</v>
      </c>
      <c r="I78" s="100">
        <v>507</v>
      </c>
      <c r="K78" s="11">
        <v>40381</v>
      </c>
      <c r="L78" s="2"/>
      <c r="M78">
        <v>2</v>
      </c>
      <c r="N78">
        <v>66</v>
      </c>
      <c r="O78">
        <v>32</v>
      </c>
      <c r="P78">
        <v>23</v>
      </c>
      <c r="R78">
        <v>55.67</v>
      </c>
      <c r="S78" s="101">
        <v>407.3</v>
      </c>
      <c r="U78" s="20" t="e">
        <f t="shared" si="7"/>
        <v>#REF!</v>
      </c>
      <c r="X78" t="e">
        <f t="shared" si="6"/>
        <v>#REF!</v>
      </c>
      <c r="Y78">
        <f t="shared" si="5"/>
        <v>0</v>
      </c>
      <c r="Z78">
        <f t="shared" si="8"/>
        <v>206</v>
      </c>
      <c r="AA78">
        <f t="shared" si="9"/>
        <v>491</v>
      </c>
      <c r="AB78" s="6">
        <f t="shared" si="10"/>
        <v>80</v>
      </c>
    </row>
    <row r="79" spans="1:28" x14ac:dyDescent="0.2">
      <c r="A79" s="11">
        <v>40382</v>
      </c>
      <c r="B79" s="2"/>
      <c r="C79">
        <v>11</v>
      </c>
      <c r="D79">
        <v>304</v>
      </c>
      <c r="E79">
        <v>504</v>
      </c>
      <c r="F79">
        <v>225</v>
      </c>
      <c r="H79" t="e">
        <f>'Web Graph Info.'!#REF!</f>
        <v>#REF!</v>
      </c>
      <c r="I79" s="100">
        <v>302</v>
      </c>
      <c r="K79" s="11">
        <v>40382</v>
      </c>
      <c r="L79" s="2"/>
      <c r="M79">
        <v>1</v>
      </c>
      <c r="N79">
        <v>52</v>
      </c>
      <c r="O79" t="s">
        <v>19</v>
      </c>
      <c r="P79">
        <v>24</v>
      </c>
      <c r="R79">
        <v>55.67</v>
      </c>
      <c r="S79" s="101">
        <v>223</v>
      </c>
      <c r="U79" s="20" t="e">
        <f t="shared" si="7"/>
        <v>#REF!</v>
      </c>
      <c r="X79" t="e">
        <f t="shared" si="6"/>
        <v>#REF!</v>
      </c>
      <c r="Y79">
        <f t="shared" si="5"/>
        <v>0</v>
      </c>
      <c r="Z79">
        <f t="shared" si="8"/>
        <v>201</v>
      </c>
      <c r="AA79" t="e">
        <f t="shared" si="9"/>
        <v>#VALUE!</v>
      </c>
      <c r="AB79" s="6">
        <f t="shared" si="10"/>
        <v>252</v>
      </c>
    </row>
    <row r="80" spans="1:28" x14ac:dyDescent="0.2">
      <c r="A80" s="11">
        <v>40383</v>
      </c>
      <c r="B80" s="2"/>
      <c r="C80">
        <v>12</v>
      </c>
      <c r="D80">
        <v>352</v>
      </c>
      <c r="E80">
        <v>256</v>
      </c>
      <c r="F80">
        <v>686</v>
      </c>
      <c r="H80" t="e">
        <f>'Web Graph Info.'!#REF!</f>
        <v>#REF!</v>
      </c>
      <c r="I80" s="100">
        <v>320</v>
      </c>
      <c r="K80" s="11">
        <v>40383</v>
      </c>
      <c r="L80" s="2"/>
      <c r="M80">
        <v>0</v>
      </c>
      <c r="N80">
        <v>59</v>
      </c>
      <c r="O80">
        <v>14</v>
      </c>
      <c r="P80">
        <v>81.900000000000006</v>
      </c>
      <c r="R80">
        <v>55.67</v>
      </c>
      <c r="S80" s="101">
        <v>191</v>
      </c>
      <c r="U80" s="20" t="e">
        <f t="shared" si="7"/>
        <v>#REF!</v>
      </c>
      <c r="X80" t="e">
        <f t="shared" si="6"/>
        <v>#REF!</v>
      </c>
      <c r="Y80">
        <f t="shared" si="5"/>
        <v>0</v>
      </c>
      <c r="Z80">
        <f t="shared" si="8"/>
        <v>604.1</v>
      </c>
      <c r="AA80">
        <f t="shared" si="9"/>
        <v>242</v>
      </c>
      <c r="AB80" s="6">
        <f t="shared" si="10"/>
        <v>293</v>
      </c>
    </row>
    <row r="81" spans="1:28" x14ac:dyDescent="0.2">
      <c r="A81" s="11">
        <v>40384</v>
      </c>
      <c r="B81" s="2"/>
      <c r="C81">
        <v>12</v>
      </c>
      <c r="D81">
        <v>352</v>
      </c>
      <c r="E81">
        <v>498</v>
      </c>
      <c r="F81">
        <v>270</v>
      </c>
      <c r="H81" t="e">
        <f>'Web Graph Info.'!#REF!</f>
        <v>#REF!</v>
      </c>
      <c r="I81" s="100">
        <v>245</v>
      </c>
      <c r="K81" s="11">
        <v>40384</v>
      </c>
      <c r="L81" s="2"/>
      <c r="M81">
        <v>0</v>
      </c>
      <c r="N81">
        <v>153</v>
      </c>
      <c r="O81">
        <v>47</v>
      </c>
      <c r="P81">
        <v>37</v>
      </c>
      <c r="R81">
        <v>125</v>
      </c>
      <c r="S81" s="101">
        <v>221</v>
      </c>
      <c r="U81" s="20" t="e">
        <f t="shared" si="7"/>
        <v>#REF!</v>
      </c>
      <c r="X81" t="e">
        <f t="shared" si="6"/>
        <v>#REF!</v>
      </c>
      <c r="Y81">
        <f t="shared" si="5"/>
        <v>0</v>
      </c>
      <c r="Z81">
        <f t="shared" si="8"/>
        <v>233</v>
      </c>
      <c r="AA81">
        <f t="shared" si="9"/>
        <v>451</v>
      </c>
      <c r="AB81" s="6">
        <f t="shared" si="10"/>
        <v>199</v>
      </c>
    </row>
    <row r="82" spans="1:28" x14ac:dyDescent="0.2">
      <c r="A82" s="11">
        <v>40385</v>
      </c>
      <c r="B82" s="2"/>
      <c r="C82">
        <v>12</v>
      </c>
      <c r="D82">
        <v>352</v>
      </c>
      <c r="E82">
        <v>268.33</v>
      </c>
      <c r="F82">
        <v>270</v>
      </c>
      <c r="H82" t="e">
        <f>'Web Graph Info.'!#REF!</f>
        <v>#REF!</v>
      </c>
      <c r="I82" s="100">
        <v>154</v>
      </c>
      <c r="K82" s="11">
        <v>40385</v>
      </c>
      <c r="L82" s="2"/>
      <c r="M82">
        <v>0</v>
      </c>
      <c r="N82">
        <v>153</v>
      </c>
      <c r="O82">
        <v>31.66</v>
      </c>
      <c r="P82">
        <v>37</v>
      </c>
      <c r="S82" s="101">
        <v>173</v>
      </c>
      <c r="U82" s="20" t="e">
        <f t="shared" si="7"/>
        <v>#REF!</v>
      </c>
      <c r="X82" t="e">
        <f t="shared" si="6"/>
        <v>#REF!</v>
      </c>
      <c r="Y82">
        <f t="shared" si="5"/>
        <v>0</v>
      </c>
      <c r="Z82">
        <f t="shared" si="8"/>
        <v>233</v>
      </c>
      <c r="AA82">
        <f t="shared" si="9"/>
        <v>236.67</v>
      </c>
      <c r="AB82" s="6">
        <f t="shared" si="10"/>
        <v>199</v>
      </c>
    </row>
    <row r="83" spans="1:28" x14ac:dyDescent="0.2">
      <c r="A83" s="11">
        <v>40386</v>
      </c>
      <c r="B83" s="2"/>
      <c r="C83">
        <v>12</v>
      </c>
      <c r="D83">
        <v>660</v>
      </c>
      <c r="E83">
        <v>268.33</v>
      </c>
      <c r="F83">
        <v>270</v>
      </c>
      <c r="H83" t="e">
        <f>'Web Graph Info.'!#REF!</f>
        <v>#REF!</v>
      </c>
      <c r="I83" s="100">
        <v>130.69999999999999</v>
      </c>
      <c r="K83" s="11">
        <v>40386</v>
      </c>
      <c r="L83" s="2"/>
      <c r="M83">
        <v>0</v>
      </c>
      <c r="N83">
        <v>122</v>
      </c>
      <c r="O83">
        <v>31.66</v>
      </c>
      <c r="P83">
        <v>37</v>
      </c>
      <c r="R83">
        <v>54</v>
      </c>
      <c r="S83" s="101">
        <v>88</v>
      </c>
      <c r="U83" s="20" t="e">
        <f t="shared" si="7"/>
        <v>#REF!</v>
      </c>
      <c r="X83" t="e">
        <f t="shared" si="6"/>
        <v>#REF!</v>
      </c>
      <c r="Y83">
        <f t="shared" si="5"/>
        <v>0</v>
      </c>
      <c r="Z83">
        <f t="shared" si="8"/>
        <v>233</v>
      </c>
      <c r="AA83">
        <f t="shared" si="9"/>
        <v>236.67</v>
      </c>
      <c r="AB83" s="6">
        <f t="shared" si="10"/>
        <v>538</v>
      </c>
    </row>
    <row r="84" spans="1:28" x14ac:dyDescent="0.2">
      <c r="A84" s="11">
        <v>40387</v>
      </c>
      <c r="B84" s="2"/>
      <c r="C84">
        <v>105</v>
      </c>
      <c r="D84">
        <v>239</v>
      </c>
      <c r="E84">
        <v>268.33</v>
      </c>
      <c r="F84">
        <v>133</v>
      </c>
      <c r="H84" t="e">
        <f>'Web Graph Info.'!#REF!</f>
        <v>#REF!</v>
      </c>
      <c r="I84" s="100">
        <v>130.69999999999999</v>
      </c>
      <c r="K84" s="11">
        <v>40387</v>
      </c>
      <c r="L84" s="2"/>
      <c r="M84">
        <v>20</v>
      </c>
      <c r="N84">
        <v>17</v>
      </c>
      <c r="O84">
        <v>31.66</v>
      </c>
      <c r="P84">
        <v>1</v>
      </c>
      <c r="R84">
        <v>40</v>
      </c>
      <c r="S84" s="101">
        <v>88</v>
      </c>
      <c r="U84" s="20" t="e">
        <f t="shared" si="7"/>
        <v>#REF!</v>
      </c>
      <c r="X84" t="e">
        <f t="shared" si="6"/>
        <v>#REF!</v>
      </c>
      <c r="Y84">
        <f t="shared" si="5"/>
        <v>0</v>
      </c>
      <c r="Z84">
        <f t="shared" si="8"/>
        <v>132</v>
      </c>
      <c r="AA84">
        <f t="shared" si="9"/>
        <v>236.67</v>
      </c>
      <c r="AB84" s="6">
        <f t="shared" si="10"/>
        <v>222</v>
      </c>
    </row>
    <row r="85" spans="1:28" x14ac:dyDescent="0.2">
      <c r="A85" s="11">
        <v>40388</v>
      </c>
      <c r="B85" s="2"/>
      <c r="C85">
        <v>21</v>
      </c>
      <c r="D85">
        <v>301</v>
      </c>
      <c r="E85">
        <v>295</v>
      </c>
      <c r="F85">
        <v>77</v>
      </c>
      <c r="H85" t="e">
        <f>'Web Graph Info.'!#REF!</f>
        <v>#REF!</v>
      </c>
      <c r="I85" s="100">
        <v>130.69999999999999</v>
      </c>
      <c r="K85" s="11">
        <v>40388</v>
      </c>
      <c r="L85" s="2"/>
      <c r="M85">
        <v>11</v>
      </c>
      <c r="N85">
        <v>30</v>
      </c>
      <c r="O85">
        <v>39</v>
      </c>
      <c r="P85">
        <v>9</v>
      </c>
      <c r="Q85">
        <v>136</v>
      </c>
      <c r="R85">
        <v>17.66</v>
      </c>
      <c r="S85" s="101">
        <v>88</v>
      </c>
      <c r="U85" s="20" t="e">
        <f t="shared" si="7"/>
        <v>#REF!</v>
      </c>
      <c r="X85" t="e">
        <f t="shared" si="6"/>
        <v>#REF!</v>
      </c>
      <c r="Y85">
        <f t="shared" si="5"/>
        <v>-136</v>
      </c>
      <c r="Z85">
        <f t="shared" si="8"/>
        <v>68</v>
      </c>
      <c r="AA85">
        <f t="shared" si="9"/>
        <v>256</v>
      </c>
      <c r="AB85" s="6">
        <f t="shared" si="10"/>
        <v>271</v>
      </c>
    </row>
    <row r="86" spans="1:28" x14ac:dyDescent="0.2">
      <c r="A86" s="11">
        <v>40389</v>
      </c>
      <c r="B86" s="2"/>
      <c r="C86">
        <v>54</v>
      </c>
      <c r="D86">
        <v>182</v>
      </c>
      <c r="E86">
        <v>316</v>
      </c>
      <c r="F86">
        <v>53</v>
      </c>
      <c r="H86" t="e">
        <f>'Web Graph Info.'!#REF!</f>
        <v>#REF!</v>
      </c>
      <c r="I86" s="100">
        <v>185</v>
      </c>
      <c r="K86" s="11">
        <v>40389</v>
      </c>
      <c r="L86" s="2"/>
      <c r="M86">
        <v>27</v>
      </c>
      <c r="N86">
        <v>51</v>
      </c>
      <c r="O86">
        <v>37</v>
      </c>
      <c r="P86">
        <v>9</v>
      </c>
      <c r="R86">
        <v>17.66</v>
      </c>
      <c r="S86" s="101">
        <v>86.5</v>
      </c>
      <c r="U86" s="20" t="e">
        <f t="shared" si="7"/>
        <v>#REF!</v>
      </c>
      <c r="X86" t="e">
        <f t="shared" si="6"/>
        <v>#REF!</v>
      </c>
      <c r="Y86">
        <f t="shared" si="5"/>
        <v>0</v>
      </c>
      <c r="Z86">
        <f t="shared" si="8"/>
        <v>44</v>
      </c>
      <c r="AA86">
        <f t="shared" si="9"/>
        <v>279</v>
      </c>
      <c r="AB86" s="6">
        <f t="shared" si="10"/>
        <v>131</v>
      </c>
    </row>
    <row r="87" spans="1:28" x14ac:dyDescent="0.2">
      <c r="A87" s="11">
        <v>40390</v>
      </c>
      <c r="B87" s="2"/>
      <c r="C87">
        <v>22</v>
      </c>
      <c r="D87">
        <v>265</v>
      </c>
      <c r="E87">
        <v>118</v>
      </c>
      <c r="H87" t="e">
        <f>'Web Graph Info.'!#REF!</f>
        <v>#REF!</v>
      </c>
      <c r="I87" s="100">
        <v>296</v>
      </c>
      <c r="K87" s="11">
        <v>40390</v>
      </c>
      <c r="L87" s="2"/>
      <c r="M87">
        <v>6</v>
      </c>
      <c r="N87">
        <v>146</v>
      </c>
      <c r="O87">
        <v>19</v>
      </c>
      <c r="R87">
        <v>17.66</v>
      </c>
      <c r="S87" s="101">
        <v>100.5</v>
      </c>
      <c r="U87" s="20" t="e">
        <f t="shared" si="7"/>
        <v>#REF!</v>
      </c>
      <c r="X87" t="e">
        <f t="shared" si="6"/>
        <v>#REF!</v>
      </c>
      <c r="Y87">
        <f t="shared" si="5"/>
        <v>0</v>
      </c>
      <c r="Z87">
        <f t="shared" si="8"/>
        <v>0</v>
      </c>
      <c r="AA87">
        <f t="shared" si="9"/>
        <v>99</v>
      </c>
      <c r="AB87" s="6">
        <f t="shared" si="10"/>
        <v>119</v>
      </c>
    </row>
    <row r="88" spans="1:28" x14ac:dyDescent="0.2">
      <c r="A88" s="11">
        <v>40391</v>
      </c>
      <c r="B88" s="2"/>
      <c r="C88">
        <v>33</v>
      </c>
      <c r="D88">
        <v>265</v>
      </c>
      <c r="E88">
        <v>94</v>
      </c>
      <c r="H88" t="e">
        <f>'Web Graph Info.'!#REF!</f>
        <v>#REF!</v>
      </c>
      <c r="I88" s="100">
        <v>182</v>
      </c>
      <c r="K88" s="11">
        <v>40391</v>
      </c>
      <c r="L88" s="2"/>
      <c r="M88">
        <v>5</v>
      </c>
      <c r="N88">
        <v>146</v>
      </c>
      <c r="O88">
        <v>26</v>
      </c>
      <c r="R88">
        <v>12</v>
      </c>
      <c r="S88" s="101">
        <v>81.5</v>
      </c>
      <c r="U88" s="20" t="e">
        <f t="shared" si="7"/>
        <v>#REF!</v>
      </c>
      <c r="X88" t="e">
        <f t="shared" si="6"/>
        <v>#REF!</v>
      </c>
      <c r="Y88">
        <f t="shared" si="5"/>
        <v>0</v>
      </c>
      <c r="Z88">
        <f t="shared" si="8"/>
        <v>0</v>
      </c>
      <c r="AA88">
        <f t="shared" si="9"/>
        <v>68</v>
      </c>
      <c r="AB88" s="6">
        <f t="shared" si="10"/>
        <v>119</v>
      </c>
    </row>
    <row r="89" spans="1:28" x14ac:dyDescent="0.2">
      <c r="A89" s="11">
        <v>40392</v>
      </c>
      <c r="B89" s="2"/>
      <c r="C89">
        <v>33</v>
      </c>
      <c r="D89">
        <v>265</v>
      </c>
      <c r="E89">
        <v>52</v>
      </c>
      <c r="H89" t="e">
        <f>'Web Graph Info.'!#REF!</f>
        <v>#REF!</v>
      </c>
      <c r="I89" s="100">
        <v>344</v>
      </c>
      <c r="K89" s="11">
        <v>40392</v>
      </c>
      <c r="L89" s="2"/>
      <c r="M89">
        <v>0</v>
      </c>
      <c r="N89">
        <v>146</v>
      </c>
      <c r="O89">
        <v>13.33</v>
      </c>
      <c r="R89">
        <v>29</v>
      </c>
      <c r="S89" s="101">
        <v>134.5</v>
      </c>
      <c r="U89" s="20" t="e">
        <f t="shared" si="7"/>
        <v>#REF!</v>
      </c>
      <c r="X89" t="e">
        <f t="shared" si="6"/>
        <v>#REF!</v>
      </c>
      <c r="Y89">
        <f t="shared" si="5"/>
        <v>0</v>
      </c>
      <c r="Z89">
        <f t="shared" si="8"/>
        <v>0</v>
      </c>
      <c r="AA89">
        <f t="shared" si="9"/>
        <v>38.67</v>
      </c>
      <c r="AB89" s="6">
        <f t="shared" si="10"/>
        <v>119</v>
      </c>
    </row>
    <row r="90" spans="1:28" x14ac:dyDescent="0.2">
      <c r="A90" s="11">
        <v>40393</v>
      </c>
      <c r="B90" s="2"/>
      <c r="C90">
        <v>33</v>
      </c>
      <c r="D90">
        <v>814</v>
      </c>
      <c r="E90">
        <v>52</v>
      </c>
      <c r="H90" t="e">
        <f>'Web Graph Info.'!#REF!</f>
        <v>#REF!</v>
      </c>
      <c r="I90" s="100">
        <v>188</v>
      </c>
      <c r="K90" s="11">
        <v>40393</v>
      </c>
      <c r="L90" s="2"/>
      <c r="M90">
        <v>0</v>
      </c>
      <c r="N90">
        <v>343</v>
      </c>
      <c r="O90">
        <v>13.33</v>
      </c>
      <c r="R90">
        <v>49</v>
      </c>
      <c r="S90" s="101">
        <v>96.7</v>
      </c>
      <c r="U90" s="20" t="e">
        <f t="shared" si="7"/>
        <v>#REF!</v>
      </c>
      <c r="X90" t="e">
        <f t="shared" si="6"/>
        <v>#REF!</v>
      </c>
      <c r="Y90">
        <f t="shared" si="5"/>
        <v>0</v>
      </c>
      <c r="Z90">
        <f t="shared" si="8"/>
        <v>0</v>
      </c>
      <c r="AA90">
        <f t="shared" si="9"/>
        <v>38.67</v>
      </c>
      <c r="AB90" s="6">
        <f t="shared" si="10"/>
        <v>471</v>
      </c>
    </row>
    <row r="91" spans="1:28" x14ac:dyDescent="0.2">
      <c r="A91" s="11">
        <v>40394</v>
      </c>
      <c r="B91" s="2"/>
      <c r="C91">
        <v>217</v>
      </c>
      <c r="D91">
        <v>213</v>
      </c>
      <c r="E91">
        <v>52</v>
      </c>
      <c r="H91" t="e">
        <f>'Web Graph Info.'!#REF!</f>
        <v>#REF!</v>
      </c>
      <c r="I91" s="100">
        <v>188</v>
      </c>
      <c r="K91" s="11">
        <v>40394</v>
      </c>
      <c r="L91" s="2"/>
      <c r="M91">
        <v>107</v>
      </c>
      <c r="N91">
        <v>95</v>
      </c>
      <c r="O91">
        <v>13.33</v>
      </c>
      <c r="R91">
        <v>99</v>
      </c>
      <c r="S91" s="101">
        <v>96.7</v>
      </c>
      <c r="U91" s="20" t="e">
        <f t="shared" si="7"/>
        <v>#REF!</v>
      </c>
      <c r="X91" t="e">
        <f t="shared" si="6"/>
        <v>#REF!</v>
      </c>
      <c r="Y91">
        <f t="shared" si="5"/>
        <v>0</v>
      </c>
      <c r="Z91">
        <f t="shared" si="8"/>
        <v>0</v>
      </c>
      <c r="AA91">
        <f t="shared" si="9"/>
        <v>38.67</v>
      </c>
      <c r="AB91" s="6">
        <f t="shared" si="10"/>
        <v>118</v>
      </c>
    </row>
    <row r="92" spans="1:28" x14ac:dyDescent="0.2">
      <c r="A92" s="11">
        <v>40395</v>
      </c>
      <c r="B92" s="2"/>
      <c r="C92">
        <v>113</v>
      </c>
      <c r="D92">
        <v>274</v>
      </c>
      <c r="E92">
        <v>41</v>
      </c>
      <c r="H92" t="e">
        <f>'Web Graph Info.'!#REF!</f>
        <v>#REF!</v>
      </c>
      <c r="I92" s="100">
        <v>188</v>
      </c>
      <c r="K92" s="11">
        <v>40395</v>
      </c>
      <c r="L92" s="2"/>
      <c r="M92">
        <v>58</v>
      </c>
      <c r="N92">
        <v>114</v>
      </c>
      <c r="O92">
        <v>16</v>
      </c>
      <c r="S92" s="101">
        <v>56.3</v>
      </c>
      <c r="U92" s="20" t="e">
        <f t="shared" si="7"/>
        <v>#REF!</v>
      </c>
      <c r="X92" t="e">
        <f t="shared" si="6"/>
        <v>#REF!</v>
      </c>
      <c r="Y92">
        <f t="shared" si="5"/>
        <v>0</v>
      </c>
      <c r="Z92">
        <f t="shared" si="8"/>
        <v>0</v>
      </c>
      <c r="AA92">
        <f t="shared" si="9"/>
        <v>25</v>
      </c>
      <c r="AB92" s="6">
        <f t="shared" si="10"/>
        <v>160</v>
      </c>
    </row>
    <row r="93" spans="1:28" x14ac:dyDescent="0.2">
      <c r="A93" s="11">
        <v>40396</v>
      </c>
      <c r="B93" s="2"/>
      <c r="C93">
        <v>135</v>
      </c>
      <c r="D93">
        <v>155</v>
      </c>
      <c r="E93">
        <v>50</v>
      </c>
      <c r="H93" t="e">
        <f>'Web Graph Info.'!#REF!</f>
        <v>#REF!</v>
      </c>
      <c r="I93" s="100">
        <v>153</v>
      </c>
      <c r="K93" s="11">
        <v>40396</v>
      </c>
      <c r="L93" s="2"/>
      <c r="M93">
        <v>43</v>
      </c>
      <c r="N93">
        <v>76</v>
      </c>
      <c r="O93">
        <v>15</v>
      </c>
      <c r="S93" s="101">
        <v>89</v>
      </c>
      <c r="U93" s="20" t="e">
        <f t="shared" si="7"/>
        <v>#REF!</v>
      </c>
      <c r="X93" t="e">
        <f t="shared" si="6"/>
        <v>#REF!</v>
      </c>
      <c r="Y93">
        <f t="shared" ref="Y93:Y123" si="11">G93-Q93</f>
        <v>0</v>
      </c>
      <c r="Z93">
        <f t="shared" si="8"/>
        <v>0</v>
      </c>
      <c r="AA93">
        <f t="shared" si="9"/>
        <v>35</v>
      </c>
      <c r="AB93" s="6">
        <f t="shared" si="10"/>
        <v>79</v>
      </c>
    </row>
    <row r="94" spans="1:28" x14ac:dyDescent="0.2">
      <c r="A94" s="11">
        <v>40397</v>
      </c>
      <c r="B94" s="2"/>
      <c r="C94">
        <v>109</v>
      </c>
      <c r="D94">
        <v>298</v>
      </c>
      <c r="E94">
        <v>87</v>
      </c>
      <c r="H94" t="e">
        <f>'Web Graph Info.'!#REF!</f>
        <v>#REF!</v>
      </c>
      <c r="I94" s="100">
        <v>126</v>
      </c>
      <c r="K94" s="11">
        <v>40397</v>
      </c>
      <c r="L94" s="2"/>
      <c r="M94">
        <v>38</v>
      </c>
      <c r="N94">
        <v>95</v>
      </c>
      <c r="O94">
        <v>28</v>
      </c>
      <c r="S94" s="101">
        <v>106</v>
      </c>
      <c r="U94" s="20" t="e">
        <f t="shared" si="7"/>
        <v>#REF!</v>
      </c>
      <c r="X94" t="e">
        <f t="shared" si="6"/>
        <v>#REF!</v>
      </c>
      <c r="Y94">
        <f t="shared" si="11"/>
        <v>0</v>
      </c>
      <c r="Z94">
        <f t="shared" si="8"/>
        <v>0</v>
      </c>
      <c r="AA94">
        <f t="shared" si="9"/>
        <v>59</v>
      </c>
      <c r="AB94" s="6">
        <f t="shared" si="10"/>
        <v>203</v>
      </c>
    </row>
    <row r="95" spans="1:28" x14ac:dyDescent="0.2">
      <c r="A95" s="11">
        <v>40398</v>
      </c>
      <c r="B95" s="2"/>
      <c r="C95">
        <v>58</v>
      </c>
      <c r="D95">
        <v>298</v>
      </c>
      <c r="E95">
        <v>192</v>
      </c>
      <c r="H95">
        <v>2659</v>
      </c>
      <c r="I95" s="100">
        <v>146</v>
      </c>
      <c r="K95" s="11">
        <v>40398</v>
      </c>
      <c r="L95" s="2"/>
      <c r="M95">
        <v>0</v>
      </c>
      <c r="N95">
        <v>95</v>
      </c>
      <c r="O95">
        <v>37</v>
      </c>
      <c r="R95">
        <v>83</v>
      </c>
      <c r="S95" s="101">
        <v>83</v>
      </c>
      <c r="U95" s="20">
        <f t="shared" si="7"/>
        <v>3.121474238435502E-2</v>
      </c>
      <c r="X95">
        <f t="shared" si="6"/>
        <v>2576</v>
      </c>
      <c r="Y95">
        <f t="shared" si="11"/>
        <v>0</v>
      </c>
      <c r="Z95">
        <f t="shared" si="8"/>
        <v>0</v>
      </c>
      <c r="AA95">
        <f t="shared" si="9"/>
        <v>155</v>
      </c>
      <c r="AB95" s="6">
        <f t="shared" si="10"/>
        <v>203</v>
      </c>
    </row>
    <row r="96" spans="1:28" x14ac:dyDescent="0.2">
      <c r="A96" s="11">
        <v>40399</v>
      </c>
      <c r="B96" s="2"/>
      <c r="C96">
        <v>58</v>
      </c>
      <c r="D96">
        <v>298</v>
      </c>
      <c r="E96">
        <v>75</v>
      </c>
      <c r="H96" t="e">
        <f>'Web Graph Info.'!#REF!</f>
        <v>#REF!</v>
      </c>
      <c r="I96" s="100">
        <v>139</v>
      </c>
      <c r="K96" s="11">
        <v>40399</v>
      </c>
      <c r="L96" s="2"/>
      <c r="M96">
        <v>0</v>
      </c>
      <c r="N96">
        <v>95</v>
      </c>
      <c r="O96">
        <v>24.33</v>
      </c>
      <c r="R96">
        <v>122</v>
      </c>
      <c r="S96" s="101">
        <v>62</v>
      </c>
      <c r="U96" s="20" t="e">
        <f t="shared" si="7"/>
        <v>#REF!</v>
      </c>
      <c r="X96" t="e">
        <f t="shared" si="6"/>
        <v>#REF!</v>
      </c>
      <c r="Y96">
        <f t="shared" si="11"/>
        <v>0</v>
      </c>
      <c r="Z96">
        <f t="shared" si="8"/>
        <v>0</v>
      </c>
      <c r="AA96">
        <f t="shared" si="9"/>
        <v>50.67</v>
      </c>
      <c r="AB96" s="6">
        <f t="shared" si="10"/>
        <v>203</v>
      </c>
    </row>
    <row r="97" spans="1:28" x14ac:dyDescent="0.2">
      <c r="A97" s="11">
        <v>40400</v>
      </c>
      <c r="B97" s="2"/>
      <c r="C97">
        <v>58</v>
      </c>
      <c r="D97">
        <v>348</v>
      </c>
      <c r="E97">
        <v>75</v>
      </c>
      <c r="H97" t="e">
        <f>'Web Graph Info.'!#REF!</f>
        <v>#REF!</v>
      </c>
      <c r="I97" s="100">
        <v>163.33000000000001</v>
      </c>
      <c r="K97" s="11">
        <v>40400</v>
      </c>
      <c r="L97" s="2"/>
      <c r="M97">
        <v>0</v>
      </c>
      <c r="N97">
        <v>125</v>
      </c>
      <c r="O97">
        <v>24.33</v>
      </c>
      <c r="R97">
        <v>79</v>
      </c>
      <c r="S97" s="101">
        <v>63.66</v>
      </c>
      <c r="U97" s="20" t="e">
        <f t="shared" si="7"/>
        <v>#REF!</v>
      </c>
      <c r="X97" t="e">
        <f t="shared" si="6"/>
        <v>#REF!</v>
      </c>
      <c r="Y97">
        <f t="shared" si="11"/>
        <v>0</v>
      </c>
      <c r="Z97">
        <f t="shared" si="8"/>
        <v>0</v>
      </c>
      <c r="AA97">
        <f t="shared" si="9"/>
        <v>50.67</v>
      </c>
      <c r="AB97" s="6">
        <f t="shared" si="10"/>
        <v>223</v>
      </c>
    </row>
    <row r="98" spans="1:28" x14ac:dyDescent="0.2">
      <c r="A98" s="11">
        <v>40401</v>
      </c>
      <c r="B98" s="2"/>
      <c r="C98">
        <v>146</v>
      </c>
      <c r="D98">
        <v>283</v>
      </c>
      <c r="E98">
        <v>75</v>
      </c>
      <c r="H98" t="e">
        <f>'Web Graph Info.'!#REF!</f>
        <v>#REF!</v>
      </c>
      <c r="I98" s="100">
        <v>163.33000000000001</v>
      </c>
      <c r="K98" s="11">
        <v>40401</v>
      </c>
      <c r="L98" s="2"/>
      <c r="M98">
        <v>38</v>
      </c>
      <c r="N98">
        <v>99</v>
      </c>
      <c r="O98">
        <v>24.33</v>
      </c>
      <c r="R98">
        <v>39</v>
      </c>
      <c r="S98" s="101">
        <v>63.66</v>
      </c>
      <c r="U98" s="20" t="e">
        <f t="shared" si="7"/>
        <v>#REF!</v>
      </c>
      <c r="X98" t="e">
        <f t="shared" si="6"/>
        <v>#REF!</v>
      </c>
      <c r="Y98">
        <f t="shared" si="11"/>
        <v>0</v>
      </c>
      <c r="Z98">
        <f t="shared" si="8"/>
        <v>0</v>
      </c>
      <c r="AA98">
        <f t="shared" si="9"/>
        <v>50.67</v>
      </c>
      <c r="AB98" s="6">
        <f t="shared" si="10"/>
        <v>184</v>
      </c>
    </row>
    <row r="99" spans="1:28" x14ac:dyDescent="0.2">
      <c r="A99" s="11">
        <v>40402</v>
      </c>
      <c r="B99" s="2"/>
      <c r="C99">
        <v>45</v>
      </c>
      <c r="D99">
        <v>138</v>
      </c>
      <c r="E99">
        <v>43</v>
      </c>
      <c r="H99" t="e">
        <f>'Web Graph Info.'!#REF!</f>
        <v>#REF!</v>
      </c>
      <c r="I99" s="100">
        <v>163.33000000000001</v>
      </c>
      <c r="K99" s="11">
        <v>40402</v>
      </c>
      <c r="L99" s="2"/>
      <c r="M99">
        <v>22</v>
      </c>
      <c r="N99">
        <v>33</v>
      </c>
      <c r="O99">
        <v>10</v>
      </c>
      <c r="R99">
        <v>21.33</v>
      </c>
      <c r="S99" s="101">
        <v>63.66</v>
      </c>
      <c r="U99" s="20" t="e">
        <f t="shared" si="7"/>
        <v>#REF!</v>
      </c>
      <c r="X99" t="e">
        <f t="shared" si="6"/>
        <v>#REF!</v>
      </c>
      <c r="Y99">
        <f t="shared" si="11"/>
        <v>0</v>
      </c>
      <c r="Z99">
        <f t="shared" si="8"/>
        <v>0</v>
      </c>
      <c r="AA99">
        <f t="shared" si="9"/>
        <v>33</v>
      </c>
      <c r="AB99" s="6">
        <f t="shared" si="10"/>
        <v>105</v>
      </c>
    </row>
    <row r="100" spans="1:28" x14ac:dyDescent="0.2">
      <c r="A100" s="11">
        <v>40403</v>
      </c>
      <c r="B100" s="2"/>
      <c r="C100">
        <v>85</v>
      </c>
      <c r="D100">
        <v>303</v>
      </c>
      <c r="E100">
        <v>56</v>
      </c>
      <c r="H100" t="e">
        <f>'Web Graph Info.'!#REF!</f>
        <v>#REF!</v>
      </c>
      <c r="I100" s="100">
        <v>149</v>
      </c>
      <c r="K100" s="11">
        <v>40403</v>
      </c>
      <c r="L100" s="2"/>
      <c r="M100">
        <v>30</v>
      </c>
      <c r="N100">
        <v>84</v>
      </c>
      <c r="O100">
        <v>30</v>
      </c>
      <c r="R100">
        <v>21.33</v>
      </c>
      <c r="S100" s="101">
        <v>42.5</v>
      </c>
      <c r="U100" s="20" t="e">
        <f t="shared" si="7"/>
        <v>#REF!</v>
      </c>
      <c r="X100" t="e">
        <f t="shared" si="6"/>
        <v>#REF!</v>
      </c>
      <c r="Y100">
        <f t="shared" si="11"/>
        <v>0</v>
      </c>
      <c r="Z100">
        <f t="shared" si="8"/>
        <v>0</v>
      </c>
      <c r="AA100">
        <f t="shared" si="9"/>
        <v>26</v>
      </c>
      <c r="AB100" s="6">
        <f t="shared" si="10"/>
        <v>219</v>
      </c>
    </row>
    <row r="101" spans="1:28" x14ac:dyDescent="0.2">
      <c r="A101" s="11">
        <v>40404</v>
      </c>
      <c r="B101" s="2"/>
      <c r="C101">
        <v>43</v>
      </c>
      <c r="D101">
        <v>263</v>
      </c>
      <c r="E101">
        <v>67</v>
      </c>
      <c r="H101" t="e">
        <f>'Web Graph Info.'!#REF!</f>
        <v>#REF!</v>
      </c>
      <c r="I101" s="100">
        <v>112</v>
      </c>
      <c r="K101" s="11">
        <v>40404</v>
      </c>
      <c r="L101" s="2"/>
      <c r="M101">
        <v>12</v>
      </c>
      <c r="N101">
        <v>39</v>
      </c>
      <c r="O101">
        <v>26</v>
      </c>
      <c r="Q101">
        <v>166.5</v>
      </c>
      <c r="R101">
        <v>21.33</v>
      </c>
      <c r="S101" s="101">
        <v>40.5</v>
      </c>
      <c r="U101" s="20" t="e">
        <f t="shared" si="7"/>
        <v>#REF!</v>
      </c>
      <c r="X101" t="e">
        <f t="shared" si="6"/>
        <v>#REF!</v>
      </c>
      <c r="Y101">
        <f t="shared" si="11"/>
        <v>-166.5</v>
      </c>
      <c r="Z101">
        <f t="shared" si="8"/>
        <v>0</v>
      </c>
      <c r="AA101">
        <f t="shared" si="9"/>
        <v>41</v>
      </c>
      <c r="AB101" s="6">
        <f t="shared" si="10"/>
        <v>224</v>
      </c>
    </row>
    <row r="102" spans="1:28" x14ac:dyDescent="0.2">
      <c r="A102" s="11">
        <v>40405</v>
      </c>
      <c r="B102" s="2"/>
      <c r="C102">
        <v>52</v>
      </c>
      <c r="D102">
        <v>263</v>
      </c>
      <c r="E102">
        <v>40</v>
      </c>
      <c r="H102" t="e">
        <f>'Web Graph Info.'!#REF!</f>
        <v>#REF!</v>
      </c>
      <c r="I102" s="100">
        <v>107</v>
      </c>
      <c r="K102" s="11">
        <v>40405</v>
      </c>
      <c r="L102" s="2"/>
      <c r="M102">
        <v>30</v>
      </c>
      <c r="N102">
        <v>39</v>
      </c>
      <c r="O102">
        <v>11</v>
      </c>
      <c r="Q102">
        <v>166.5</v>
      </c>
      <c r="R102">
        <v>8</v>
      </c>
      <c r="S102" s="101">
        <v>57</v>
      </c>
      <c r="U102" s="20" t="e">
        <f t="shared" si="7"/>
        <v>#REF!</v>
      </c>
      <c r="X102" t="e">
        <f t="shared" si="6"/>
        <v>#REF!</v>
      </c>
      <c r="Y102">
        <f t="shared" si="11"/>
        <v>-166.5</v>
      </c>
      <c r="Z102">
        <f t="shared" si="8"/>
        <v>0</v>
      </c>
      <c r="AA102">
        <f t="shared" si="9"/>
        <v>29</v>
      </c>
      <c r="AB102" s="6">
        <f t="shared" si="10"/>
        <v>224</v>
      </c>
    </row>
    <row r="103" spans="1:28" x14ac:dyDescent="0.2">
      <c r="A103" s="11">
        <v>40406</v>
      </c>
      <c r="B103" s="2"/>
      <c r="C103">
        <v>52</v>
      </c>
      <c r="D103">
        <v>263</v>
      </c>
      <c r="E103">
        <v>49.33</v>
      </c>
      <c r="H103" t="e">
        <f>'Web Graph Info.'!#REF!</f>
        <v>#REF!</v>
      </c>
      <c r="I103" s="100">
        <v>182</v>
      </c>
      <c r="K103" s="11">
        <v>40406</v>
      </c>
      <c r="L103" s="2"/>
      <c r="M103">
        <v>0</v>
      </c>
      <c r="N103">
        <v>39</v>
      </c>
      <c r="O103">
        <v>15.66</v>
      </c>
      <c r="Q103">
        <v>166.5</v>
      </c>
      <c r="R103">
        <v>81</v>
      </c>
      <c r="S103" s="101">
        <v>64</v>
      </c>
      <c r="U103" s="20" t="e">
        <f t="shared" si="7"/>
        <v>#REF!</v>
      </c>
      <c r="X103" t="e">
        <f t="shared" si="6"/>
        <v>#REF!</v>
      </c>
      <c r="Y103">
        <f t="shared" si="11"/>
        <v>-166.5</v>
      </c>
      <c r="Z103">
        <f t="shared" si="8"/>
        <v>0</v>
      </c>
      <c r="AA103">
        <f t="shared" si="9"/>
        <v>33.67</v>
      </c>
      <c r="AB103" s="6">
        <f t="shared" si="10"/>
        <v>224</v>
      </c>
    </row>
    <row r="104" spans="1:28" x14ac:dyDescent="0.2">
      <c r="A104" s="11">
        <v>40407</v>
      </c>
      <c r="B104" s="2"/>
      <c r="C104">
        <v>52</v>
      </c>
      <c r="D104">
        <v>170</v>
      </c>
      <c r="E104">
        <v>49.33</v>
      </c>
      <c r="H104" t="e">
        <f>'Web Graph Info.'!#REF!</f>
        <v>#REF!</v>
      </c>
      <c r="I104" s="100">
        <v>115.67</v>
      </c>
      <c r="K104" s="11">
        <v>40407</v>
      </c>
      <c r="L104" s="2"/>
      <c r="M104">
        <v>0</v>
      </c>
      <c r="N104">
        <v>30</v>
      </c>
      <c r="O104">
        <v>15.66</v>
      </c>
      <c r="Q104">
        <v>166.5</v>
      </c>
      <c r="R104">
        <v>100</v>
      </c>
      <c r="S104" s="101">
        <v>37.299999999999997</v>
      </c>
      <c r="U104" s="20" t="e">
        <f t="shared" si="7"/>
        <v>#REF!</v>
      </c>
      <c r="X104" t="e">
        <f t="shared" si="6"/>
        <v>#REF!</v>
      </c>
      <c r="Y104">
        <f t="shared" si="11"/>
        <v>-166.5</v>
      </c>
      <c r="Z104">
        <f t="shared" si="8"/>
        <v>0</v>
      </c>
      <c r="AA104">
        <f t="shared" si="9"/>
        <v>33.67</v>
      </c>
      <c r="AB104" s="6">
        <f t="shared" si="10"/>
        <v>140</v>
      </c>
    </row>
    <row r="105" spans="1:28" x14ac:dyDescent="0.2">
      <c r="A105" s="11">
        <v>40408</v>
      </c>
      <c r="B105" s="2"/>
      <c r="C105">
        <v>52</v>
      </c>
      <c r="D105">
        <v>26</v>
      </c>
      <c r="E105">
        <v>49.33</v>
      </c>
      <c r="H105" t="e">
        <f>'Web Graph Info.'!#REF!</f>
        <v>#REF!</v>
      </c>
      <c r="I105" s="100">
        <v>115.67</v>
      </c>
      <c r="K105" s="11">
        <v>40408</v>
      </c>
      <c r="L105" s="2"/>
      <c r="M105">
        <v>20</v>
      </c>
      <c r="N105">
        <v>3</v>
      </c>
      <c r="O105">
        <v>15.66</v>
      </c>
      <c r="Q105">
        <v>380</v>
      </c>
      <c r="R105">
        <v>132</v>
      </c>
      <c r="S105" s="101">
        <v>37.299999999999997</v>
      </c>
      <c r="U105" s="20" t="e">
        <f t="shared" si="7"/>
        <v>#REF!</v>
      </c>
      <c r="X105" t="e">
        <f t="shared" si="6"/>
        <v>#REF!</v>
      </c>
      <c r="Y105">
        <f t="shared" si="11"/>
        <v>-380</v>
      </c>
      <c r="Z105">
        <f t="shared" si="8"/>
        <v>0</v>
      </c>
      <c r="AA105">
        <f t="shared" si="9"/>
        <v>33.67</v>
      </c>
      <c r="AB105" s="6">
        <f t="shared" si="10"/>
        <v>23</v>
      </c>
    </row>
    <row r="106" spans="1:28" x14ac:dyDescent="0.2">
      <c r="A106" s="11">
        <v>40409</v>
      </c>
      <c r="B106" s="2"/>
      <c r="C106">
        <v>24</v>
      </c>
      <c r="D106">
        <v>77</v>
      </c>
      <c r="E106">
        <v>244</v>
      </c>
      <c r="H106" t="e">
        <f>'Web Graph Info.'!#REF!</f>
        <v>#REF!</v>
      </c>
      <c r="I106" s="100">
        <v>115.67</v>
      </c>
      <c r="K106" s="11">
        <v>40409</v>
      </c>
      <c r="L106" s="2"/>
      <c r="M106">
        <v>8</v>
      </c>
      <c r="N106">
        <v>21</v>
      </c>
      <c r="O106">
        <v>42</v>
      </c>
      <c r="Q106">
        <v>162</v>
      </c>
      <c r="R106">
        <v>86.67</v>
      </c>
      <c r="S106" s="101">
        <v>37.299999999999997</v>
      </c>
      <c r="U106" s="20" t="e">
        <f t="shared" si="7"/>
        <v>#REF!</v>
      </c>
      <c r="X106" t="e">
        <f t="shared" si="6"/>
        <v>#REF!</v>
      </c>
      <c r="Y106">
        <f t="shared" si="11"/>
        <v>-162</v>
      </c>
      <c r="Z106">
        <f t="shared" si="8"/>
        <v>0</v>
      </c>
      <c r="AA106">
        <f t="shared" si="9"/>
        <v>202</v>
      </c>
      <c r="AB106" s="6">
        <f t="shared" si="10"/>
        <v>56</v>
      </c>
    </row>
    <row r="107" spans="1:28" x14ac:dyDescent="0.2">
      <c r="A107" s="11">
        <v>40410</v>
      </c>
      <c r="B107" s="2"/>
      <c r="C107">
        <v>39</v>
      </c>
      <c r="D107">
        <v>225</v>
      </c>
      <c r="E107">
        <v>461</v>
      </c>
      <c r="H107" t="e">
        <f>'Web Graph Info.'!#REF!</f>
        <v>#REF!</v>
      </c>
      <c r="I107" s="100">
        <v>98</v>
      </c>
      <c r="K107" s="11">
        <v>40410</v>
      </c>
      <c r="L107" s="2"/>
      <c r="M107">
        <v>6</v>
      </c>
      <c r="N107">
        <v>58</v>
      </c>
      <c r="O107">
        <v>37</v>
      </c>
      <c r="Q107">
        <v>312</v>
      </c>
      <c r="R107">
        <v>86.67</v>
      </c>
      <c r="S107" s="101">
        <v>58.5</v>
      </c>
      <c r="U107" s="20" t="e">
        <f t="shared" si="7"/>
        <v>#REF!</v>
      </c>
      <c r="X107" t="e">
        <f t="shared" si="6"/>
        <v>#REF!</v>
      </c>
      <c r="Y107">
        <f t="shared" si="11"/>
        <v>-312</v>
      </c>
      <c r="Z107">
        <f t="shared" si="8"/>
        <v>0</v>
      </c>
      <c r="AA107">
        <f t="shared" si="9"/>
        <v>424</v>
      </c>
      <c r="AB107" s="6">
        <f t="shared" si="10"/>
        <v>167</v>
      </c>
    </row>
    <row r="108" spans="1:28" x14ac:dyDescent="0.2">
      <c r="A108" s="11">
        <v>40411</v>
      </c>
      <c r="B108" s="2"/>
      <c r="C108">
        <v>32</v>
      </c>
      <c r="D108">
        <v>249</v>
      </c>
      <c r="E108">
        <v>149</v>
      </c>
      <c r="H108" t="e">
        <f>'Web Graph Info.'!#REF!</f>
        <v>#REF!</v>
      </c>
      <c r="I108" s="100">
        <v>161</v>
      </c>
      <c r="K108" s="11">
        <v>40411</v>
      </c>
      <c r="L108" s="2"/>
      <c r="M108">
        <v>8</v>
      </c>
      <c r="N108">
        <v>58</v>
      </c>
      <c r="O108">
        <v>6</v>
      </c>
      <c r="R108">
        <v>86.67</v>
      </c>
      <c r="S108" s="101">
        <v>68.5</v>
      </c>
      <c r="U108" s="20" t="e">
        <f t="shared" si="7"/>
        <v>#REF!</v>
      </c>
      <c r="X108" t="e">
        <f t="shared" si="6"/>
        <v>#REF!</v>
      </c>
      <c r="Y108">
        <f t="shared" si="11"/>
        <v>0</v>
      </c>
      <c r="Z108">
        <f t="shared" si="8"/>
        <v>0</v>
      </c>
      <c r="AA108">
        <f t="shared" si="9"/>
        <v>143</v>
      </c>
      <c r="AB108" s="6">
        <f t="shared" si="10"/>
        <v>191</v>
      </c>
    </row>
    <row r="109" spans="1:28" x14ac:dyDescent="0.2">
      <c r="A109" s="11">
        <v>40412</v>
      </c>
      <c r="B109" s="2"/>
      <c r="C109">
        <v>27</v>
      </c>
      <c r="D109">
        <v>249</v>
      </c>
      <c r="E109">
        <v>279</v>
      </c>
      <c r="H109" t="e">
        <f>'Web Graph Info.'!#REF!</f>
        <v>#REF!</v>
      </c>
      <c r="I109" s="100">
        <v>154</v>
      </c>
      <c r="K109" s="11">
        <v>40412</v>
      </c>
      <c r="L109" s="2"/>
      <c r="M109">
        <v>6</v>
      </c>
      <c r="N109">
        <v>106</v>
      </c>
      <c r="O109">
        <v>22</v>
      </c>
      <c r="R109">
        <v>72</v>
      </c>
      <c r="S109" s="101">
        <v>63.5</v>
      </c>
      <c r="U109" s="20" t="e">
        <f t="shared" si="7"/>
        <v>#REF!</v>
      </c>
      <c r="X109" t="e">
        <f t="shared" si="6"/>
        <v>#REF!</v>
      </c>
      <c r="Y109">
        <f t="shared" si="11"/>
        <v>0</v>
      </c>
      <c r="Z109">
        <f t="shared" si="8"/>
        <v>0</v>
      </c>
      <c r="AA109">
        <f t="shared" si="9"/>
        <v>257</v>
      </c>
      <c r="AB109" s="6">
        <f t="shared" si="10"/>
        <v>143</v>
      </c>
    </row>
    <row r="110" spans="1:28" x14ac:dyDescent="0.2">
      <c r="A110" s="11">
        <v>40413</v>
      </c>
      <c r="B110" s="2"/>
      <c r="C110">
        <v>27</v>
      </c>
      <c r="D110">
        <v>249</v>
      </c>
      <c r="E110">
        <v>279</v>
      </c>
      <c r="H110" t="e">
        <f>'Web Graph Info.'!#REF!</f>
        <v>#REF!</v>
      </c>
      <c r="I110" s="100">
        <v>71</v>
      </c>
      <c r="K110" s="11">
        <v>40413</v>
      </c>
      <c r="L110" s="2"/>
      <c r="M110">
        <v>6</v>
      </c>
      <c r="N110">
        <v>106</v>
      </c>
      <c r="O110">
        <v>22</v>
      </c>
      <c r="R110">
        <v>186</v>
      </c>
      <c r="S110" s="101">
        <v>57.5</v>
      </c>
      <c r="U110" s="20" t="e">
        <f t="shared" si="7"/>
        <v>#REF!</v>
      </c>
      <c r="X110" t="e">
        <f t="shared" si="6"/>
        <v>#REF!</v>
      </c>
      <c r="Y110">
        <f t="shared" si="11"/>
        <v>0</v>
      </c>
      <c r="Z110">
        <f t="shared" si="8"/>
        <v>0</v>
      </c>
      <c r="AA110">
        <f t="shared" si="9"/>
        <v>257</v>
      </c>
      <c r="AB110" s="6">
        <f t="shared" si="10"/>
        <v>143</v>
      </c>
    </row>
    <row r="111" spans="1:28" x14ac:dyDescent="0.2">
      <c r="A111" s="11">
        <v>40414</v>
      </c>
      <c r="B111" s="2"/>
      <c r="C111">
        <v>27</v>
      </c>
      <c r="D111">
        <v>558</v>
      </c>
      <c r="E111">
        <v>279</v>
      </c>
      <c r="H111" t="e">
        <f>'Web Graph Info.'!#REF!</f>
        <v>#REF!</v>
      </c>
      <c r="I111" s="100">
        <v>93.7</v>
      </c>
      <c r="K111" s="11">
        <v>40414</v>
      </c>
      <c r="L111" s="2"/>
      <c r="M111">
        <v>6</v>
      </c>
      <c r="N111">
        <v>106</v>
      </c>
      <c r="O111">
        <v>22</v>
      </c>
      <c r="R111">
        <v>132</v>
      </c>
      <c r="S111" s="101">
        <v>108.3</v>
      </c>
      <c r="U111" s="20" t="e">
        <f t="shared" si="7"/>
        <v>#REF!</v>
      </c>
      <c r="X111" t="e">
        <f t="shared" si="6"/>
        <v>#REF!</v>
      </c>
      <c r="Y111">
        <f t="shared" si="11"/>
        <v>0</v>
      </c>
      <c r="Z111">
        <f t="shared" si="8"/>
        <v>0</v>
      </c>
      <c r="AA111">
        <f t="shared" si="9"/>
        <v>257</v>
      </c>
      <c r="AB111" s="6">
        <f t="shared" si="10"/>
        <v>452</v>
      </c>
    </row>
    <row r="112" spans="1:28" x14ac:dyDescent="0.2">
      <c r="A112" s="11">
        <v>40415</v>
      </c>
      <c r="B112" s="2"/>
      <c r="C112">
        <v>341</v>
      </c>
      <c r="D112">
        <v>121</v>
      </c>
      <c r="E112">
        <v>279</v>
      </c>
      <c r="H112" t="e">
        <f>'Web Graph Info.'!#REF!</f>
        <v>#REF!</v>
      </c>
      <c r="I112" s="100">
        <v>93.7</v>
      </c>
      <c r="K112" s="11">
        <v>40415</v>
      </c>
      <c r="L112" s="2"/>
      <c r="M112">
        <v>67</v>
      </c>
      <c r="N112">
        <v>10</v>
      </c>
      <c r="O112">
        <v>22</v>
      </c>
      <c r="R112">
        <v>91</v>
      </c>
      <c r="S112" s="101">
        <v>108.3</v>
      </c>
      <c r="U112" s="20" t="e">
        <f t="shared" si="7"/>
        <v>#REF!</v>
      </c>
      <c r="X112" t="e">
        <f t="shared" si="6"/>
        <v>#REF!</v>
      </c>
      <c r="Y112">
        <f t="shared" si="11"/>
        <v>0</v>
      </c>
      <c r="Z112">
        <f t="shared" si="8"/>
        <v>0</v>
      </c>
      <c r="AA112">
        <f t="shared" si="9"/>
        <v>257</v>
      </c>
      <c r="AB112" s="6">
        <f t="shared" si="10"/>
        <v>111</v>
      </c>
    </row>
    <row r="113" spans="1:28" x14ac:dyDescent="0.2">
      <c r="A113" s="11">
        <v>40416</v>
      </c>
      <c r="B113" s="2"/>
      <c r="C113">
        <v>138</v>
      </c>
      <c r="D113">
        <v>131</v>
      </c>
      <c r="E113">
        <v>315</v>
      </c>
      <c r="H113" t="e">
        <f>'Web Graph Info.'!#REF!</f>
        <v>#REF!</v>
      </c>
      <c r="I113" s="100">
        <v>93.7</v>
      </c>
      <c r="K113" s="11">
        <v>40416</v>
      </c>
      <c r="L113" s="2"/>
      <c r="M113">
        <v>16</v>
      </c>
      <c r="N113">
        <v>7</v>
      </c>
      <c r="O113">
        <v>18</v>
      </c>
      <c r="R113">
        <v>62</v>
      </c>
      <c r="S113" s="101">
        <v>108.3</v>
      </c>
      <c r="U113" s="20" t="e">
        <f t="shared" si="7"/>
        <v>#REF!</v>
      </c>
      <c r="X113" t="e">
        <f t="shared" si="6"/>
        <v>#REF!</v>
      </c>
      <c r="Y113">
        <f t="shared" si="11"/>
        <v>0</v>
      </c>
      <c r="Z113">
        <f t="shared" si="8"/>
        <v>0</v>
      </c>
      <c r="AA113">
        <f t="shared" si="9"/>
        <v>297</v>
      </c>
      <c r="AB113" s="6">
        <f t="shared" si="10"/>
        <v>124</v>
      </c>
    </row>
    <row r="114" spans="1:28" x14ac:dyDescent="0.2">
      <c r="A114" s="11">
        <v>40417</v>
      </c>
      <c r="B114" s="2"/>
      <c r="C114">
        <v>89</v>
      </c>
      <c r="D114">
        <v>107</v>
      </c>
      <c r="E114">
        <v>393</v>
      </c>
      <c r="H114" t="e">
        <f>'Web Graph Info.'!#REF!</f>
        <v>#REF!</v>
      </c>
      <c r="I114" s="100">
        <v>137</v>
      </c>
      <c r="K114" s="11">
        <v>40417</v>
      </c>
      <c r="L114" s="2"/>
      <c r="M114">
        <v>6</v>
      </c>
      <c r="N114">
        <v>4</v>
      </c>
      <c r="O114">
        <v>8</v>
      </c>
      <c r="R114">
        <v>62</v>
      </c>
      <c r="S114" s="101">
        <v>183</v>
      </c>
      <c r="U114" s="20" t="e">
        <f t="shared" si="7"/>
        <v>#REF!</v>
      </c>
      <c r="X114" t="e">
        <f t="shared" si="6"/>
        <v>#REF!</v>
      </c>
      <c r="Y114">
        <f t="shared" si="11"/>
        <v>0</v>
      </c>
      <c r="Z114">
        <f t="shared" si="8"/>
        <v>0</v>
      </c>
      <c r="AA114">
        <f t="shared" si="9"/>
        <v>385</v>
      </c>
      <c r="AB114" s="6">
        <f t="shared" si="10"/>
        <v>103</v>
      </c>
    </row>
    <row r="115" spans="1:28" x14ac:dyDescent="0.2">
      <c r="A115" s="11">
        <v>40418</v>
      </c>
      <c r="B115" s="2"/>
      <c r="C115">
        <v>215</v>
      </c>
      <c r="D115">
        <v>101</v>
      </c>
      <c r="E115">
        <v>283</v>
      </c>
      <c r="H115" t="e">
        <f>'Web Graph Info.'!#REF!</f>
        <v>#REF!</v>
      </c>
      <c r="I115" s="100">
        <v>118</v>
      </c>
      <c r="K115" s="11">
        <v>40418</v>
      </c>
      <c r="L115" s="2"/>
      <c r="M115">
        <v>5</v>
      </c>
      <c r="N115">
        <v>9</v>
      </c>
      <c r="O115">
        <v>8</v>
      </c>
      <c r="R115">
        <v>62</v>
      </c>
      <c r="S115" s="101">
        <v>171</v>
      </c>
      <c r="U115" s="20" t="e">
        <f t="shared" si="7"/>
        <v>#REF!</v>
      </c>
      <c r="X115" t="e">
        <f t="shared" si="6"/>
        <v>#REF!</v>
      </c>
      <c r="Y115">
        <f t="shared" si="11"/>
        <v>0</v>
      </c>
      <c r="Z115">
        <f t="shared" si="8"/>
        <v>0</v>
      </c>
      <c r="AA115">
        <f t="shared" si="9"/>
        <v>275</v>
      </c>
      <c r="AB115" s="6">
        <f t="shared" si="10"/>
        <v>92</v>
      </c>
    </row>
    <row r="116" spans="1:28" x14ac:dyDescent="0.2">
      <c r="A116" s="11">
        <v>40419</v>
      </c>
      <c r="B116" s="2"/>
      <c r="C116">
        <v>0</v>
      </c>
      <c r="D116">
        <v>589</v>
      </c>
      <c r="E116">
        <v>165</v>
      </c>
      <c r="H116" t="e">
        <f>'Web Graph Info.'!#REF!</f>
        <v>#REF!</v>
      </c>
      <c r="I116" s="100">
        <v>87</v>
      </c>
      <c r="K116" s="11">
        <v>40419</v>
      </c>
      <c r="L116" s="2"/>
      <c r="M116">
        <v>0</v>
      </c>
      <c r="N116">
        <v>15</v>
      </c>
      <c r="O116">
        <v>4</v>
      </c>
      <c r="R116">
        <v>30</v>
      </c>
      <c r="S116" s="101">
        <v>115.5</v>
      </c>
      <c r="U116" s="20" t="e">
        <f t="shared" si="7"/>
        <v>#REF!</v>
      </c>
      <c r="X116" t="e">
        <f t="shared" si="6"/>
        <v>#REF!</v>
      </c>
      <c r="Y116">
        <f t="shared" si="11"/>
        <v>0</v>
      </c>
      <c r="Z116">
        <f t="shared" si="8"/>
        <v>0</v>
      </c>
      <c r="AA116">
        <f t="shared" si="9"/>
        <v>161</v>
      </c>
      <c r="AB116" s="6">
        <f t="shared" si="10"/>
        <v>574</v>
      </c>
    </row>
    <row r="117" spans="1:28" x14ac:dyDescent="0.2">
      <c r="A117" s="11">
        <v>40420</v>
      </c>
      <c r="B117" s="2"/>
      <c r="C117">
        <v>0</v>
      </c>
      <c r="D117">
        <v>589</v>
      </c>
      <c r="E117">
        <v>317.5</v>
      </c>
      <c r="H117" t="e">
        <f>'Web Graph Info.'!#REF!</f>
        <v>#REF!</v>
      </c>
      <c r="I117" s="100">
        <v>78</v>
      </c>
      <c r="K117" s="11">
        <v>40420</v>
      </c>
      <c r="L117" s="2"/>
      <c r="M117">
        <v>0</v>
      </c>
      <c r="N117">
        <v>15</v>
      </c>
      <c r="O117">
        <v>38.5</v>
      </c>
      <c r="R117">
        <v>9</v>
      </c>
      <c r="S117" s="101">
        <v>94.5</v>
      </c>
      <c r="U117" s="20" t="e">
        <f t="shared" si="7"/>
        <v>#REF!</v>
      </c>
      <c r="X117" t="e">
        <f t="shared" si="6"/>
        <v>#REF!</v>
      </c>
      <c r="Y117">
        <f t="shared" si="11"/>
        <v>0</v>
      </c>
      <c r="Z117">
        <f t="shared" si="8"/>
        <v>0</v>
      </c>
      <c r="AA117">
        <f t="shared" si="9"/>
        <v>279</v>
      </c>
      <c r="AB117" s="6">
        <f t="shared" si="10"/>
        <v>574</v>
      </c>
    </row>
    <row r="118" spans="1:28" x14ac:dyDescent="0.2">
      <c r="A118" s="11">
        <v>40421</v>
      </c>
      <c r="B118" s="2"/>
      <c r="C118">
        <v>0</v>
      </c>
      <c r="D118">
        <v>589</v>
      </c>
      <c r="E118">
        <v>317.5</v>
      </c>
      <c r="H118" t="e">
        <f>'Web Graph Info.'!#REF!</f>
        <v>#REF!</v>
      </c>
      <c r="I118" s="100">
        <v>106.75</v>
      </c>
      <c r="K118" s="11">
        <v>40421</v>
      </c>
      <c r="L118" s="2"/>
      <c r="M118">
        <v>0</v>
      </c>
      <c r="N118">
        <v>15</v>
      </c>
      <c r="O118">
        <v>38.5</v>
      </c>
      <c r="S118" s="101">
        <v>75.5</v>
      </c>
      <c r="U118" s="20" t="e">
        <f t="shared" si="7"/>
        <v>#REF!</v>
      </c>
      <c r="X118" t="e">
        <f t="shared" si="6"/>
        <v>#REF!</v>
      </c>
      <c r="Y118">
        <f t="shared" si="11"/>
        <v>0</v>
      </c>
      <c r="Z118">
        <f t="shared" si="8"/>
        <v>0</v>
      </c>
      <c r="AA118">
        <f t="shared" si="9"/>
        <v>279</v>
      </c>
      <c r="AB118" s="6">
        <f t="shared" si="10"/>
        <v>574</v>
      </c>
    </row>
    <row r="119" spans="1:28" x14ac:dyDescent="0.2">
      <c r="A119" s="11">
        <v>40422</v>
      </c>
      <c r="B119" s="2"/>
      <c r="C119">
        <v>0</v>
      </c>
      <c r="D119">
        <v>180</v>
      </c>
      <c r="E119">
        <v>317.5</v>
      </c>
      <c r="H119" t="e">
        <f>'Web Graph Info.'!#REF!</f>
        <v>#REF!</v>
      </c>
      <c r="I119" s="100">
        <v>106.75</v>
      </c>
      <c r="K119" s="11">
        <v>40422</v>
      </c>
      <c r="L119" s="2"/>
      <c r="M119">
        <v>0</v>
      </c>
      <c r="N119">
        <v>15</v>
      </c>
      <c r="O119">
        <v>38.5</v>
      </c>
      <c r="R119">
        <v>20</v>
      </c>
      <c r="S119" s="101">
        <v>75.5</v>
      </c>
      <c r="U119" s="20" t="e">
        <f t="shared" si="7"/>
        <v>#REF!</v>
      </c>
      <c r="X119" t="e">
        <f t="shared" si="6"/>
        <v>#REF!</v>
      </c>
      <c r="Y119">
        <f t="shared" si="11"/>
        <v>0</v>
      </c>
      <c r="Z119">
        <f t="shared" si="8"/>
        <v>0</v>
      </c>
      <c r="AA119">
        <f t="shared" si="9"/>
        <v>279</v>
      </c>
      <c r="AB119" s="6">
        <f t="shared" si="10"/>
        <v>165</v>
      </c>
    </row>
    <row r="120" spans="1:28" x14ac:dyDescent="0.2">
      <c r="A120" s="11">
        <v>40423</v>
      </c>
      <c r="B120" s="2"/>
      <c r="C120">
        <v>0</v>
      </c>
      <c r="D120">
        <v>180</v>
      </c>
      <c r="E120">
        <v>317.5</v>
      </c>
      <c r="H120" t="e">
        <f>'Web Graph Info.'!#REF!</f>
        <v>#REF!</v>
      </c>
      <c r="I120" s="100">
        <v>106.75</v>
      </c>
      <c r="K120" s="11">
        <v>40423</v>
      </c>
      <c r="L120" s="2"/>
      <c r="M120">
        <v>0</v>
      </c>
      <c r="N120">
        <v>15</v>
      </c>
      <c r="O120">
        <v>38.5</v>
      </c>
      <c r="R120">
        <v>18.5</v>
      </c>
      <c r="S120" s="101">
        <v>75.5</v>
      </c>
      <c r="U120" s="20" t="e">
        <f t="shared" si="7"/>
        <v>#REF!</v>
      </c>
      <c r="X120" t="e">
        <f t="shared" si="6"/>
        <v>#REF!</v>
      </c>
      <c r="Y120">
        <f t="shared" si="11"/>
        <v>0</v>
      </c>
      <c r="Z120">
        <f t="shared" si="8"/>
        <v>0</v>
      </c>
      <c r="AA120">
        <f t="shared" si="9"/>
        <v>279</v>
      </c>
      <c r="AB120" s="6">
        <f t="shared" si="10"/>
        <v>165</v>
      </c>
    </row>
    <row r="121" spans="1:28" x14ac:dyDescent="0.2">
      <c r="A121" s="11">
        <v>40424</v>
      </c>
      <c r="B121" s="2"/>
      <c r="C121">
        <v>0</v>
      </c>
      <c r="D121">
        <v>129</v>
      </c>
      <c r="E121">
        <v>51</v>
      </c>
      <c r="H121" t="e">
        <f>'Web Graph Info.'!#REF!</f>
        <v>#REF!</v>
      </c>
      <c r="I121" s="100">
        <v>106.75</v>
      </c>
      <c r="K121" s="11">
        <v>40424</v>
      </c>
      <c r="L121" s="2"/>
      <c r="M121">
        <v>0</v>
      </c>
      <c r="N121">
        <v>23</v>
      </c>
      <c r="O121">
        <v>14</v>
      </c>
      <c r="R121">
        <v>18.5</v>
      </c>
      <c r="S121" s="101">
        <v>75.5</v>
      </c>
      <c r="U121" s="20" t="e">
        <f t="shared" si="7"/>
        <v>#REF!</v>
      </c>
      <c r="X121" t="e">
        <f t="shared" si="6"/>
        <v>#REF!</v>
      </c>
      <c r="Y121">
        <f t="shared" si="11"/>
        <v>0</v>
      </c>
      <c r="Z121">
        <f t="shared" si="8"/>
        <v>0</v>
      </c>
      <c r="AA121">
        <f t="shared" si="9"/>
        <v>37</v>
      </c>
      <c r="AB121" s="6">
        <f t="shared" si="10"/>
        <v>106</v>
      </c>
    </row>
    <row r="122" spans="1:28" x14ac:dyDescent="0.2">
      <c r="A122" s="11">
        <v>40425</v>
      </c>
      <c r="B122" s="2"/>
      <c r="C122">
        <v>0</v>
      </c>
      <c r="D122">
        <v>195</v>
      </c>
      <c r="E122">
        <v>65</v>
      </c>
      <c r="H122" t="e">
        <f>'Web Graph Info.'!#REF!</f>
        <v>#REF!</v>
      </c>
      <c r="I122" s="100">
        <v>161</v>
      </c>
      <c r="K122" s="11">
        <v>40425</v>
      </c>
      <c r="L122" s="2"/>
      <c r="M122">
        <v>0</v>
      </c>
      <c r="N122">
        <v>23</v>
      </c>
      <c r="O122">
        <v>20</v>
      </c>
      <c r="R122">
        <v>18.5</v>
      </c>
      <c r="S122" s="101">
        <v>76</v>
      </c>
      <c r="U122" s="20" t="e">
        <f t="shared" si="7"/>
        <v>#REF!</v>
      </c>
      <c r="X122" t="e">
        <f t="shared" si="6"/>
        <v>#REF!</v>
      </c>
      <c r="Y122">
        <f t="shared" si="11"/>
        <v>0</v>
      </c>
      <c r="Z122">
        <f t="shared" si="8"/>
        <v>0</v>
      </c>
      <c r="AA122">
        <f t="shared" si="9"/>
        <v>45</v>
      </c>
      <c r="AB122" s="6">
        <f t="shared" si="10"/>
        <v>172</v>
      </c>
    </row>
    <row r="123" spans="1:28" x14ac:dyDescent="0.2">
      <c r="A123" s="11">
        <v>40426</v>
      </c>
      <c r="B123" s="2"/>
      <c r="E123">
        <v>73</v>
      </c>
      <c r="H123" t="e">
        <f>'Web Graph Info.'!#REF!</f>
        <v>#REF!</v>
      </c>
      <c r="I123" s="100">
        <v>139</v>
      </c>
      <c r="K123" s="11">
        <v>40426</v>
      </c>
      <c r="L123" s="2"/>
      <c r="O123">
        <v>12</v>
      </c>
      <c r="R123">
        <v>18.5</v>
      </c>
      <c r="S123" s="101">
        <v>28.5</v>
      </c>
      <c r="U123" s="20" t="e">
        <f t="shared" si="7"/>
        <v>#REF!</v>
      </c>
      <c r="X123" t="e">
        <f t="shared" si="6"/>
        <v>#REF!</v>
      </c>
      <c r="Y123">
        <f t="shared" si="11"/>
        <v>0</v>
      </c>
      <c r="Z123">
        <f t="shared" si="8"/>
        <v>0</v>
      </c>
      <c r="AA123">
        <f t="shared" si="9"/>
        <v>61</v>
      </c>
      <c r="AB123" s="6">
        <f t="shared" si="10"/>
        <v>0</v>
      </c>
    </row>
    <row r="124" spans="1:28" x14ac:dyDescent="0.2">
      <c r="A124" s="11">
        <v>40427</v>
      </c>
      <c r="B124" s="2"/>
      <c r="H124" t="e">
        <f>'Web Graph Info.'!#REF!</f>
        <v>#REF!</v>
      </c>
      <c r="I124" s="100">
        <v>153</v>
      </c>
      <c r="K124" s="11">
        <v>40427</v>
      </c>
      <c r="R124">
        <v>18</v>
      </c>
      <c r="S124" s="101">
        <v>35.5</v>
      </c>
      <c r="U124" s="20" t="e">
        <f t="shared" si="7"/>
        <v>#REF!</v>
      </c>
      <c r="X124" t="e">
        <f t="shared" si="6"/>
        <v>#REF!</v>
      </c>
    </row>
    <row r="125" spans="1:28" x14ac:dyDescent="0.2">
      <c r="A125" s="11">
        <v>40428</v>
      </c>
      <c r="B125" s="2"/>
      <c r="H125" t="e">
        <f>'Web Graph Info.'!#REF!</f>
        <v>#REF!</v>
      </c>
      <c r="I125" s="100">
        <v>73.7</v>
      </c>
      <c r="K125" s="11">
        <v>40428</v>
      </c>
      <c r="R125">
        <v>6</v>
      </c>
      <c r="S125" s="101">
        <v>12.7</v>
      </c>
      <c r="U125" s="20" t="e">
        <f t="shared" si="7"/>
        <v>#REF!</v>
      </c>
      <c r="X125" t="e">
        <f t="shared" si="6"/>
        <v>#REF!</v>
      </c>
    </row>
    <row r="126" spans="1:28" x14ac:dyDescent="0.2">
      <c r="A126" s="11">
        <v>40429</v>
      </c>
      <c r="B126" s="2"/>
      <c r="H126" t="e">
        <f>'Web Graph Info.'!#REF!</f>
        <v>#REF!</v>
      </c>
      <c r="I126" s="100">
        <v>73.7</v>
      </c>
      <c r="K126" s="11">
        <v>40429</v>
      </c>
      <c r="R126">
        <v>4</v>
      </c>
      <c r="S126" s="101">
        <v>12.7</v>
      </c>
      <c r="U126" s="20" t="e">
        <f t="shared" si="7"/>
        <v>#REF!</v>
      </c>
      <c r="X126" t="e">
        <f t="shared" si="6"/>
        <v>#REF!</v>
      </c>
    </row>
    <row r="127" spans="1:28" x14ac:dyDescent="0.2">
      <c r="A127" s="11">
        <v>40430</v>
      </c>
      <c r="B127" s="2"/>
      <c r="H127" t="e">
        <f>'Web Graph Info.'!#REF!</f>
        <v>#REF!</v>
      </c>
      <c r="I127" s="100">
        <v>73.7</v>
      </c>
      <c r="K127" s="11">
        <v>40430</v>
      </c>
      <c r="R127">
        <v>10</v>
      </c>
      <c r="S127" s="101">
        <v>12.7</v>
      </c>
      <c r="U127" s="20" t="e">
        <f t="shared" si="7"/>
        <v>#REF!</v>
      </c>
      <c r="X127" t="e">
        <f t="shared" si="6"/>
        <v>#REF!</v>
      </c>
    </row>
    <row r="128" spans="1:28" x14ac:dyDescent="0.2">
      <c r="A128" s="11">
        <v>40431</v>
      </c>
      <c r="B128" s="2"/>
      <c r="H128" t="e">
        <f>'Web Graph Info.'!#REF!</f>
        <v>#REF!</v>
      </c>
      <c r="I128" s="100">
        <v>108</v>
      </c>
      <c r="K128" s="11">
        <v>40431</v>
      </c>
      <c r="R128">
        <v>10</v>
      </c>
      <c r="S128" s="101">
        <v>57.5</v>
      </c>
      <c r="U128" s="20" t="e">
        <f t="shared" si="7"/>
        <v>#REF!</v>
      </c>
      <c r="X128" t="e">
        <f t="shared" si="6"/>
        <v>#REF!</v>
      </c>
    </row>
    <row r="129" spans="1:24" x14ac:dyDescent="0.2">
      <c r="A129" s="11">
        <v>40432</v>
      </c>
      <c r="H129" t="e">
        <f>'Web Graph Info.'!#REF!</f>
        <v>#REF!</v>
      </c>
      <c r="I129" s="100">
        <v>329</v>
      </c>
      <c r="K129" s="11">
        <v>40432</v>
      </c>
      <c r="R129">
        <v>10</v>
      </c>
      <c r="S129" s="101">
        <v>233.5</v>
      </c>
      <c r="U129" s="20" t="e">
        <f t="shared" si="7"/>
        <v>#REF!</v>
      </c>
      <c r="X129" t="e">
        <f t="shared" si="6"/>
        <v>#REF!</v>
      </c>
    </row>
    <row r="130" spans="1:24" x14ac:dyDescent="0.2">
      <c r="A130" s="11">
        <v>40433</v>
      </c>
      <c r="B130" s="2"/>
      <c r="H130" t="e">
        <f>'Web Graph Info.'!#REF!</f>
        <v>#REF!</v>
      </c>
      <c r="I130" s="100">
        <v>244</v>
      </c>
      <c r="K130" s="11">
        <v>40433</v>
      </c>
      <c r="R130">
        <v>7</v>
      </c>
      <c r="S130" s="101">
        <v>79.5</v>
      </c>
      <c r="U130" s="20" t="e">
        <f t="shared" si="7"/>
        <v>#REF!</v>
      </c>
      <c r="X130" t="e">
        <f t="shared" si="6"/>
        <v>#REF!</v>
      </c>
    </row>
    <row r="131" spans="1:24" x14ac:dyDescent="0.2">
      <c r="A131" s="11">
        <v>40434</v>
      </c>
      <c r="B131" s="2"/>
      <c r="H131" t="e">
        <f>'Web Graph Info.'!#REF!</f>
        <v>#REF!</v>
      </c>
      <c r="I131" s="100">
        <v>116</v>
      </c>
      <c r="K131" s="11">
        <v>40434</v>
      </c>
      <c r="R131">
        <v>1</v>
      </c>
      <c r="S131" s="101">
        <v>28.5</v>
      </c>
      <c r="U131" s="20" t="e">
        <f t="shared" si="7"/>
        <v>#REF!</v>
      </c>
      <c r="X131" t="e">
        <f t="shared" si="6"/>
        <v>#REF!</v>
      </c>
    </row>
    <row r="132" spans="1:24" x14ac:dyDescent="0.2">
      <c r="A132" s="11">
        <v>40435</v>
      </c>
      <c r="B132" s="2"/>
      <c r="H132" t="e">
        <f>'Web Graph Info.'!#REF!</f>
        <v>#REF!</v>
      </c>
      <c r="K132" s="11">
        <v>40435</v>
      </c>
      <c r="R132">
        <v>3</v>
      </c>
      <c r="U132" s="20" t="e">
        <f t="shared" si="7"/>
        <v>#REF!</v>
      </c>
      <c r="X132" t="e">
        <f t="shared" si="6"/>
        <v>#REF!</v>
      </c>
    </row>
    <row r="133" spans="1:24" x14ac:dyDescent="0.2">
      <c r="A133" s="11">
        <v>40436</v>
      </c>
      <c r="B133" s="2"/>
      <c r="H133" t="e">
        <f>'Web Graph Info.'!#REF!</f>
        <v>#REF!</v>
      </c>
      <c r="K133" s="11">
        <v>40436</v>
      </c>
      <c r="R133">
        <v>1</v>
      </c>
      <c r="U133" s="20" t="e">
        <f t="shared" si="7"/>
        <v>#REF!</v>
      </c>
      <c r="X133" t="e">
        <f t="shared" si="6"/>
        <v>#REF!</v>
      </c>
    </row>
    <row r="134" spans="1:24" x14ac:dyDescent="0.2">
      <c r="A134" s="11">
        <v>40437</v>
      </c>
      <c r="B134" s="2"/>
      <c r="H134" t="e">
        <f>'Web Graph Info.'!#REF!</f>
        <v>#REF!</v>
      </c>
      <c r="K134" s="11">
        <v>40437</v>
      </c>
      <c r="U134" s="20" t="e">
        <f t="shared" si="7"/>
        <v>#REF!</v>
      </c>
      <c r="X134" t="e">
        <f t="shared" si="6"/>
        <v>#REF!</v>
      </c>
    </row>
    <row r="135" spans="1:24" x14ac:dyDescent="0.2">
      <c r="A135" s="11">
        <v>40438</v>
      </c>
      <c r="B135" s="2"/>
      <c r="H135" t="e">
        <f>'Web Graph Info.'!#REF!</f>
        <v>#REF!</v>
      </c>
      <c r="K135" s="11">
        <v>40438</v>
      </c>
      <c r="U135" s="20" t="e">
        <f t="shared" si="7"/>
        <v>#REF!</v>
      </c>
      <c r="X135" t="e">
        <f t="shared" si="6"/>
        <v>#REF!</v>
      </c>
    </row>
    <row r="136" spans="1:24" x14ac:dyDescent="0.2">
      <c r="A136" s="11">
        <v>40439</v>
      </c>
      <c r="B136" s="2"/>
      <c r="H136" t="e">
        <f>'Web Graph Info.'!#REF!</f>
        <v>#REF!</v>
      </c>
      <c r="K136" s="11">
        <v>40439</v>
      </c>
      <c r="U136" s="20" t="e">
        <f t="shared" si="7"/>
        <v>#REF!</v>
      </c>
      <c r="X136" t="e">
        <f t="shared" si="6"/>
        <v>#REF!</v>
      </c>
    </row>
    <row r="137" spans="1:24" x14ac:dyDescent="0.2">
      <c r="A137" s="11">
        <v>40440</v>
      </c>
      <c r="B137" s="2"/>
      <c r="H137" t="e">
        <f>'Web Graph Info.'!#REF!</f>
        <v>#REF!</v>
      </c>
      <c r="K137" s="11">
        <v>40440</v>
      </c>
      <c r="U137" s="20" t="e">
        <f t="shared" si="7"/>
        <v>#REF!</v>
      </c>
      <c r="X137" t="e">
        <f t="shared" ref="X137:X142" si="12">H137-R137</f>
        <v>#REF!</v>
      </c>
    </row>
    <row r="138" spans="1:24" x14ac:dyDescent="0.2">
      <c r="A138" s="11">
        <v>40441</v>
      </c>
      <c r="B138" s="2"/>
      <c r="H138" t="e">
        <f>'Web Graph Info.'!#REF!</f>
        <v>#REF!</v>
      </c>
      <c r="K138" s="11">
        <v>40441</v>
      </c>
      <c r="U138" s="20" t="e">
        <f t="shared" ref="U138:U142" si="13">R138/H138</f>
        <v>#REF!</v>
      </c>
      <c r="X138" t="e">
        <f t="shared" si="12"/>
        <v>#REF!</v>
      </c>
    </row>
    <row r="139" spans="1:24" x14ac:dyDescent="0.2">
      <c r="A139" s="11">
        <v>40442</v>
      </c>
      <c r="B139" s="2"/>
      <c r="H139" t="e">
        <f>'Web Graph Info.'!#REF!</f>
        <v>#REF!</v>
      </c>
      <c r="K139" s="11">
        <v>40442</v>
      </c>
      <c r="U139" s="20" t="e">
        <f t="shared" si="13"/>
        <v>#REF!</v>
      </c>
      <c r="X139" t="e">
        <f t="shared" si="12"/>
        <v>#REF!</v>
      </c>
    </row>
    <row r="140" spans="1:24" x14ac:dyDescent="0.2">
      <c r="A140" s="11">
        <v>40443</v>
      </c>
      <c r="B140" s="2"/>
      <c r="H140" t="e">
        <f>'Web Graph Info.'!#REF!</f>
        <v>#REF!</v>
      </c>
      <c r="K140" s="11">
        <v>40443</v>
      </c>
      <c r="U140" s="20" t="e">
        <f t="shared" si="13"/>
        <v>#REF!</v>
      </c>
      <c r="X140" t="e">
        <f t="shared" si="12"/>
        <v>#REF!</v>
      </c>
    </row>
    <row r="141" spans="1:24" x14ac:dyDescent="0.2">
      <c r="A141" s="11">
        <v>40444</v>
      </c>
      <c r="B141" s="2"/>
      <c r="H141" t="e">
        <f>'Web Graph Info.'!#REF!</f>
        <v>#REF!</v>
      </c>
      <c r="K141" s="11">
        <v>40444</v>
      </c>
      <c r="U141" s="20" t="e">
        <f t="shared" si="13"/>
        <v>#REF!</v>
      </c>
      <c r="X141" t="e">
        <f t="shared" si="12"/>
        <v>#REF!</v>
      </c>
    </row>
    <row r="142" spans="1:24" x14ac:dyDescent="0.2">
      <c r="A142" s="11">
        <v>40445</v>
      </c>
      <c r="B142" s="2"/>
      <c r="H142" t="e">
        <f>'Web Graph Info.'!#REF!</f>
        <v>#REF!</v>
      </c>
      <c r="K142" s="11">
        <v>40445</v>
      </c>
      <c r="U142" s="20" t="e">
        <f t="shared" si="13"/>
        <v>#REF!</v>
      </c>
      <c r="X142" t="e">
        <f t="shared" si="12"/>
        <v>#REF!</v>
      </c>
    </row>
    <row r="143" spans="1:24" x14ac:dyDescent="0.2">
      <c r="A143" s="11"/>
      <c r="B143" s="2"/>
    </row>
    <row r="144" spans="1:24" x14ac:dyDescent="0.2">
      <c r="A144" s="11"/>
      <c r="B144" s="2"/>
    </row>
    <row r="145" spans="1:15" x14ac:dyDescent="0.2">
      <c r="A145" s="15" t="s">
        <v>20</v>
      </c>
      <c r="B145" s="2"/>
      <c r="D145" s="10">
        <f>SUM(D9:D128)</f>
        <v>80732</v>
      </c>
      <c r="E145" s="10">
        <f>SUM(E9:E128)</f>
        <v>57001.870000000024</v>
      </c>
      <c r="F145" s="10" t="s">
        <v>14</v>
      </c>
      <c r="G145" s="10"/>
      <c r="H145" s="10"/>
      <c r="I145" s="10"/>
      <c r="J145" s="10"/>
      <c r="K145" s="10" t="s">
        <v>14</v>
      </c>
      <c r="L145" s="10" t="s">
        <v>14</v>
      </c>
      <c r="M145" s="10">
        <f>SUM(M9:M128)</f>
        <v>1004</v>
      </c>
      <c r="N145" s="10">
        <f>SUM(N9:N128)</f>
        <v>8533.5499999999993</v>
      </c>
      <c r="O145" s="10">
        <f>SUM(O9:O128)</f>
        <v>2089.84</v>
      </c>
    </row>
    <row r="146" spans="1:15" x14ac:dyDescent="0.2">
      <c r="A146" s="11"/>
      <c r="B146" s="2"/>
    </row>
    <row r="147" spans="1:15" x14ac:dyDescent="0.2">
      <c r="A147" s="11"/>
      <c r="B147" s="2"/>
    </row>
    <row r="148" spans="1:15" x14ac:dyDescent="0.2">
      <c r="A148" s="11"/>
      <c r="B148" s="2"/>
    </row>
    <row r="149" spans="1:15" x14ac:dyDescent="0.2">
      <c r="A149" s="11"/>
      <c r="B149" s="2"/>
    </row>
    <row r="150" spans="1:15" x14ac:dyDescent="0.2">
      <c r="A150" s="11"/>
      <c r="B150" s="2"/>
    </row>
    <row r="151" spans="1:15" x14ac:dyDescent="0.2">
      <c r="A151" s="11"/>
      <c r="B151" s="2"/>
    </row>
    <row r="152" spans="1:15" x14ac:dyDescent="0.2">
      <c r="A152" s="11"/>
      <c r="B152" s="2"/>
    </row>
    <row r="153" spans="1:15" x14ac:dyDescent="0.2">
      <c r="A153" s="11"/>
      <c r="B153" s="2"/>
    </row>
    <row r="154" spans="1:15" x14ac:dyDescent="0.2">
      <c r="A154" s="11"/>
      <c r="B154" s="2"/>
    </row>
    <row r="155" spans="1:15" x14ac:dyDescent="0.2">
      <c r="A155" s="11"/>
      <c r="B155" s="2"/>
    </row>
    <row r="156" spans="1:15" x14ac:dyDescent="0.2">
      <c r="A156" s="11"/>
      <c r="B156" s="2"/>
    </row>
    <row r="157" spans="1:15" x14ac:dyDescent="0.2">
      <c r="A157" s="11"/>
      <c r="B157" s="2"/>
    </row>
    <row r="158" spans="1:15" x14ac:dyDescent="0.2">
      <c r="A158" s="11"/>
      <c r="B158" s="2"/>
    </row>
    <row r="159" spans="1:15" x14ac:dyDescent="0.2">
      <c r="A159" s="11"/>
      <c r="B159" s="2"/>
    </row>
    <row r="160" spans="1:15" x14ac:dyDescent="0.2">
      <c r="A160" s="11"/>
      <c r="B160" s="2"/>
    </row>
    <row r="161" spans="1:2" x14ac:dyDescent="0.2">
      <c r="A161" s="11"/>
      <c r="B161" s="2"/>
    </row>
    <row r="162" spans="1:2" x14ac:dyDescent="0.2">
      <c r="A162" s="11"/>
      <c r="B162" s="2"/>
    </row>
    <row r="163" spans="1:2" x14ac:dyDescent="0.2">
      <c r="A163" s="11"/>
      <c r="B163" s="2"/>
    </row>
    <row r="164" spans="1:2" x14ac:dyDescent="0.2">
      <c r="A164" s="11"/>
      <c r="B164" s="2"/>
    </row>
    <row r="165" spans="1:2" x14ac:dyDescent="0.2">
      <c r="A165" s="11"/>
      <c r="B165" s="2"/>
    </row>
    <row r="166" spans="1:2" x14ac:dyDescent="0.2">
      <c r="A166" s="11"/>
      <c r="B166" s="2"/>
    </row>
    <row r="167" spans="1:2" x14ac:dyDescent="0.2">
      <c r="A167" s="11"/>
      <c r="B167" s="2"/>
    </row>
    <row r="168" spans="1:2" x14ac:dyDescent="0.2">
      <c r="A168" s="11"/>
      <c r="B168" s="2"/>
    </row>
    <row r="169" spans="1:2" x14ac:dyDescent="0.2">
      <c r="A169" s="11"/>
      <c r="B169" s="2"/>
    </row>
    <row r="170" spans="1:2" x14ac:dyDescent="0.2">
      <c r="A170" s="11"/>
      <c r="B170" s="2"/>
    </row>
    <row r="171" spans="1:2" x14ac:dyDescent="0.2">
      <c r="A171" s="11"/>
      <c r="B171" s="2"/>
    </row>
    <row r="172" spans="1:2" x14ac:dyDescent="0.2">
      <c r="A172" s="11"/>
      <c r="B172" s="2"/>
    </row>
    <row r="173" spans="1:2" x14ac:dyDescent="0.2">
      <c r="A173" s="11"/>
      <c r="B173" s="2"/>
    </row>
    <row r="174" spans="1:2" x14ac:dyDescent="0.2">
      <c r="A174" s="11"/>
      <c r="B174" s="2"/>
    </row>
    <row r="175" spans="1:2" x14ac:dyDescent="0.2">
      <c r="A175" s="11"/>
      <c r="B175" s="2"/>
    </row>
    <row r="176" spans="1:2" x14ac:dyDescent="0.2">
      <c r="A176" s="11"/>
      <c r="B176" s="2"/>
    </row>
  </sheetData>
  <mergeCells count="7">
    <mergeCell ref="C7:D7"/>
    <mergeCell ref="M7:N7"/>
    <mergeCell ref="AH7:AH8"/>
    <mergeCell ref="AJ7:AJ8"/>
    <mergeCell ref="AC7:AE7"/>
    <mergeCell ref="AF7:AG7"/>
    <mergeCell ref="U7:V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X190"/>
  <sheetViews>
    <sheetView zoomScaleNormal="100" workbookViewId="0">
      <pane ySplit="8" topLeftCell="A87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154</v>
      </c>
      <c r="B1" s="221"/>
      <c r="C1" s="221"/>
      <c r="E1" s="10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E2" t="s">
        <v>243</v>
      </c>
      <c r="H2" s="1"/>
      <c r="I2"/>
      <c r="N2" s="1"/>
      <c r="O2"/>
      <c r="Q2" s="1"/>
      <c r="R2"/>
      <c r="S2" s="1"/>
      <c r="T2"/>
    </row>
    <row r="3" spans="1:22" x14ac:dyDescent="0.2">
      <c r="A3" s="229" t="s">
        <v>155</v>
      </c>
      <c r="B3" s="226"/>
      <c r="C3" s="226"/>
      <c r="E3" s="227" t="s">
        <v>156</v>
      </c>
      <c r="F3" s="230"/>
      <c r="H3" s="1"/>
      <c r="I3"/>
      <c r="N3" s="1"/>
      <c r="O3"/>
      <c r="Q3" s="1"/>
      <c r="R3"/>
      <c r="S3" s="1"/>
      <c r="T3"/>
    </row>
    <row r="4" spans="1:22" x14ac:dyDescent="0.2">
      <c r="A4" s="226" t="s">
        <v>147</v>
      </c>
      <c r="B4" s="226"/>
      <c r="C4" s="226"/>
      <c r="D4" s="226"/>
      <c r="E4" t="s">
        <v>157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158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51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130" t="e">
        <f t="shared" ref="T10:T70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164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2</v>
      </c>
      <c r="K12" s="4">
        <v>0</v>
      </c>
      <c r="L12" s="4">
        <v>0</v>
      </c>
      <c r="M12" s="4">
        <v>0</v>
      </c>
      <c r="N12" s="1">
        <v>0</v>
      </c>
      <c r="O12" s="4">
        <v>2</v>
      </c>
      <c r="P12" s="4">
        <v>0</v>
      </c>
      <c r="Q12" s="1">
        <v>0</v>
      </c>
      <c r="R12" s="4">
        <v>0</v>
      </c>
      <c r="S12" s="1">
        <v>0</v>
      </c>
      <c r="T12" s="164">
        <f t="shared" si="0"/>
        <v>5</v>
      </c>
      <c r="U12" s="4">
        <v>0</v>
      </c>
      <c r="V12" s="51">
        <f t="shared" si="1"/>
        <v>5</v>
      </c>
    </row>
    <row r="13" spans="1:22" x14ac:dyDescent="0.2">
      <c r="A13" s="172">
        <f>'Web Graph Info.'!A6:A153</f>
        <v>42151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64">
        <f t="shared" si="0"/>
        <v>2</v>
      </c>
      <c r="U13" s="4">
        <v>0</v>
      </c>
      <c r="V13" s="51">
        <f t="shared" si="1"/>
        <v>2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164">
        <f t="shared" si="0"/>
        <v>1</v>
      </c>
      <c r="U14" s="4">
        <v>0</v>
      </c>
      <c r="V14" s="51">
        <f t="shared" si="1"/>
        <v>1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64">
        <v>0</v>
      </c>
      <c r="U15" s="4">
        <v>0</v>
      </c>
      <c r="V15" s="51">
        <f t="shared" si="1"/>
        <v>0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0.3</v>
      </c>
      <c r="P16" s="4">
        <v>0</v>
      </c>
      <c r="Q16" s="1">
        <v>0</v>
      </c>
      <c r="R16" s="4">
        <v>0</v>
      </c>
      <c r="S16" s="1">
        <v>0</v>
      </c>
      <c r="T16" s="164">
        <f t="shared" si="0"/>
        <v>0.3</v>
      </c>
      <c r="U16" s="4">
        <v>0.3</v>
      </c>
      <c r="V16" s="51">
        <f t="shared" si="1"/>
        <v>0.6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0.3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0.3</v>
      </c>
      <c r="U17" s="4">
        <v>1.3</v>
      </c>
      <c r="V17" s="173">
        <f t="shared" ref="V17:V18" si="3">SUM(T17:U17)</f>
        <v>1.6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0.3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0.3</v>
      </c>
      <c r="U18" s="4">
        <v>2.2999999999999998</v>
      </c>
      <c r="V18" s="173">
        <f t="shared" si="3"/>
        <v>2.5999999999999996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64">
        <v>0</v>
      </c>
      <c r="U19" s="4">
        <v>0</v>
      </c>
      <c r="V19" s="51">
        <f t="shared" si="1"/>
        <v>0</v>
      </c>
    </row>
    <row r="20" spans="1:22" x14ac:dyDescent="0.2">
      <c r="A20" s="172">
        <f>'Web Graph Info.'!A13:A160</f>
        <v>42158</v>
      </c>
      <c r="B20">
        <v>8</v>
      </c>
      <c r="C20">
        <v>2</v>
      </c>
      <c r="D20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64">
        <f t="shared" si="0"/>
        <v>11</v>
      </c>
      <c r="U20" s="4">
        <v>6</v>
      </c>
      <c r="V20" s="51">
        <f t="shared" si="1"/>
        <v>17</v>
      </c>
    </row>
    <row r="21" spans="1:22" x14ac:dyDescent="0.2">
      <c r="A21" s="172">
        <f>'Web Graph Info.'!A14:A161</f>
        <v>42159</v>
      </c>
      <c r="B21">
        <v>1</v>
      </c>
      <c r="C2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64">
        <f t="shared" si="0"/>
        <v>1</v>
      </c>
      <c r="U21" s="4">
        <v>1</v>
      </c>
      <c r="V21" s="51">
        <f t="shared" si="1"/>
        <v>2</v>
      </c>
    </row>
    <row r="22" spans="1:22" x14ac:dyDescent="0.2">
      <c r="A22" s="172">
        <f>'Web Graph Info.'!A15:A162</f>
        <v>42160</v>
      </c>
      <c r="B22">
        <v>18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3</v>
      </c>
      <c r="K22">
        <v>0</v>
      </c>
      <c r="L22">
        <v>3</v>
      </c>
      <c r="M22">
        <v>0</v>
      </c>
      <c r="N22">
        <v>0</v>
      </c>
      <c r="O22">
        <v>2</v>
      </c>
      <c r="P22">
        <v>0</v>
      </c>
      <c r="Q22" s="4">
        <v>0</v>
      </c>
      <c r="R22" s="4">
        <v>0</v>
      </c>
      <c r="S22" s="4">
        <v>0</v>
      </c>
      <c r="T22" s="164">
        <f t="shared" si="0"/>
        <v>26</v>
      </c>
      <c r="U22" s="4">
        <v>7</v>
      </c>
      <c r="V22" s="51">
        <f t="shared" si="1"/>
        <v>33</v>
      </c>
    </row>
    <row r="23" spans="1:22" x14ac:dyDescent="0.2">
      <c r="A23" s="172">
        <f>'Web Graph Info.'!A16:A163</f>
        <v>42161</v>
      </c>
      <c r="B23">
        <v>1.6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1.3</v>
      </c>
      <c r="P23">
        <v>0</v>
      </c>
      <c r="Q23" s="4">
        <v>0</v>
      </c>
      <c r="R23" s="4">
        <v>0</v>
      </c>
      <c r="S23" s="4">
        <v>0</v>
      </c>
      <c r="T23" s="164">
        <f t="shared" si="0"/>
        <v>3.9000000000000004</v>
      </c>
      <c r="U23" s="4">
        <v>1</v>
      </c>
      <c r="V23" s="51">
        <f t="shared" si="1"/>
        <v>4.9000000000000004</v>
      </c>
    </row>
    <row r="24" spans="1:22" x14ac:dyDescent="0.2">
      <c r="A24" s="172">
        <f>'Web Graph Info.'!A17:A164</f>
        <v>42162</v>
      </c>
      <c r="B24" s="101">
        <v>1.6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1</v>
      </c>
      <c r="K24" s="101">
        <v>0</v>
      </c>
      <c r="L24" s="101">
        <v>0</v>
      </c>
      <c r="M24" s="101">
        <v>0</v>
      </c>
      <c r="N24" s="101">
        <v>0</v>
      </c>
      <c r="O24" s="101">
        <v>1.3</v>
      </c>
      <c r="P24" s="101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3.9000000000000004</v>
      </c>
      <c r="U24" s="4">
        <v>2</v>
      </c>
      <c r="V24" s="174">
        <f t="shared" ref="V24:V25" si="5">SUM(T24:U24)</f>
        <v>5.9</v>
      </c>
    </row>
    <row r="25" spans="1:22" x14ac:dyDescent="0.2">
      <c r="A25" s="172">
        <f>'Web Graph Info.'!A18:A165</f>
        <v>42163</v>
      </c>
      <c r="B25" s="101">
        <v>1.6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1</v>
      </c>
      <c r="K25" s="101">
        <v>0</v>
      </c>
      <c r="L25" s="101">
        <v>0</v>
      </c>
      <c r="M25" s="101">
        <v>0</v>
      </c>
      <c r="N25" s="101">
        <v>0</v>
      </c>
      <c r="O25" s="101">
        <v>1.3</v>
      </c>
      <c r="P25" s="101">
        <v>0</v>
      </c>
      <c r="Q25" s="4">
        <v>0</v>
      </c>
      <c r="R25" s="4">
        <v>0</v>
      </c>
      <c r="S25" s="4">
        <v>0</v>
      </c>
      <c r="T25" s="174">
        <f t="shared" si="4"/>
        <v>3.9000000000000004</v>
      </c>
      <c r="U25" s="4">
        <v>3</v>
      </c>
      <c r="V25" s="174">
        <f t="shared" si="5"/>
        <v>6.9</v>
      </c>
    </row>
    <row r="26" spans="1:22" x14ac:dyDescent="0.2">
      <c r="A26" s="172">
        <f>'Web Graph Info.'!A19:A166</f>
        <v>42164</v>
      </c>
      <c r="B26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 s="4">
        <v>0</v>
      </c>
      <c r="R26" s="4">
        <v>0</v>
      </c>
      <c r="S26" s="4">
        <v>0</v>
      </c>
      <c r="T26" s="164">
        <f t="shared" si="0"/>
        <v>13</v>
      </c>
      <c r="U26" s="4">
        <v>3</v>
      </c>
      <c r="V26" s="51">
        <f t="shared" si="1"/>
        <v>16</v>
      </c>
    </row>
    <row r="27" spans="1:22" x14ac:dyDescent="0.2">
      <c r="A27" s="172">
        <f>'Web Graph Info.'!A20:A167</f>
        <v>42165</v>
      </c>
      <c r="B27">
        <v>4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>
        <v>2</v>
      </c>
      <c r="P27">
        <v>0</v>
      </c>
      <c r="Q27" s="101">
        <v>0</v>
      </c>
      <c r="R27" s="101">
        <v>0</v>
      </c>
      <c r="S27" s="101">
        <v>0</v>
      </c>
      <c r="T27" s="164">
        <f t="shared" si="0"/>
        <v>6</v>
      </c>
      <c r="U27" s="4">
        <v>2</v>
      </c>
      <c r="V27" s="51">
        <f t="shared" si="1"/>
        <v>8</v>
      </c>
    </row>
    <row r="28" spans="1:22" x14ac:dyDescent="0.2">
      <c r="A28" s="172">
        <f>'Web Graph Info.'!A21:A168</f>
        <v>42166</v>
      </c>
      <c r="B28">
        <v>4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164">
        <f t="shared" si="0"/>
        <v>6</v>
      </c>
      <c r="U28" s="4">
        <v>0</v>
      </c>
      <c r="V28" s="51">
        <f t="shared" si="1"/>
        <v>6</v>
      </c>
    </row>
    <row r="29" spans="1:22" x14ac:dyDescent="0.2">
      <c r="A29" s="172">
        <f>'Web Graph Info.'!A22:A169</f>
        <v>42167</v>
      </c>
      <c r="B29">
        <v>7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 s="164">
        <f t="shared" si="0"/>
        <v>12</v>
      </c>
      <c r="U29" s="4">
        <v>2</v>
      </c>
      <c r="V29" s="51">
        <f t="shared" si="1"/>
        <v>14</v>
      </c>
    </row>
    <row r="30" spans="1:22" x14ac:dyDescent="0.2">
      <c r="A30" s="172">
        <f>'Web Graph Info.'!A23:A170</f>
        <v>42168</v>
      </c>
      <c r="B30">
        <v>23</v>
      </c>
      <c r="C30">
        <v>3.6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2.2999999999999998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164">
        <f t="shared" si="0"/>
        <v>30.900000000000002</v>
      </c>
      <c r="U30" s="4">
        <v>1.3</v>
      </c>
      <c r="V30" s="51">
        <f t="shared" si="1"/>
        <v>32.200000000000003</v>
      </c>
    </row>
    <row r="31" spans="1:22" x14ac:dyDescent="0.2">
      <c r="A31" s="172">
        <f>'Web Graph Info.'!A24:A171</f>
        <v>42169</v>
      </c>
      <c r="B31" s="101">
        <v>23</v>
      </c>
      <c r="C31" s="101">
        <v>3.6</v>
      </c>
      <c r="D31" s="101">
        <v>0</v>
      </c>
      <c r="E31" s="101">
        <v>0</v>
      </c>
      <c r="F31" s="101">
        <v>0</v>
      </c>
      <c r="G31" s="101">
        <v>1</v>
      </c>
      <c r="H31" s="101">
        <v>0</v>
      </c>
      <c r="I31" s="101">
        <v>0</v>
      </c>
      <c r="J31" s="101">
        <v>0</v>
      </c>
      <c r="K31" s="101">
        <v>0</v>
      </c>
      <c r="L31" s="101">
        <v>2.2999999999999998</v>
      </c>
      <c r="M31" s="101">
        <v>0</v>
      </c>
      <c r="N31" s="101">
        <v>0</v>
      </c>
      <c r="O31" s="101">
        <v>1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6">IF(SUM(B31:S31)=0,NA(),SUM(B31:S31))</f>
        <v>30.900000000000002</v>
      </c>
      <c r="U31" s="4">
        <v>2.2999999999999998</v>
      </c>
      <c r="V31" s="175">
        <f t="shared" ref="V31:V32" si="7">SUM(T31:U31)</f>
        <v>33.200000000000003</v>
      </c>
    </row>
    <row r="32" spans="1:22" x14ac:dyDescent="0.2">
      <c r="A32" s="172">
        <f>'Web Graph Info.'!A25:A172</f>
        <v>42170</v>
      </c>
      <c r="B32" s="101">
        <v>23</v>
      </c>
      <c r="C32" s="101">
        <v>3.6</v>
      </c>
      <c r="D32" s="101">
        <v>0</v>
      </c>
      <c r="E32" s="101">
        <v>0</v>
      </c>
      <c r="F32" s="101">
        <v>0</v>
      </c>
      <c r="G32" s="101">
        <v>1</v>
      </c>
      <c r="H32" s="101">
        <v>0</v>
      </c>
      <c r="I32" s="101">
        <v>0</v>
      </c>
      <c r="J32" s="101">
        <v>0</v>
      </c>
      <c r="K32" s="101">
        <v>0</v>
      </c>
      <c r="L32" s="101">
        <v>2.2999999999999998</v>
      </c>
      <c r="M32" s="101">
        <v>0</v>
      </c>
      <c r="N32" s="101">
        <v>0</v>
      </c>
      <c r="O32" s="101">
        <v>1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6"/>
        <v>30.900000000000002</v>
      </c>
      <c r="U32" s="4">
        <v>3.3</v>
      </c>
      <c r="V32" s="175">
        <f t="shared" si="7"/>
        <v>34.200000000000003</v>
      </c>
    </row>
    <row r="33" spans="1:24" x14ac:dyDescent="0.2">
      <c r="A33" s="172">
        <f>'Web Graph Info.'!A26:A173</f>
        <v>42171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64">
        <f t="shared" si="0"/>
        <v>2</v>
      </c>
      <c r="U33" s="4">
        <v>1</v>
      </c>
      <c r="V33" s="51">
        <f t="shared" si="1"/>
        <v>3</v>
      </c>
    </row>
    <row r="34" spans="1:24" x14ac:dyDescent="0.2">
      <c r="A34" s="172">
        <f>'Web Graph Info.'!A27:A174</f>
        <v>42172</v>
      </c>
      <c r="B34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>
        <v>1</v>
      </c>
      <c r="P34">
        <v>0</v>
      </c>
      <c r="Q34">
        <v>0</v>
      </c>
      <c r="R34">
        <v>0</v>
      </c>
      <c r="S34">
        <v>0</v>
      </c>
      <c r="T34" s="164">
        <f t="shared" si="0"/>
        <v>1</v>
      </c>
      <c r="U34" s="4">
        <v>0</v>
      </c>
      <c r="V34" s="51">
        <f t="shared" si="1"/>
        <v>1</v>
      </c>
    </row>
    <row r="35" spans="1:24" x14ac:dyDescent="0.2">
      <c r="A35" s="172">
        <f>'Web Graph Info.'!A28:A175</f>
        <v>42173</v>
      </c>
      <c r="B35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 s="164">
        <f t="shared" si="0"/>
        <v>11</v>
      </c>
      <c r="U35" s="4">
        <v>0</v>
      </c>
      <c r="V35" s="51">
        <f t="shared" si="1"/>
        <v>11</v>
      </c>
    </row>
    <row r="36" spans="1:24" x14ac:dyDescent="0.2">
      <c r="A36" s="172">
        <f>'Web Graph Info.'!A29:A176</f>
        <v>42174</v>
      </c>
      <c r="B36" s="89">
        <v>1</v>
      </c>
      <c r="C36" s="89">
        <v>1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1</v>
      </c>
      <c r="M36" s="89">
        <v>0</v>
      </c>
      <c r="N36" s="89">
        <v>0</v>
      </c>
      <c r="O36" s="89">
        <v>2</v>
      </c>
      <c r="P36" s="89">
        <v>0</v>
      </c>
      <c r="Q36" s="89">
        <v>0</v>
      </c>
      <c r="R36" s="89">
        <v>0</v>
      </c>
      <c r="S36" s="89">
        <v>0</v>
      </c>
      <c r="T36" s="164">
        <f t="shared" si="0"/>
        <v>5</v>
      </c>
      <c r="U36" s="4">
        <v>1</v>
      </c>
      <c r="V36" s="51">
        <f t="shared" si="1"/>
        <v>6</v>
      </c>
    </row>
    <row r="37" spans="1:24" x14ac:dyDescent="0.2">
      <c r="A37" s="172">
        <f>'Web Graph Info.'!A30:A177</f>
        <v>42175</v>
      </c>
      <c r="B37" s="89">
        <v>4.5999999999999996</v>
      </c>
      <c r="C37" s="89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89">
        <v>0.6</v>
      </c>
      <c r="J37" s="89">
        <v>0</v>
      </c>
      <c r="K37" s="89">
        <v>0</v>
      </c>
      <c r="L37" s="89">
        <v>0</v>
      </c>
      <c r="M37" s="89">
        <v>0.3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164">
        <f t="shared" si="0"/>
        <v>5.4999999999999991</v>
      </c>
      <c r="U37" s="4">
        <v>0.3</v>
      </c>
      <c r="V37" s="51">
        <f t="shared" si="1"/>
        <v>5.7999999999999989</v>
      </c>
    </row>
    <row r="38" spans="1:24" x14ac:dyDescent="0.2">
      <c r="A38" s="172">
        <f>'Web Graph Info.'!A31:A178</f>
        <v>42176</v>
      </c>
      <c r="B38" s="101">
        <v>4.5999999999999996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0</v>
      </c>
      <c r="K38" s="101">
        <v>0</v>
      </c>
      <c r="L38" s="101">
        <v>0</v>
      </c>
      <c r="M38" s="101">
        <v>0.3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5.4999999999999991</v>
      </c>
      <c r="U38" s="4">
        <v>1.3</v>
      </c>
      <c r="V38" s="177">
        <f t="shared" ref="V38:V39" si="9">SUM(T38:U38)</f>
        <v>6.7999999999999989</v>
      </c>
    </row>
    <row r="39" spans="1:24" x14ac:dyDescent="0.2">
      <c r="A39" s="172">
        <f>'Web Graph Info.'!A32:A179</f>
        <v>42177</v>
      </c>
      <c r="B39" s="101">
        <v>4.5999999999999996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0</v>
      </c>
      <c r="K39" s="101">
        <v>0</v>
      </c>
      <c r="L39" s="101">
        <v>0</v>
      </c>
      <c r="M39" s="101">
        <v>0.3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5.4999999999999991</v>
      </c>
      <c r="U39" s="4">
        <v>2.2999999999999998</v>
      </c>
      <c r="V39" s="177">
        <f t="shared" si="9"/>
        <v>7.7999999999999989</v>
      </c>
    </row>
    <row r="40" spans="1:24" x14ac:dyDescent="0.2">
      <c r="A40" s="172">
        <f>'Web Graph Info.'!A33:A180</f>
        <v>42178</v>
      </c>
      <c r="B40">
        <v>6</v>
      </c>
      <c r="C40">
        <v>0</v>
      </c>
      <c r="D40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64">
        <f t="shared" si="0"/>
        <v>6</v>
      </c>
      <c r="U40" s="4">
        <v>0</v>
      </c>
      <c r="V40" s="51">
        <f t="shared" si="1"/>
        <v>6</v>
      </c>
    </row>
    <row r="41" spans="1:24" x14ac:dyDescent="0.2">
      <c r="A41" s="172">
        <f>'Web Graph Info.'!A34:A181</f>
        <v>42179</v>
      </c>
      <c r="B41">
        <v>12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>
        <v>2</v>
      </c>
      <c r="P41">
        <v>0</v>
      </c>
      <c r="Q41">
        <v>0</v>
      </c>
      <c r="R41">
        <v>0</v>
      </c>
      <c r="S41">
        <v>0</v>
      </c>
      <c r="T41" s="164">
        <f t="shared" si="0"/>
        <v>14</v>
      </c>
      <c r="U41" s="4">
        <v>2</v>
      </c>
      <c r="V41" s="51">
        <f t="shared" si="1"/>
        <v>16</v>
      </c>
    </row>
    <row r="42" spans="1:24" x14ac:dyDescent="0.2">
      <c r="A42" s="172">
        <f>'Web Graph Info.'!A35:A182</f>
        <v>42180</v>
      </c>
      <c r="B42">
        <v>2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>
        <v>0</v>
      </c>
      <c r="I42">
        <v>1</v>
      </c>
      <c r="J42">
        <v>0</v>
      </c>
      <c r="K42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64">
        <f t="shared" si="0"/>
        <v>3</v>
      </c>
      <c r="U42" s="4">
        <v>0</v>
      </c>
      <c r="V42" s="51">
        <f t="shared" si="1"/>
        <v>3</v>
      </c>
    </row>
    <row r="43" spans="1:24" x14ac:dyDescent="0.2">
      <c r="A43" s="172">
        <f>'Web Graph Info.'!A36:A183</f>
        <v>42181</v>
      </c>
      <c r="B43" s="101">
        <v>4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1</v>
      </c>
      <c r="P43" s="101">
        <v>0</v>
      </c>
      <c r="Q43" s="101">
        <v>0</v>
      </c>
      <c r="R43" s="101">
        <v>0</v>
      </c>
      <c r="S43" s="101">
        <v>0</v>
      </c>
      <c r="T43" s="164">
        <f t="shared" si="0"/>
        <v>6</v>
      </c>
      <c r="U43" s="4">
        <v>0</v>
      </c>
      <c r="V43" s="103">
        <f t="shared" ref="V43:V44" si="10">SUM(T43:U43)</f>
        <v>6</v>
      </c>
    </row>
    <row r="44" spans="1:24" x14ac:dyDescent="0.2">
      <c r="A44" s="172">
        <f>'Web Graph Info.'!A37:A184</f>
        <v>42182</v>
      </c>
      <c r="B44" s="101">
        <v>2.2999999999999998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0.6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0.3</v>
      </c>
      <c r="P44" s="101">
        <v>0</v>
      </c>
      <c r="Q44" s="101">
        <v>0</v>
      </c>
      <c r="R44" s="101">
        <v>0</v>
      </c>
      <c r="S44" s="101">
        <v>0</v>
      </c>
      <c r="T44" s="164">
        <f t="shared" si="0"/>
        <v>3.1999999999999997</v>
      </c>
      <c r="U44" s="4">
        <v>0.3</v>
      </c>
      <c r="V44" s="103">
        <f t="shared" si="10"/>
        <v>3.4999999999999996</v>
      </c>
    </row>
    <row r="45" spans="1:24" x14ac:dyDescent="0.2">
      <c r="A45" s="172">
        <f>'Web Graph Info.'!A38:A185</f>
        <v>42183</v>
      </c>
      <c r="B45" s="101">
        <v>2.2999999999999998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0.6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0.3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1">IF(SUM(B45:S45)=0,NA(),SUM(B45:S45))</f>
        <v>3.1999999999999997</v>
      </c>
      <c r="U45" s="4">
        <v>1.3</v>
      </c>
      <c r="V45" s="179">
        <f t="shared" ref="V45:V46" si="12">SUM(T45:U45)</f>
        <v>4.5</v>
      </c>
    </row>
    <row r="46" spans="1:24" x14ac:dyDescent="0.2">
      <c r="A46" s="172">
        <f>'Web Graph Info.'!A39:A186</f>
        <v>42184</v>
      </c>
      <c r="B46" s="101">
        <v>2.2999999999999998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0.6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0.3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1"/>
        <v>3.1999999999999997</v>
      </c>
      <c r="U46" s="4">
        <v>2.2999999999999998</v>
      </c>
      <c r="V46" s="179">
        <f t="shared" si="12"/>
        <v>5.5</v>
      </c>
    </row>
    <row r="47" spans="1:24" x14ac:dyDescent="0.2">
      <c r="A47" s="172">
        <f>'Web Graph Info.'!A40:A187</f>
        <v>42185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64">
        <v>0</v>
      </c>
      <c r="U47" s="4">
        <v>0</v>
      </c>
      <c r="V47" s="51">
        <f t="shared" si="1"/>
        <v>0</v>
      </c>
    </row>
    <row r="48" spans="1:24" x14ac:dyDescent="0.2">
      <c r="A48" s="172">
        <f>'Web Graph Info.'!A41:A188</f>
        <v>42186</v>
      </c>
      <c r="B48">
        <v>0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4">
        <v>0</v>
      </c>
      <c r="V48" s="51">
        <f t="shared" si="1"/>
        <v>0</v>
      </c>
      <c r="W48" s="4"/>
      <c r="X48" s="4"/>
    </row>
    <row r="49" spans="1:23" x14ac:dyDescent="0.2">
      <c r="A49" s="172">
        <f>'Web Graph Info.'!A42:A189</f>
        <v>42187</v>
      </c>
      <c r="B49">
        <v>0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0</v>
      </c>
      <c r="U49" s="101">
        <v>0</v>
      </c>
      <c r="V49" s="51">
        <f t="shared" si="1"/>
        <v>0</v>
      </c>
    </row>
    <row r="50" spans="1:23" x14ac:dyDescent="0.2">
      <c r="A50" s="172">
        <f>'Web Graph Info.'!A43:A190</f>
        <v>42188</v>
      </c>
      <c r="B50" s="101">
        <v>0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1.25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64">
        <f t="shared" si="0"/>
        <v>1.25</v>
      </c>
      <c r="U50" s="4">
        <v>0</v>
      </c>
      <c r="V50" s="105">
        <f t="shared" ref="V50" si="13">SUM(T50:U50)</f>
        <v>1.25</v>
      </c>
    </row>
    <row r="51" spans="1:23" x14ac:dyDescent="0.2">
      <c r="A51" s="172">
        <f>'Web Graph Info.'!A44:A191</f>
        <v>42189</v>
      </c>
      <c r="B51" s="101">
        <v>0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1.25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4">IF(SUM(B51:S51)=0,NA(),SUM(B51:S51))</f>
        <v>1.25</v>
      </c>
      <c r="U51" s="4">
        <v>0</v>
      </c>
      <c r="V51" s="105">
        <v>1.25</v>
      </c>
      <c r="W51" s="4">
        <v>0</v>
      </c>
    </row>
    <row r="52" spans="1:23" x14ac:dyDescent="0.2">
      <c r="A52" s="172">
        <f>'Web Graph Info.'!A45:A192</f>
        <v>42190</v>
      </c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1.25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4"/>
        <v>1.25</v>
      </c>
      <c r="U52" s="4">
        <v>0</v>
      </c>
      <c r="V52" s="51">
        <f t="shared" si="1"/>
        <v>1.25</v>
      </c>
    </row>
    <row r="53" spans="1:23" x14ac:dyDescent="0.2">
      <c r="A53" s="172">
        <f>'Web Graph Info.'!A46:A193</f>
        <v>42191</v>
      </c>
      <c r="B53" s="101">
        <v>0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1.25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4"/>
        <v>1.25</v>
      </c>
      <c r="U53" s="4">
        <v>0</v>
      </c>
      <c r="V53" s="51">
        <f t="shared" si="1"/>
        <v>1.25</v>
      </c>
    </row>
    <row r="54" spans="1:23" x14ac:dyDescent="0.2">
      <c r="A54" s="172">
        <f>'Web Graph Info.'!A47:A194</f>
        <v>42192</v>
      </c>
      <c r="B54">
        <v>1</v>
      </c>
      <c r="C54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64">
        <f t="shared" si="0"/>
        <v>1</v>
      </c>
      <c r="U54" s="4">
        <v>0</v>
      </c>
      <c r="V54" s="51">
        <f t="shared" si="1"/>
        <v>1</v>
      </c>
    </row>
    <row r="55" spans="1:23" x14ac:dyDescent="0.2">
      <c r="A55" s="172">
        <f>'Web Graph Info.'!A48:A195</f>
        <v>42193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64">
        <v>0</v>
      </c>
      <c r="U55" s="4">
        <v>0</v>
      </c>
      <c r="V55" s="51">
        <f t="shared" si="1"/>
        <v>0</v>
      </c>
    </row>
    <row r="56" spans="1:23" x14ac:dyDescent="0.2">
      <c r="A56" s="172">
        <f>'Web Graph Info.'!A49:A196</f>
        <v>42194</v>
      </c>
      <c r="B56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51">
        <f t="shared" si="1"/>
        <v>0</v>
      </c>
    </row>
    <row r="57" spans="1:23" x14ac:dyDescent="0.2">
      <c r="A57" s="172">
        <f>'Web Graph Info.'!A50:A197</f>
        <v>42195</v>
      </c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64">
        <f t="shared" si="0"/>
        <v>1</v>
      </c>
      <c r="U57" s="4">
        <v>0</v>
      </c>
      <c r="V57" s="109">
        <f t="shared" ref="V57:V58" si="15">SUM(T57:U57)</f>
        <v>1</v>
      </c>
    </row>
    <row r="58" spans="1:23" x14ac:dyDescent="0.2">
      <c r="A58" s="172">
        <f>'Web Graph Info.'!A51:A198</f>
        <v>42196</v>
      </c>
      <c r="B58" s="101">
        <v>0.3</v>
      </c>
      <c r="C58" s="101">
        <v>0</v>
      </c>
      <c r="D58" s="101">
        <v>0</v>
      </c>
      <c r="E58" s="101">
        <v>0.3</v>
      </c>
      <c r="F58" s="101">
        <v>0</v>
      </c>
      <c r="G58" s="101">
        <v>0</v>
      </c>
      <c r="H58" s="101">
        <v>0</v>
      </c>
      <c r="I58" s="101">
        <v>1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64">
        <f t="shared" si="0"/>
        <v>1.6</v>
      </c>
      <c r="U58" s="4">
        <v>0.3</v>
      </c>
      <c r="V58" s="109">
        <f t="shared" si="15"/>
        <v>1.9000000000000001</v>
      </c>
    </row>
    <row r="59" spans="1:23" x14ac:dyDescent="0.2">
      <c r="A59" s="172">
        <f>'Web Graph Info.'!A52:A199</f>
        <v>42197</v>
      </c>
      <c r="B59" s="101">
        <v>0.3</v>
      </c>
      <c r="C59" s="101">
        <v>0</v>
      </c>
      <c r="D59" s="101">
        <v>0</v>
      </c>
      <c r="E59" s="101">
        <v>0.3</v>
      </c>
      <c r="F59" s="101">
        <v>0</v>
      </c>
      <c r="G59" s="101">
        <v>0</v>
      </c>
      <c r="H59" s="101">
        <v>0</v>
      </c>
      <c r="I59" s="101">
        <v>1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86">
        <f t="shared" ref="T59:T60" si="16">IF(SUM(B59:S59)=0,NA(),SUM(B59:S59))</f>
        <v>1.6</v>
      </c>
      <c r="U59" s="4">
        <v>0.3</v>
      </c>
      <c r="V59" s="186">
        <f t="shared" ref="V59:V60" si="17">SUM(T59:U59)</f>
        <v>1.9000000000000001</v>
      </c>
    </row>
    <row r="60" spans="1:23" x14ac:dyDescent="0.2">
      <c r="A60" s="172">
        <f>'Web Graph Info.'!A53:A200</f>
        <v>42198</v>
      </c>
      <c r="B60" s="101">
        <v>0.3</v>
      </c>
      <c r="C60" s="101">
        <v>0</v>
      </c>
      <c r="D60" s="101">
        <v>0</v>
      </c>
      <c r="E60" s="101">
        <v>0.3</v>
      </c>
      <c r="F60" s="101">
        <v>0</v>
      </c>
      <c r="G60" s="101">
        <v>0</v>
      </c>
      <c r="H60" s="101">
        <v>0</v>
      </c>
      <c r="I60" s="101">
        <v>1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86">
        <f t="shared" si="16"/>
        <v>1.6</v>
      </c>
      <c r="U60" s="4">
        <v>0.3</v>
      </c>
      <c r="V60" s="186">
        <f t="shared" si="17"/>
        <v>1.9000000000000001</v>
      </c>
    </row>
    <row r="61" spans="1:23" x14ac:dyDescent="0.2">
      <c r="A61" s="172">
        <f>'Web Graph Info.'!A54:A201</f>
        <v>42199</v>
      </c>
      <c r="B61">
        <v>1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2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64">
        <f t="shared" si="0"/>
        <v>3</v>
      </c>
      <c r="U61" s="4">
        <v>0</v>
      </c>
      <c r="V61" s="51">
        <f t="shared" si="1"/>
        <v>3</v>
      </c>
    </row>
    <row r="62" spans="1:23" x14ac:dyDescent="0.2">
      <c r="A62" s="172">
        <f>'Web Graph Info.'!A55:A202</f>
        <v>42200</v>
      </c>
      <c r="B62">
        <v>1</v>
      </c>
      <c r="C62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64">
        <f t="shared" si="0"/>
        <v>1</v>
      </c>
      <c r="U62" s="4">
        <v>0</v>
      </c>
      <c r="V62" s="51">
        <f t="shared" si="1"/>
        <v>1</v>
      </c>
    </row>
    <row r="63" spans="1:23" x14ac:dyDescent="0.2">
      <c r="A63" s="172">
        <f>'Web Graph Info.'!A56:A203</f>
        <v>42201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64">
        <f t="shared" si="0"/>
        <v>1</v>
      </c>
      <c r="U63" s="4">
        <v>0</v>
      </c>
      <c r="V63" s="51">
        <f t="shared" si="1"/>
        <v>1</v>
      </c>
    </row>
    <row r="64" spans="1:23" x14ac:dyDescent="0.2">
      <c r="A64" s="172">
        <f>'Web Graph Info.'!A57:A204</f>
        <v>42202</v>
      </c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1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64">
        <f t="shared" si="0"/>
        <v>1</v>
      </c>
      <c r="U64" s="4">
        <v>0</v>
      </c>
      <c r="V64" s="51">
        <f t="shared" si="1"/>
        <v>1</v>
      </c>
    </row>
    <row r="65" spans="1:22" x14ac:dyDescent="0.2">
      <c r="A65" s="172">
        <f>'Web Graph Info.'!A58:A205</f>
        <v>42203</v>
      </c>
      <c r="B65" s="101" t="s">
        <v>226</v>
      </c>
      <c r="C65" s="101" t="s">
        <v>226</v>
      </c>
      <c r="D65" s="101" t="s">
        <v>226</v>
      </c>
      <c r="E65" s="101" t="s">
        <v>226</v>
      </c>
      <c r="F65" s="101" t="s">
        <v>226</v>
      </c>
      <c r="G65" s="101" t="s">
        <v>226</v>
      </c>
      <c r="H65" s="101" t="s">
        <v>226</v>
      </c>
      <c r="I65" s="101" t="s">
        <v>226</v>
      </c>
      <c r="J65" s="101" t="s">
        <v>226</v>
      </c>
      <c r="K65" s="101" t="s">
        <v>226</v>
      </c>
      <c r="L65" s="101" t="s">
        <v>226</v>
      </c>
      <c r="M65" s="101" t="s">
        <v>226</v>
      </c>
      <c r="N65" s="101" t="s">
        <v>226</v>
      </c>
      <c r="O65" s="101" t="s">
        <v>226</v>
      </c>
      <c r="P65" s="101" t="s">
        <v>226</v>
      </c>
      <c r="Q65" s="101" t="s">
        <v>226</v>
      </c>
      <c r="R65" s="101" t="s">
        <v>226</v>
      </c>
      <c r="S65" s="101" t="s">
        <v>226</v>
      </c>
      <c r="T65" s="101" t="s">
        <v>226</v>
      </c>
      <c r="U65" s="101" t="s">
        <v>226</v>
      </c>
      <c r="V65" s="101" t="s">
        <v>226</v>
      </c>
    </row>
    <row r="66" spans="1:22" x14ac:dyDescent="0.2">
      <c r="A66" s="172">
        <f>'Web Graph Info.'!A59:A206</f>
        <v>42204</v>
      </c>
      <c r="B66" s="101" t="s">
        <v>226</v>
      </c>
      <c r="C66" s="101" t="s">
        <v>226</v>
      </c>
      <c r="D66" s="101" t="s">
        <v>226</v>
      </c>
      <c r="E66" s="101" t="s">
        <v>226</v>
      </c>
      <c r="F66" s="101" t="s">
        <v>226</v>
      </c>
      <c r="G66" s="101" t="s">
        <v>226</v>
      </c>
      <c r="H66" s="101" t="s">
        <v>226</v>
      </c>
      <c r="I66" s="101" t="s">
        <v>226</v>
      </c>
      <c r="J66" s="101" t="s">
        <v>226</v>
      </c>
      <c r="K66" s="101" t="s">
        <v>226</v>
      </c>
      <c r="L66" s="101" t="s">
        <v>226</v>
      </c>
      <c r="M66" s="101" t="s">
        <v>226</v>
      </c>
      <c r="N66" s="101" t="s">
        <v>226</v>
      </c>
      <c r="O66" s="101" t="s">
        <v>226</v>
      </c>
      <c r="P66" s="101" t="s">
        <v>226</v>
      </c>
      <c r="Q66" s="101" t="s">
        <v>226</v>
      </c>
      <c r="R66" s="101" t="s">
        <v>226</v>
      </c>
      <c r="S66" s="101" t="s">
        <v>226</v>
      </c>
      <c r="T66" s="101" t="s">
        <v>226</v>
      </c>
      <c r="U66" s="101" t="s">
        <v>226</v>
      </c>
      <c r="V66" s="101" t="s">
        <v>226</v>
      </c>
    </row>
    <row r="67" spans="1:22" x14ac:dyDescent="0.2">
      <c r="A67" s="172">
        <f>'Web Graph Info.'!A60:A207</f>
        <v>42205</v>
      </c>
      <c r="B67" s="101" t="s">
        <v>226</v>
      </c>
      <c r="C67" s="101" t="s">
        <v>226</v>
      </c>
      <c r="D67" s="101" t="s">
        <v>226</v>
      </c>
      <c r="E67" s="101" t="s">
        <v>226</v>
      </c>
      <c r="F67" s="101" t="s">
        <v>226</v>
      </c>
      <c r="G67" s="101" t="s">
        <v>226</v>
      </c>
      <c r="H67" s="101" t="s">
        <v>226</v>
      </c>
      <c r="I67" s="101" t="s">
        <v>226</v>
      </c>
      <c r="J67" s="101" t="s">
        <v>226</v>
      </c>
      <c r="K67" s="101" t="s">
        <v>226</v>
      </c>
      <c r="L67" s="101" t="s">
        <v>226</v>
      </c>
      <c r="M67" s="101" t="s">
        <v>226</v>
      </c>
      <c r="N67" s="101" t="s">
        <v>226</v>
      </c>
      <c r="O67" s="101" t="s">
        <v>226</v>
      </c>
      <c r="P67" s="101" t="s">
        <v>226</v>
      </c>
      <c r="Q67" s="101" t="s">
        <v>226</v>
      </c>
      <c r="R67" s="101" t="s">
        <v>226</v>
      </c>
      <c r="S67" s="101" t="s">
        <v>226</v>
      </c>
      <c r="T67" s="101" t="s">
        <v>226</v>
      </c>
      <c r="U67" s="101" t="s">
        <v>226</v>
      </c>
      <c r="V67" s="101" t="s">
        <v>226</v>
      </c>
    </row>
    <row r="68" spans="1:22" x14ac:dyDescent="0.2">
      <c r="A68" s="172">
        <f>'Web Graph Info.'!A61:A208</f>
        <v>42206</v>
      </c>
      <c r="B68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164">
        <f t="shared" si="0"/>
        <v>1</v>
      </c>
      <c r="U68" s="4">
        <v>0</v>
      </c>
      <c r="V68" s="51">
        <f t="shared" si="1"/>
        <v>1</v>
      </c>
    </row>
    <row r="69" spans="1:22" x14ac:dyDescent="0.2">
      <c r="A69" s="172">
        <f>'Web Graph Info.'!A62:A209</f>
        <v>42207</v>
      </c>
      <c r="B69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>
        <v>1</v>
      </c>
      <c r="J69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64">
        <f t="shared" si="0"/>
        <v>1</v>
      </c>
      <c r="U69" s="4">
        <v>0</v>
      </c>
      <c r="V69" s="51">
        <f t="shared" si="1"/>
        <v>1</v>
      </c>
    </row>
    <row r="70" spans="1:22" x14ac:dyDescent="0.2">
      <c r="A70" s="172">
        <f>'Web Graph Info.'!A63:A210</f>
        <v>42208</v>
      </c>
      <c r="B70" s="101">
        <v>0</v>
      </c>
      <c r="C70" s="101"/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64" t="e">
        <f t="shared" si="0"/>
        <v>#N/A</v>
      </c>
      <c r="U70" s="4">
        <v>0</v>
      </c>
      <c r="V70" s="51" t="e">
        <f t="shared" si="1"/>
        <v>#N/A</v>
      </c>
    </row>
    <row r="71" spans="1:22" x14ac:dyDescent="0.2">
      <c r="A71" s="172">
        <f>'Web Graph Info.'!A64:A211</f>
        <v>42209</v>
      </c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51">
        <f t="shared" si="1"/>
        <v>0</v>
      </c>
    </row>
    <row r="72" spans="1:22" x14ac:dyDescent="0.2">
      <c r="A72" s="172">
        <f>'Web Graph Info.'!A65:A212</f>
        <v>42210</v>
      </c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4">
        <v>0.6</v>
      </c>
      <c r="V72" s="51">
        <f t="shared" si="1"/>
        <v>0.6</v>
      </c>
    </row>
    <row r="73" spans="1:22" x14ac:dyDescent="0.2">
      <c r="A73" s="172">
        <f>'Web Graph Info.'!A66:A213</f>
        <v>42211</v>
      </c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4">
        <v>0.6</v>
      </c>
      <c r="V73" s="51">
        <f t="shared" si="1"/>
        <v>0.6</v>
      </c>
    </row>
    <row r="74" spans="1:22" x14ac:dyDescent="0.2">
      <c r="A74" s="172">
        <f>'Web Graph Info.'!A67:A214</f>
        <v>42212</v>
      </c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4">
        <v>0.6</v>
      </c>
      <c r="V74" s="51">
        <f t="shared" ref="V74:V137" si="18">SUM(T74:U74)</f>
        <v>0.6</v>
      </c>
    </row>
    <row r="75" spans="1:22" x14ac:dyDescent="0.2">
      <c r="A75" s="172">
        <f>'Web Graph Info.'!A68:A215</f>
        <v>42213</v>
      </c>
      <c r="B75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4">
        <v>0</v>
      </c>
      <c r="V75" s="51">
        <f t="shared" si="18"/>
        <v>0</v>
      </c>
    </row>
    <row r="76" spans="1:22" x14ac:dyDescent="0.2">
      <c r="A76" s="172">
        <f>'Web Graph Info.'!A69:A216</f>
        <v>42214</v>
      </c>
      <c r="B76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51">
        <f t="shared" si="18"/>
        <v>0</v>
      </c>
    </row>
    <row r="77" spans="1:22" x14ac:dyDescent="0.2">
      <c r="A77" s="172">
        <f>'Web Graph Info.'!A70:A217</f>
        <v>42215</v>
      </c>
      <c r="B77">
        <v>10</v>
      </c>
      <c r="C77">
        <v>0</v>
      </c>
      <c r="D77">
        <v>0</v>
      </c>
      <c r="E77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64">
        <f t="shared" ref="T77:T137" si="19">IF(SUM(B77:S77)=0,NA(),SUM(B77:S77))</f>
        <v>10</v>
      </c>
      <c r="U77" s="4">
        <v>7</v>
      </c>
      <c r="V77" s="51">
        <f t="shared" si="18"/>
        <v>17</v>
      </c>
    </row>
    <row r="78" spans="1:22" x14ac:dyDescent="0.2">
      <c r="A78" s="172">
        <f>'Web Graph Info.'!A71:A218</f>
        <v>42216</v>
      </c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64">
        <v>0</v>
      </c>
      <c r="U78" s="4">
        <v>1</v>
      </c>
      <c r="V78" s="51">
        <f t="shared" si="18"/>
        <v>1</v>
      </c>
    </row>
    <row r="79" spans="1:22" x14ac:dyDescent="0.2">
      <c r="A79" s="172">
        <f>'Web Graph Info.'!A72:A219</f>
        <v>42217</v>
      </c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0.3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64">
        <f t="shared" si="19"/>
        <v>0.3</v>
      </c>
      <c r="U79" s="4">
        <v>0.6</v>
      </c>
      <c r="V79" s="51">
        <f t="shared" si="18"/>
        <v>0.89999999999999991</v>
      </c>
    </row>
    <row r="80" spans="1:22" x14ac:dyDescent="0.2">
      <c r="A80" s="172">
        <f>'Web Graph Info.'!A73:A220</f>
        <v>42218</v>
      </c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0.3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20">IF(SUM(B80:S80)=0,NA(),SUM(B80:S80))</f>
        <v>0.3</v>
      </c>
      <c r="U80" s="4">
        <v>0.6</v>
      </c>
      <c r="V80" s="51">
        <f t="shared" si="18"/>
        <v>0.89999999999999991</v>
      </c>
    </row>
    <row r="81" spans="1:22" x14ac:dyDescent="0.2">
      <c r="A81" s="172">
        <f>'Web Graph Info.'!A74:A221</f>
        <v>42219</v>
      </c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0.3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20"/>
        <v>0.3</v>
      </c>
      <c r="U81" s="4">
        <v>0.6</v>
      </c>
      <c r="V81" s="51">
        <f t="shared" si="18"/>
        <v>0.89999999999999991</v>
      </c>
    </row>
    <row r="82" spans="1:22" x14ac:dyDescent="0.2">
      <c r="A82" s="172">
        <f>'Web Graph Info.'!A75:A222</f>
        <v>42220</v>
      </c>
      <c r="B82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51">
        <f t="shared" si="18"/>
        <v>0</v>
      </c>
    </row>
    <row r="83" spans="1:22" x14ac:dyDescent="0.2">
      <c r="A83" s="172">
        <f>'Web Graph Info.'!A76:A223</f>
        <v>42221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64">
        <f t="shared" si="19"/>
        <v>1</v>
      </c>
      <c r="U83" s="4">
        <v>0</v>
      </c>
      <c r="V83" s="51">
        <f t="shared" si="18"/>
        <v>1</v>
      </c>
    </row>
    <row r="84" spans="1:22" x14ac:dyDescent="0.2">
      <c r="A84" s="172">
        <f>'Web Graph Info.'!A77:A224</f>
        <v>42222</v>
      </c>
      <c r="B84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1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64">
        <f t="shared" si="19"/>
        <v>1</v>
      </c>
      <c r="U84" s="4">
        <v>0</v>
      </c>
      <c r="V84" s="51">
        <f t="shared" si="18"/>
        <v>1</v>
      </c>
    </row>
    <row r="85" spans="1:22" x14ac:dyDescent="0.2">
      <c r="A85" s="172">
        <f>'Web Graph Info.'!A78:A225</f>
        <v>42223</v>
      </c>
      <c r="B85" s="101" t="s">
        <v>226</v>
      </c>
      <c r="C85" s="101" t="s">
        <v>226</v>
      </c>
      <c r="D85" s="101" t="s">
        <v>226</v>
      </c>
      <c r="E85" s="101" t="s">
        <v>226</v>
      </c>
      <c r="F85" s="101" t="s">
        <v>226</v>
      </c>
      <c r="G85" s="101" t="s">
        <v>226</v>
      </c>
      <c r="H85" s="101" t="s">
        <v>226</v>
      </c>
      <c r="I85" s="101" t="s">
        <v>226</v>
      </c>
      <c r="J85" s="101" t="s">
        <v>226</v>
      </c>
      <c r="K85" s="101" t="s">
        <v>226</v>
      </c>
      <c r="L85" s="101" t="s">
        <v>226</v>
      </c>
      <c r="M85" s="101" t="s">
        <v>226</v>
      </c>
      <c r="N85" s="101" t="s">
        <v>226</v>
      </c>
      <c r="O85" s="101" t="s">
        <v>226</v>
      </c>
      <c r="P85" s="101" t="s">
        <v>226</v>
      </c>
      <c r="Q85" s="101" t="s">
        <v>226</v>
      </c>
      <c r="R85" s="101" t="s">
        <v>226</v>
      </c>
      <c r="S85" s="101" t="s">
        <v>226</v>
      </c>
      <c r="T85" s="101" t="s">
        <v>226</v>
      </c>
      <c r="U85" s="101" t="s">
        <v>226</v>
      </c>
      <c r="V85" s="51">
        <f t="shared" si="18"/>
        <v>0</v>
      </c>
    </row>
    <row r="86" spans="1:22" x14ac:dyDescent="0.2">
      <c r="A86" s="172">
        <f>'Web Graph Info.'!A79:A226</f>
        <v>42224</v>
      </c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51">
        <f t="shared" si="18"/>
        <v>0</v>
      </c>
    </row>
    <row r="87" spans="1:22" x14ac:dyDescent="0.2">
      <c r="A87" s="172">
        <f>'Web Graph Info.'!A80:A227</f>
        <v>42225</v>
      </c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51">
        <f t="shared" si="18"/>
        <v>0</v>
      </c>
    </row>
    <row r="88" spans="1:22" x14ac:dyDescent="0.2">
      <c r="A88" s="172">
        <f>'Web Graph Info.'!A81:A228</f>
        <v>42226</v>
      </c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51">
        <f t="shared" si="18"/>
        <v>0</v>
      </c>
    </row>
    <row r="89" spans="1:22" x14ac:dyDescent="0.2">
      <c r="A89" s="172">
        <f>'Web Graph Info.'!A82:A229</f>
        <v>42227</v>
      </c>
      <c r="B89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51">
        <f t="shared" si="18"/>
        <v>0</v>
      </c>
    </row>
    <row r="90" spans="1:22" x14ac:dyDescent="0.2">
      <c r="A90" s="172">
        <f>'Web Graph Info.'!A83:A230</f>
        <v>42228</v>
      </c>
      <c r="B90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1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64">
        <f t="shared" si="19"/>
        <v>1</v>
      </c>
      <c r="U90" s="4">
        <v>0</v>
      </c>
      <c r="V90" s="51">
        <f t="shared" si="18"/>
        <v>1</v>
      </c>
    </row>
    <row r="91" spans="1:22" x14ac:dyDescent="0.2">
      <c r="A91" s="172">
        <f>'Web Graph Info.'!A84:A231</f>
        <v>42229</v>
      </c>
      <c r="B91">
        <v>3</v>
      </c>
      <c r="C9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64">
        <f t="shared" si="19"/>
        <v>3</v>
      </c>
      <c r="U91" s="4">
        <v>1</v>
      </c>
      <c r="V91" s="51">
        <f t="shared" si="18"/>
        <v>4</v>
      </c>
    </row>
    <row r="92" spans="1:22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33">
        <f t="shared" ref="V92:V93" si="21">SUM(T92:U92)</f>
        <v>0</v>
      </c>
    </row>
    <row r="93" spans="1:22" x14ac:dyDescent="0.2">
      <c r="A93" s="172">
        <f>'Web Graph Info.'!A86:A233</f>
        <v>42231</v>
      </c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0.3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64">
        <f t="shared" si="19"/>
        <v>0.3</v>
      </c>
      <c r="U93" s="4">
        <v>0</v>
      </c>
      <c r="V93" s="133">
        <f t="shared" si="21"/>
        <v>0.3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0.3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f t="shared" ref="T94:T95" si="22">IF(SUM(B94:S94)=0,NA(),SUM(B94:S94))</f>
        <v>0.3</v>
      </c>
      <c r="U94" s="4">
        <v>0</v>
      </c>
      <c r="V94" s="51">
        <f t="shared" si="18"/>
        <v>0.3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0.3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f t="shared" si="22"/>
        <v>0.3</v>
      </c>
      <c r="U95" s="4">
        <v>0</v>
      </c>
      <c r="V95" s="51">
        <f t="shared" si="18"/>
        <v>0.3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 t="shared" si="18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</row>
    <row r="99" spans="1:22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64">
        <v>0</v>
      </c>
      <c r="U99" s="4">
        <v>0</v>
      </c>
      <c r="V99" s="51">
        <f t="shared" si="18"/>
        <v>0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</row>
    <row r="103" spans="1:22" x14ac:dyDescent="0.2">
      <c r="A103" s="172">
        <f>'Web Graph Info.'!A96:A243</f>
        <v>42241</v>
      </c>
      <c r="B103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</row>
    <row r="104" spans="1:22" x14ac:dyDescent="0.2">
      <c r="A104" s="172">
        <f>'Web Graph Info.'!A97:A244</f>
        <v>42242</v>
      </c>
      <c r="B104">
        <v>1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64">
        <f t="shared" si="19"/>
        <v>1</v>
      </c>
      <c r="U104" s="4">
        <v>0</v>
      </c>
      <c r="V104" s="51">
        <f t="shared" si="18"/>
        <v>1</v>
      </c>
    </row>
    <row r="105" spans="1:22" x14ac:dyDescent="0.2">
      <c r="A105" s="172">
        <f>'Web Graph Info.'!A98:A245</f>
        <v>42243</v>
      </c>
      <c r="B105">
        <v>0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64">
        <v>0</v>
      </c>
      <c r="U105" s="4">
        <v>0</v>
      </c>
      <c r="V105" s="51">
        <f t="shared" si="18"/>
        <v>0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64">
        <v>0</v>
      </c>
      <c r="U106" s="4">
        <v>0</v>
      </c>
      <c r="V106" s="51">
        <f t="shared" si="18"/>
        <v>0</v>
      </c>
    </row>
    <row r="107" spans="1:22" x14ac:dyDescent="0.2">
      <c r="A107" s="172">
        <f>'Web Graph Info.'!A100:A247</f>
        <v>42245</v>
      </c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101">
        <v>0</v>
      </c>
      <c r="V107" s="101">
        <v>0</v>
      </c>
    </row>
    <row r="108" spans="1:22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101">
        <v>0</v>
      </c>
      <c r="V108" s="101">
        <v>0</v>
      </c>
    </row>
    <row r="109" spans="1:22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101">
        <v>0</v>
      </c>
      <c r="V109" s="101">
        <v>0</v>
      </c>
    </row>
    <row r="110" spans="1:22" x14ac:dyDescent="0.2">
      <c r="A110" s="172">
        <f>'Web Graph Info.'!A103:A250</f>
        <v>42248</v>
      </c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64">
        <v>0</v>
      </c>
      <c r="U110" s="4">
        <v>0</v>
      </c>
      <c r="V110" s="51">
        <f t="shared" si="18"/>
        <v>0</v>
      </c>
    </row>
    <row r="111" spans="1:22" x14ac:dyDescent="0.2">
      <c r="A111" s="172">
        <f>'Web Graph Info.'!A104:A251</f>
        <v>42249</v>
      </c>
      <c r="B111">
        <v>0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1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f t="shared" si="19"/>
        <v>1</v>
      </c>
      <c r="U111" s="4">
        <v>0</v>
      </c>
      <c r="V111" s="51">
        <f t="shared" si="18"/>
        <v>1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/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64">
        <v>0</v>
      </c>
      <c r="U112" s="4">
        <v>0</v>
      </c>
      <c r="V112" s="51">
        <f t="shared" si="18"/>
        <v>0</v>
      </c>
    </row>
    <row r="113" spans="1:22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/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215">
        <v>0</v>
      </c>
      <c r="U113" s="4">
        <v>0</v>
      </c>
      <c r="V113" s="215">
        <f t="shared" ref="V113" si="23">SUM(T113:U113)</f>
        <v>0</v>
      </c>
    </row>
    <row r="114" spans="1:22" x14ac:dyDescent="0.2">
      <c r="A114" s="172">
        <f>'Web Graph Info.'!A107:A254</f>
        <v>42252</v>
      </c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64">
        <v>0</v>
      </c>
      <c r="U114" s="4">
        <v>0.25</v>
      </c>
      <c r="V114" s="51">
        <f t="shared" si="18"/>
        <v>0.25</v>
      </c>
    </row>
    <row r="115" spans="1:22" x14ac:dyDescent="0.2">
      <c r="A115" s="172">
        <f>'Web Graph Info.'!A108:A255</f>
        <v>42253</v>
      </c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216">
        <v>0</v>
      </c>
      <c r="U115" s="4">
        <v>0.25</v>
      </c>
      <c r="V115" s="216">
        <f t="shared" ref="V115:V117" si="24">SUM(T115:U115)</f>
        <v>0.25</v>
      </c>
    </row>
    <row r="116" spans="1:22" x14ac:dyDescent="0.2">
      <c r="A116" s="172">
        <f>'Web Graph Info.'!A109:A256</f>
        <v>42254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216">
        <v>0</v>
      </c>
      <c r="U116" s="4">
        <v>0.25</v>
      </c>
      <c r="V116" s="216">
        <f t="shared" si="24"/>
        <v>0.25</v>
      </c>
    </row>
    <row r="117" spans="1:22" x14ac:dyDescent="0.2">
      <c r="A117" s="172">
        <f>'Web Graph Info.'!A110:A257</f>
        <v>42255</v>
      </c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216">
        <v>0</v>
      </c>
      <c r="U117" s="4">
        <v>0.25</v>
      </c>
      <c r="V117" s="216">
        <f t="shared" si="24"/>
        <v>0.25</v>
      </c>
    </row>
    <row r="118" spans="1:22" x14ac:dyDescent="0.2">
      <c r="A118" s="172">
        <f>'Web Graph Info.'!A111:A258</f>
        <v>42256</v>
      </c>
      <c r="B118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2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1">
        <v>0</v>
      </c>
      <c r="S118" s="101">
        <v>0</v>
      </c>
      <c r="T118" s="164">
        <f t="shared" si="19"/>
        <v>2</v>
      </c>
      <c r="U118" s="4">
        <v>0</v>
      </c>
      <c r="V118" s="51">
        <f t="shared" si="18"/>
        <v>2</v>
      </c>
    </row>
    <row r="119" spans="1:22" x14ac:dyDescent="0.2">
      <c r="A119" s="172">
        <f>'Web Graph Info.'!A112:A259</f>
        <v>42257</v>
      </c>
      <c r="B119" s="101">
        <v>0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1">
        <v>0</v>
      </c>
      <c r="S119" s="101">
        <v>0</v>
      </c>
      <c r="T119" s="164">
        <v>0</v>
      </c>
      <c r="U119" s="4">
        <v>0</v>
      </c>
      <c r="V119" s="51">
        <f t="shared" si="18"/>
        <v>0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v>0</v>
      </c>
      <c r="U120" s="4">
        <v>0</v>
      </c>
      <c r="V120" s="51">
        <f t="shared" si="18"/>
        <v>0</v>
      </c>
    </row>
    <row r="121" spans="1:22" x14ac:dyDescent="0.2">
      <c r="A121" s="172">
        <f>'Web Graph Info.'!A114:A261</f>
        <v>42259</v>
      </c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1">
        <v>0</v>
      </c>
      <c r="S121" s="101">
        <v>0</v>
      </c>
      <c r="T121" s="219">
        <v>0</v>
      </c>
      <c r="U121" s="4">
        <v>0</v>
      </c>
      <c r="V121" s="219">
        <f t="shared" ref="V121:V123" si="25">SUM(T121:U121)</f>
        <v>0</v>
      </c>
    </row>
    <row r="122" spans="1:22" x14ac:dyDescent="0.2">
      <c r="A122" s="172">
        <f>'Web Graph Info.'!A115:A262</f>
        <v>42260</v>
      </c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1">
        <v>0</v>
      </c>
      <c r="S122" s="101">
        <v>0</v>
      </c>
      <c r="T122" s="219">
        <v>0</v>
      </c>
      <c r="U122" s="4">
        <v>0</v>
      </c>
      <c r="V122" s="219">
        <f t="shared" si="25"/>
        <v>0</v>
      </c>
    </row>
    <row r="123" spans="1:22" x14ac:dyDescent="0.2">
      <c r="A123" s="172">
        <f>'Web Graph Info.'!A116:A263</f>
        <v>42261</v>
      </c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1">
        <v>0</v>
      </c>
      <c r="S123" s="101">
        <v>0</v>
      </c>
      <c r="T123" s="219">
        <v>0</v>
      </c>
      <c r="U123" s="4">
        <v>0</v>
      </c>
      <c r="V123" s="219">
        <f t="shared" si="25"/>
        <v>0</v>
      </c>
    </row>
    <row r="124" spans="1:22" x14ac:dyDescent="0.2">
      <c r="A124" s="172">
        <f>'Web Graph Info.'!A117:A264</f>
        <v>42262</v>
      </c>
      <c r="B124" s="101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</row>
    <row r="125" spans="1:22" x14ac:dyDescent="0.2">
      <c r="A125" s="172">
        <f>'Web Graph Info.'!A118:A265</f>
        <v>42263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 s="164">
        <f t="shared" si="19"/>
        <v>9</v>
      </c>
      <c r="U125" s="4">
        <v>0</v>
      </c>
      <c r="V125" s="51">
        <f t="shared" si="18"/>
        <v>9</v>
      </c>
    </row>
    <row r="126" spans="1:22" x14ac:dyDescent="0.2">
      <c r="A126" s="172">
        <f>'Web Graph Info.'!A119:A266</f>
        <v>42264</v>
      </c>
      <c r="B126" s="101">
        <v>1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19"/>
        <v>1</v>
      </c>
      <c r="U126" s="4">
        <v>0</v>
      </c>
      <c r="V126" s="51">
        <f t="shared" si="18"/>
        <v>1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19"/>
        <v>#N/A</v>
      </c>
      <c r="U127" s="4"/>
      <c r="V127" s="51" t="e">
        <f t="shared" si="18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19"/>
        <v>#N/A</v>
      </c>
      <c r="U128" s="4"/>
      <c r="V128" s="51" t="e">
        <f t="shared" si="18"/>
        <v>#N/A</v>
      </c>
    </row>
    <row r="129" spans="1:22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19"/>
        <v>#N/A</v>
      </c>
      <c r="U129" s="4"/>
      <c r="V129" s="51" t="e">
        <f t="shared" si="18"/>
        <v>#N/A</v>
      </c>
    </row>
    <row r="130" spans="1:22" x14ac:dyDescent="0.2">
      <c r="A130" s="172">
        <f>'Web Graph Info.'!A123:A270</f>
        <v>42268</v>
      </c>
      <c r="B130"/>
      <c r="I130"/>
      <c r="O130"/>
      <c r="R130"/>
      <c r="T130" s="164" t="e">
        <f t="shared" si="19"/>
        <v>#N/A</v>
      </c>
      <c r="U130" s="4"/>
      <c r="V130" s="51" t="e">
        <f t="shared" si="18"/>
        <v>#N/A</v>
      </c>
    </row>
    <row r="131" spans="1:22" x14ac:dyDescent="0.2">
      <c r="A131" s="172">
        <f>'Web Graph Info.'!A124:A271</f>
        <v>42269</v>
      </c>
      <c r="B131"/>
      <c r="I131"/>
      <c r="O131"/>
      <c r="R131"/>
      <c r="T131" s="164" t="e">
        <f t="shared" si="19"/>
        <v>#N/A</v>
      </c>
      <c r="U131" s="4"/>
      <c r="V131" s="51" t="e">
        <f t="shared" si="18"/>
        <v>#N/A</v>
      </c>
    </row>
    <row r="132" spans="1:22" x14ac:dyDescent="0.2">
      <c r="A132" s="172">
        <f>'Web Graph Info.'!A125:A272</f>
        <v>42270</v>
      </c>
      <c r="B132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64" t="e">
        <f t="shared" si="19"/>
        <v>#N/A</v>
      </c>
      <c r="U132" s="4"/>
      <c r="V132" s="51" t="e">
        <f t="shared" si="18"/>
        <v>#N/A</v>
      </c>
    </row>
    <row r="133" spans="1:22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19"/>
        <v>#N/A</v>
      </c>
      <c r="U133" s="4"/>
      <c r="V133" s="51" t="e">
        <f t="shared" si="18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19"/>
        <v>#N/A</v>
      </c>
      <c r="U134" s="4"/>
      <c r="V134" s="51" t="e">
        <f t="shared" si="18"/>
        <v>#N/A</v>
      </c>
    </row>
    <row r="135" spans="1:22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19"/>
        <v>#N/A</v>
      </c>
      <c r="U135" s="4"/>
      <c r="V135" s="51" t="e">
        <f t="shared" si="18"/>
        <v>#N/A</v>
      </c>
    </row>
    <row r="136" spans="1:22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19"/>
        <v>#N/A</v>
      </c>
      <c r="U136" s="4"/>
      <c r="V136" s="51" t="e">
        <f t="shared" si="18"/>
        <v>#N/A</v>
      </c>
    </row>
    <row r="137" spans="1:22" x14ac:dyDescent="0.2">
      <c r="A137" s="172">
        <f>'Web Graph Info.'!A130:A277</f>
        <v>42275</v>
      </c>
      <c r="B137"/>
      <c r="C137" s="89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19"/>
        <v>#N/A</v>
      </c>
      <c r="U137" s="4"/>
      <c r="V137" s="51" t="e">
        <f t="shared" si="18"/>
        <v>#N/A</v>
      </c>
    </row>
    <row r="138" spans="1:22" x14ac:dyDescent="0.2">
      <c r="A138" s="172">
        <f>'Web Graph Info.'!A131:A278</f>
        <v>42276</v>
      </c>
      <c r="B138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71" si="26">IF(SUM(B138:S138)=0,NA(),SUM(B138:S138))</f>
        <v>#N/A</v>
      </c>
      <c r="U138" s="101"/>
      <c r="V138" s="51" t="e">
        <f t="shared" ref="V138:V172" si="27">SUM(T138:U138)</f>
        <v>#N/A</v>
      </c>
    </row>
    <row r="139" spans="1:22" x14ac:dyDescent="0.2">
      <c r="A139" s="172">
        <f>'Web Graph Info.'!A132:A279</f>
        <v>42277</v>
      </c>
      <c r="B139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64" t="e">
        <f t="shared" si="26"/>
        <v>#N/A</v>
      </c>
      <c r="U139" s="101"/>
      <c r="V139" s="51" t="e">
        <f t="shared" si="27"/>
        <v>#N/A</v>
      </c>
    </row>
    <row r="140" spans="1:22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26"/>
        <v>#N/A</v>
      </c>
      <c r="U140" s="101"/>
      <c r="V140" s="51" t="e">
        <f t="shared" si="27"/>
        <v>#N/A</v>
      </c>
    </row>
    <row r="141" spans="1:22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26"/>
        <v>#N/A</v>
      </c>
      <c r="U141" s="101"/>
      <c r="V141" s="51" t="e">
        <f t="shared" si="27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26"/>
        <v>#N/A</v>
      </c>
      <c r="U142" s="101"/>
      <c r="V142" s="51" t="e">
        <f t="shared" si="27"/>
        <v>#N/A</v>
      </c>
    </row>
    <row r="143" spans="1:22" x14ac:dyDescent="0.2">
      <c r="A143" s="172">
        <f>'Web Graph Info.'!A136:A283</f>
        <v>42281</v>
      </c>
      <c r="B143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26"/>
        <v>#N/A</v>
      </c>
      <c r="U143" s="4"/>
      <c r="V143" s="51" t="e">
        <f t="shared" si="27"/>
        <v>#N/A</v>
      </c>
    </row>
    <row r="144" spans="1:22" x14ac:dyDescent="0.2">
      <c r="A144" s="172">
        <f>'Web Graph Info.'!A137:A284</f>
        <v>42282</v>
      </c>
      <c r="B144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64" t="e">
        <f t="shared" si="26"/>
        <v>#N/A</v>
      </c>
      <c r="U144" s="101"/>
      <c r="V144" s="51" t="e">
        <f t="shared" si="27"/>
        <v>#N/A</v>
      </c>
    </row>
    <row r="145" spans="1:22" x14ac:dyDescent="0.2">
      <c r="A145" s="172">
        <f>'Web Graph Info.'!A138:A285</f>
        <v>42283</v>
      </c>
      <c r="B145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64" t="e">
        <f t="shared" si="26"/>
        <v>#N/A</v>
      </c>
      <c r="U145" s="101"/>
      <c r="V145" s="51" t="e">
        <f t="shared" si="27"/>
        <v>#N/A</v>
      </c>
    </row>
    <row r="146" spans="1:22" x14ac:dyDescent="0.2">
      <c r="A146" s="172">
        <f>'Web Graph Info.'!A139:A286</f>
        <v>42284</v>
      </c>
      <c r="B146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64" t="e">
        <f t="shared" si="26"/>
        <v>#N/A</v>
      </c>
      <c r="U146" s="4"/>
      <c r="V146" s="51" t="e">
        <f t="shared" si="27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64" t="e">
        <f t="shared" si="26"/>
        <v>#N/A</v>
      </c>
      <c r="U147" s="4"/>
      <c r="V147" s="51" t="e">
        <f t="shared" si="27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64" t="e">
        <f t="shared" si="26"/>
        <v>#N/A</v>
      </c>
      <c r="U148" s="4"/>
      <c r="V148" s="51" t="e">
        <f t="shared" si="27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64" t="e">
        <f t="shared" si="26"/>
        <v>#N/A</v>
      </c>
      <c r="U149" s="4"/>
      <c r="V149" s="51" t="e">
        <f t="shared" si="27"/>
        <v>#N/A</v>
      </c>
    </row>
    <row r="150" spans="1:22" x14ac:dyDescent="0.2">
      <c r="A150" s="11"/>
      <c r="B150"/>
      <c r="H150" s="12"/>
      <c r="I150" s="8"/>
      <c r="J150" s="4"/>
      <c r="K150" s="4"/>
      <c r="L150" s="4"/>
      <c r="M150" s="4"/>
      <c r="N150" s="12"/>
      <c r="O150" s="8"/>
      <c r="P150" s="4"/>
      <c r="Q150" s="12"/>
      <c r="R150" s="8"/>
      <c r="S150" s="12"/>
      <c r="T150" s="164" t="e">
        <f t="shared" si="26"/>
        <v>#N/A</v>
      </c>
      <c r="U150" s="4"/>
      <c r="V150" s="156" t="e">
        <f t="shared" si="27"/>
        <v>#N/A</v>
      </c>
    </row>
    <row r="151" spans="1:22" x14ac:dyDescent="0.2">
      <c r="A151" s="11"/>
      <c r="B15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64" t="e">
        <f t="shared" si="26"/>
        <v>#N/A</v>
      </c>
      <c r="U151" s="101"/>
      <c r="V151" s="156" t="e">
        <f t="shared" si="27"/>
        <v>#N/A</v>
      </c>
    </row>
    <row r="152" spans="1:22" x14ac:dyDescent="0.2">
      <c r="A152" s="11"/>
      <c r="B152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64" t="e">
        <f t="shared" si="26"/>
        <v>#N/A</v>
      </c>
      <c r="U152" s="4"/>
      <c r="V152" s="156" t="e">
        <f t="shared" si="27"/>
        <v>#N/A</v>
      </c>
    </row>
    <row r="153" spans="1:22" s="101" customFormat="1" x14ac:dyDescent="0.2">
      <c r="A153" s="11"/>
      <c r="T153" s="164" t="e">
        <f t="shared" si="26"/>
        <v>#N/A</v>
      </c>
      <c r="V153" s="156" t="e">
        <f t="shared" si="27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64" t="e">
        <f t="shared" si="26"/>
        <v>#N/A</v>
      </c>
      <c r="U154" s="4"/>
      <c r="V154" s="156" t="e">
        <f t="shared" si="27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64" t="e">
        <f t="shared" si="26"/>
        <v>#N/A</v>
      </c>
      <c r="U155" s="4"/>
      <c r="V155" s="156" t="e">
        <f t="shared" si="27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64" t="e">
        <f t="shared" si="26"/>
        <v>#N/A</v>
      </c>
      <c r="U156" s="4"/>
      <c r="V156" s="157" t="e">
        <f t="shared" si="27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64" t="e">
        <f t="shared" si="26"/>
        <v>#N/A</v>
      </c>
      <c r="U157" s="4"/>
      <c r="V157" s="157" t="e">
        <f t="shared" si="27"/>
        <v>#N/A</v>
      </c>
    </row>
    <row r="158" spans="1:22" s="101" customFormat="1" x14ac:dyDescent="0.2">
      <c r="A158" s="11"/>
      <c r="T158" s="164" t="e">
        <f t="shared" si="26"/>
        <v>#N/A</v>
      </c>
      <c r="V158" s="157" t="e">
        <f t="shared" si="27"/>
        <v>#N/A</v>
      </c>
    </row>
    <row r="159" spans="1:22" s="101" customFormat="1" x14ac:dyDescent="0.2">
      <c r="A159" s="11"/>
      <c r="T159" s="164" t="e">
        <f t="shared" si="26"/>
        <v>#N/A</v>
      </c>
      <c r="V159" s="157" t="e">
        <f t="shared" si="27"/>
        <v>#N/A</v>
      </c>
    </row>
    <row r="160" spans="1:22" s="101" customFormat="1" x14ac:dyDescent="0.2">
      <c r="A160" s="11"/>
      <c r="T160" s="164" t="e">
        <f t="shared" si="26"/>
        <v>#N/A</v>
      </c>
      <c r="V160" s="157" t="e">
        <f t="shared" si="27"/>
        <v>#N/A</v>
      </c>
    </row>
    <row r="161" spans="1:22" s="101" customFormat="1" x14ac:dyDescent="0.2">
      <c r="A161" s="11"/>
      <c r="T161" s="164" t="e">
        <f t="shared" si="26"/>
        <v>#N/A</v>
      </c>
      <c r="V161" s="157" t="e">
        <f t="shared" si="27"/>
        <v>#N/A</v>
      </c>
    </row>
    <row r="162" spans="1:22" s="101" customFormat="1" x14ac:dyDescent="0.2">
      <c r="A162" s="11"/>
      <c r="T162" s="164" t="e">
        <f t="shared" si="26"/>
        <v>#N/A</v>
      </c>
      <c r="V162" s="157" t="e">
        <f t="shared" si="27"/>
        <v>#N/A</v>
      </c>
    </row>
    <row r="163" spans="1:22" s="101" customFormat="1" x14ac:dyDescent="0.2">
      <c r="A163" s="11"/>
      <c r="T163" s="164" t="e">
        <f t="shared" si="26"/>
        <v>#N/A</v>
      </c>
      <c r="V163" s="157" t="e">
        <f t="shared" si="27"/>
        <v>#N/A</v>
      </c>
    </row>
    <row r="164" spans="1:22" s="101" customFormat="1" x14ac:dyDescent="0.2">
      <c r="A164" s="11"/>
      <c r="T164" s="164" t="e">
        <f t="shared" si="26"/>
        <v>#N/A</v>
      </c>
      <c r="U164" s="4"/>
      <c r="V164" s="157" t="e">
        <f t="shared" si="27"/>
        <v>#N/A</v>
      </c>
    </row>
    <row r="165" spans="1:22" s="101" customFormat="1" x14ac:dyDescent="0.2">
      <c r="A165" s="11"/>
      <c r="T165" s="164" t="e">
        <f t="shared" si="26"/>
        <v>#N/A</v>
      </c>
      <c r="V165" s="157" t="e">
        <f t="shared" si="27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64" t="e">
        <f t="shared" si="26"/>
        <v>#N/A</v>
      </c>
      <c r="U166" s="4"/>
      <c r="V166" s="157" t="e">
        <f t="shared" si="27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64" t="e">
        <f t="shared" si="26"/>
        <v>#N/A</v>
      </c>
      <c r="U167" s="4"/>
      <c r="V167" s="157" t="e">
        <f t="shared" si="27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64" t="e">
        <f t="shared" si="26"/>
        <v>#N/A</v>
      </c>
      <c r="U168" s="4"/>
      <c r="V168" s="157" t="e">
        <f t="shared" si="27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64" t="e">
        <f t="shared" si="26"/>
        <v>#N/A</v>
      </c>
      <c r="U169" s="4"/>
      <c r="V169" s="157" t="e">
        <f t="shared" si="27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64" t="e">
        <f t="shared" si="26"/>
        <v>#N/A</v>
      </c>
      <c r="U170" s="4"/>
      <c r="V170" s="157" t="e">
        <f t="shared" si="27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64" t="e">
        <f t="shared" si="26"/>
        <v>#N/A</v>
      </c>
      <c r="U171" s="4"/>
      <c r="V171" s="157" t="e">
        <f t="shared" si="27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ref="T172" si="28">IF(SUM(B172:S172)=0,NA(),SUM(B172:S172))</f>
        <v>#N/A</v>
      </c>
      <c r="U172" s="4"/>
      <c r="V172" s="157" t="e">
        <f t="shared" si="27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s="101" customFormat="1" x14ac:dyDescent="0.2">
      <c r="A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2" x14ac:dyDescent="0.2">
      <c r="B177" s="101"/>
      <c r="C177" s="101"/>
      <c r="D177" s="101"/>
      <c r="E177" s="101"/>
      <c r="F177" s="101"/>
      <c r="G177" s="101"/>
      <c r="H177" s="4"/>
      <c r="I177" s="224" t="s">
        <v>28</v>
      </c>
      <c r="J177" s="224"/>
      <c r="K177" s="224"/>
      <c r="L177" s="224"/>
      <c r="M177" s="224"/>
      <c r="N177" s="224"/>
      <c r="O177" s="224" t="s">
        <v>29</v>
      </c>
      <c r="P177" s="224"/>
      <c r="Q177" s="224"/>
      <c r="R177" s="224" t="s">
        <v>30</v>
      </c>
      <c r="S177" s="224"/>
      <c r="T177" s="222" t="s">
        <v>31</v>
      </c>
      <c r="U177" t="s">
        <v>32</v>
      </c>
      <c r="V177" s="51">
        <f>SUM(T177:U177)</f>
        <v>0</v>
      </c>
    </row>
    <row r="178" spans="1:22" x14ac:dyDescent="0.2">
      <c r="B178" s="224" t="s">
        <v>27</v>
      </c>
      <c r="C178" s="224"/>
      <c r="D178" s="224"/>
      <c r="E178" s="224"/>
      <c r="F178" s="224"/>
      <c r="G178" s="224"/>
      <c r="H178" s="224"/>
      <c r="I178" t="s">
        <v>41</v>
      </c>
      <c r="J178" t="s">
        <v>42</v>
      </c>
      <c r="K178" t="s">
        <v>43</v>
      </c>
      <c r="L178" t="s">
        <v>44</v>
      </c>
      <c r="M178" t="s">
        <v>50</v>
      </c>
      <c r="N178" s="1" t="s">
        <v>40</v>
      </c>
      <c r="O178" t="s">
        <v>46</v>
      </c>
      <c r="P178" t="s">
        <v>47</v>
      </c>
      <c r="Q178" s="1" t="s">
        <v>40</v>
      </c>
      <c r="R178" t="s">
        <v>51</v>
      </c>
      <c r="S178" s="1" t="s">
        <v>49</v>
      </c>
      <c r="T178" s="223"/>
      <c r="V178" s="51">
        <f>SUM(T178:U178)</f>
        <v>0</v>
      </c>
    </row>
    <row r="179" spans="1:22" x14ac:dyDescent="0.2">
      <c r="A179" t="s">
        <v>52</v>
      </c>
      <c r="B179" t="s">
        <v>34</v>
      </c>
      <c r="C179" t="s">
        <v>35</v>
      </c>
      <c r="D179" t="s">
        <v>36</v>
      </c>
      <c r="E179" t="s">
        <v>37</v>
      </c>
      <c r="F179" t="s">
        <v>38</v>
      </c>
      <c r="G179" t="s">
        <v>39</v>
      </c>
      <c r="H179" s="1" t="s">
        <v>40</v>
      </c>
      <c r="I179">
        <f t="shared" ref="I179:S179" si="29">SUM(I9:I129)</f>
        <v>26.5</v>
      </c>
      <c r="J179">
        <f t="shared" si="29"/>
        <v>11</v>
      </c>
      <c r="K179">
        <f t="shared" si="29"/>
        <v>0</v>
      </c>
      <c r="L179">
        <f t="shared" si="29"/>
        <v>10.899999999999999</v>
      </c>
      <c r="M179">
        <f t="shared" si="29"/>
        <v>3.7999999999999989</v>
      </c>
      <c r="N179">
        <f t="shared" si="29"/>
        <v>0</v>
      </c>
      <c r="O179">
        <f t="shared" si="29"/>
        <v>30.700000000000003</v>
      </c>
      <c r="P179">
        <f t="shared" si="29"/>
        <v>0</v>
      </c>
      <c r="Q179">
        <f t="shared" si="29"/>
        <v>0</v>
      </c>
      <c r="R179">
        <f t="shared" si="29"/>
        <v>0</v>
      </c>
      <c r="S179">
        <f t="shared" si="29"/>
        <v>0</v>
      </c>
      <c r="T179" t="e">
        <f>SUM(T12:T132)</f>
        <v>#N/A</v>
      </c>
      <c r="U179">
        <f>SUM(U10:U132)</f>
        <v>64.099999999999966</v>
      </c>
      <c r="V179" t="e">
        <f>SUM(V10:V178)</f>
        <v>#N/A</v>
      </c>
    </row>
    <row r="180" spans="1:22" x14ac:dyDescent="0.2">
      <c r="B180">
        <f t="shared" ref="B180:H180" si="30">SUM(B9:B129)</f>
        <v>210.40000000000006</v>
      </c>
      <c r="C180">
        <f t="shared" si="30"/>
        <v>16.799999999999997</v>
      </c>
      <c r="D180">
        <f t="shared" si="30"/>
        <v>0</v>
      </c>
      <c r="E180">
        <f t="shared" si="30"/>
        <v>0.89999999999999991</v>
      </c>
      <c r="F180">
        <f t="shared" si="30"/>
        <v>0</v>
      </c>
      <c r="G180">
        <f t="shared" si="30"/>
        <v>3</v>
      </c>
      <c r="H180">
        <f t="shared" si="30"/>
        <v>0</v>
      </c>
      <c r="I180"/>
      <c r="N180" s="1"/>
      <c r="O180"/>
      <c r="Q180" s="1"/>
      <c r="R180"/>
      <c r="S180" s="1"/>
      <c r="T180"/>
      <c r="V180" s="51">
        <f>SUM(T180:U180)</f>
        <v>0</v>
      </c>
    </row>
    <row r="181" spans="1:22" x14ac:dyDescent="0.2">
      <c r="B181"/>
      <c r="H181" s="1"/>
      <c r="I181"/>
      <c r="N181" s="1"/>
      <c r="O181"/>
      <c r="Q181" s="1"/>
      <c r="R181"/>
      <c r="S181" s="1"/>
      <c r="T181"/>
      <c r="V181" s="51">
        <f>SUM(T181:U181)</f>
        <v>0</v>
      </c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 t="s">
        <v>14</v>
      </c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s="223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t="s">
        <v>14</v>
      </c>
    </row>
    <row r="190" spans="1:22" x14ac:dyDescent="0.2">
      <c r="B190"/>
      <c r="H190" s="1"/>
    </row>
  </sheetData>
  <mergeCells count="18">
    <mergeCell ref="E3:F3"/>
    <mergeCell ref="O177:Q177"/>
    <mergeCell ref="R177:S177"/>
    <mergeCell ref="T177:T178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7:V188"/>
    <mergeCell ref="T7:T8"/>
    <mergeCell ref="V7:V8"/>
    <mergeCell ref="B178:H178"/>
    <mergeCell ref="I177:N17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Y190"/>
  <sheetViews>
    <sheetView zoomScaleNormal="100" workbookViewId="0">
      <pane ySplit="9" topLeftCell="A85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159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160</v>
      </c>
      <c r="B3" s="226"/>
      <c r="C3" s="226"/>
      <c r="E3" s="55" t="s">
        <v>161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162</v>
      </c>
      <c r="B4" s="226"/>
      <c r="C4" s="226"/>
      <c r="D4" s="226"/>
      <c r="E4" t="s">
        <v>163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164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A6" t="s">
        <v>165</v>
      </c>
      <c r="B6"/>
      <c r="H6" s="1"/>
      <c r="I6"/>
      <c r="N6" s="1"/>
      <c r="O6"/>
      <c r="Q6" s="1"/>
      <c r="R6"/>
      <c r="S6" s="1"/>
      <c r="T6"/>
    </row>
    <row r="7" spans="1:22" x14ac:dyDescent="0.2">
      <c r="B7"/>
      <c r="H7" s="6"/>
      <c r="I7"/>
      <c r="N7" s="6"/>
      <c r="O7"/>
      <c r="Q7" s="6"/>
      <c r="R7"/>
      <c r="S7" s="6"/>
      <c r="T7"/>
    </row>
    <row r="8" spans="1:22" ht="12.75" customHeight="1" x14ac:dyDescent="0.2">
      <c r="A8" t="s">
        <v>6</v>
      </c>
      <c r="B8" s="224" t="s">
        <v>27</v>
      </c>
      <c r="C8" s="224"/>
      <c r="D8" s="224"/>
      <c r="E8" s="224"/>
      <c r="F8" s="224"/>
      <c r="G8" s="224"/>
      <c r="H8" s="224"/>
      <c r="I8" s="224" t="s">
        <v>28</v>
      </c>
      <c r="J8" s="224"/>
      <c r="K8" s="224"/>
      <c r="L8" s="224"/>
      <c r="M8" s="224"/>
      <c r="N8" s="224"/>
      <c r="O8" s="224" t="s">
        <v>29</v>
      </c>
      <c r="P8" s="224"/>
      <c r="Q8" s="224"/>
      <c r="R8" s="224" t="s">
        <v>30</v>
      </c>
      <c r="S8" s="224"/>
      <c r="T8" s="222" t="s">
        <v>31</v>
      </c>
      <c r="U8" t="s">
        <v>32</v>
      </c>
      <c r="V8" s="223" t="s">
        <v>33</v>
      </c>
    </row>
    <row r="9" spans="1:22" x14ac:dyDescent="0.2"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s="1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s="1" t="s">
        <v>40</v>
      </c>
      <c r="O9" t="s">
        <v>46</v>
      </c>
      <c r="P9" t="s">
        <v>47</v>
      </c>
      <c r="Q9" s="1" t="s">
        <v>40</v>
      </c>
      <c r="R9" t="s">
        <v>75</v>
      </c>
      <c r="S9" s="1" t="s">
        <v>49</v>
      </c>
      <c r="T9" s="223"/>
      <c r="V9" s="223"/>
    </row>
    <row r="10" spans="1:22" x14ac:dyDescent="0.2">
      <c r="A10" s="172">
        <f>'Web Graph Info.'!A2:A149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51" t="e">
        <f>IF(SUM(B10:S10)=0,NA(),SUM(B10:S10))</f>
        <v>#N/A</v>
      </c>
      <c r="U10" s="4"/>
      <c r="V10" s="51" t="e">
        <f>SUM(T10:U10)</f>
        <v>#N/A</v>
      </c>
    </row>
    <row r="11" spans="1:22" x14ac:dyDescent="0.2">
      <c r="A11" s="172">
        <f>'Web Graph Info.'!A3:A150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ref="T11:T72" si="0">IF(SUM(B11:S11)=0,NA(),SUM(B11:S11))</f>
        <v>#N/A</v>
      </c>
      <c r="U11" s="4"/>
      <c r="V11" s="51" t="e">
        <f t="shared" ref="V11:V74" si="1">SUM(T11:U11)</f>
        <v>#N/A</v>
      </c>
    </row>
    <row r="12" spans="1:22" x14ac:dyDescent="0.2">
      <c r="A12" s="172">
        <f>'Web Graph Info.'!A4:A151</f>
        <v>42150</v>
      </c>
      <c r="B12">
        <v>24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25</v>
      </c>
      <c r="K12" s="4">
        <v>0</v>
      </c>
      <c r="L12" s="4">
        <v>6</v>
      </c>
      <c r="M12" s="4">
        <v>0</v>
      </c>
      <c r="N12" s="1">
        <v>0</v>
      </c>
      <c r="O12" s="4">
        <v>9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64</v>
      </c>
      <c r="U12" s="4">
        <v>2</v>
      </c>
      <c r="V12" s="51">
        <f t="shared" si="1"/>
        <v>66</v>
      </c>
    </row>
    <row r="13" spans="1:22" x14ac:dyDescent="0.2">
      <c r="A13" s="172">
        <f>'Web Graph Info.'!A5:A152</f>
        <v>42151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9</v>
      </c>
      <c r="K13" s="4">
        <v>0</v>
      </c>
      <c r="L13" s="4">
        <v>3</v>
      </c>
      <c r="M13" s="4">
        <v>3</v>
      </c>
      <c r="N13" s="1">
        <v>0</v>
      </c>
      <c r="O13" s="4">
        <v>2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19</v>
      </c>
      <c r="U13" s="4">
        <v>0</v>
      </c>
      <c r="V13" s="51">
        <f t="shared" si="1"/>
        <v>19</v>
      </c>
    </row>
    <row r="14" spans="1:22" x14ac:dyDescent="0.2">
      <c r="A14" s="172">
        <f>'Web Graph Info.'!A6:A153</f>
        <v>42152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14</v>
      </c>
      <c r="K14" s="4">
        <v>0</v>
      </c>
      <c r="L14" s="4">
        <v>4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21</v>
      </c>
      <c r="U14" s="4">
        <v>1</v>
      </c>
      <c r="V14" s="51">
        <f t="shared" si="1"/>
        <v>22</v>
      </c>
    </row>
    <row r="15" spans="1:22" x14ac:dyDescent="0.2">
      <c r="A15" s="172">
        <f>'Web Graph Info.'!A7:A154</f>
        <v>42153</v>
      </c>
      <c r="B15">
        <v>1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4">
        <v>8</v>
      </c>
      <c r="K15" s="4">
        <v>0</v>
      </c>
      <c r="L15" s="4">
        <v>8</v>
      </c>
      <c r="M15" s="4">
        <v>3</v>
      </c>
      <c r="N15" s="1">
        <v>0</v>
      </c>
      <c r="O15" s="4">
        <v>3</v>
      </c>
      <c r="P15" s="4">
        <v>0</v>
      </c>
      <c r="Q15" s="1">
        <v>0</v>
      </c>
      <c r="R15" s="4">
        <v>0</v>
      </c>
      <c r="S15" s="1">
        <v>0</v>
      </c>
      <c r="T15" s="130">
        <v>23</v>
      </c>
      <c r="U15" s="4">
        <v>0</v>
      </c>
      <c r="V15" s="51">
        <f t="shared" si="1"/>
        <v>23</v>
      </c>
    </row>
    <row r="16" spans="1:22" x14ac:dyDescent="0.2">
      <c r="A16" s="172">
        <f>'Web Graph Info.'!A8:A155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4">
        <v>1.6</v>
      </c>
      <c r="K16" s="4">
        <v>0</v>
      </c>
      <c r="L16" s="4">
        <v>0</v>
      </c>
      <c r="M16" s="4">
        <v>0</v>
      </c>
      <c r="N16" s="1">
        <v>0</v>
      </c>
      <c r="O16" s="4">
        <v>1.3</v>
      </c>
      <c r="P16" s="4">
        <v>0</v>
      </c>
      <c r="Q16" s="1">
        <v>0</v>
      </c>
      <c r="R16" s="4">
        <v>0</v>
      </c>
      <c r="S16" s="1">
        <v>0</v>
      </c>
      <c r="T16" s="130">
        <f t="shared" si="0"/>
        <v>2.9000000000000004</v>
      </c>
      <c r="U16" s="4">
        <v>0.6</v>
      </c>
      <c r="V16" s="51">
        <f t="shared" si="1"/>
        <v>3.5000000000000004</v>
      </c>
    </row>
    <row r="17" spans="1:22" x14ac:dyDescent="0.2">
      <c r="A17" s="172">
        <f>'Web Graph Info.'!A9:A156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4">
        <v>1.6</v>
      </c>
      <c r="K17" s="4">
        <v>0</v>
      </c>
      <c r="L17" s="4">
        <v>0</v>
      </c>
      <c r="M17" s="4">
        <v>0</v>
      </c>
      <c r="N17" s="1">
        <v>0</v>
      </c>
      <c r="O17" s="4">
        <v>1.3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2.9000000000000004</v>
      </c>
      <c r="U17" s="4">
        <v>1.6</v>
      </c>
      <c r="V17" s="173">
        <f t="shared" ref="V17:V18" si="3">SUM(T17:U17)</f>
        <v>4.5</v>
      </c>
    </row>
    <row r="18" spans="1:22" x14ac:dyDescent="0.2">
      <c r="A18" s="172">
        <f>'Web Graph Info.'!A10:A157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4">
        <v>1.6</v>
      </c>
      <c r="K18" s="4">
        <v>0</v>
      </c>
      <c r="L18" s="4">
        <v>0</v>
      </c>
      <c r="M18" s="4">
        <v>0</v>
      </c>
      <c r="N18" s="1">
        <v>0</v>
      </c>
      <c r="O18" s="4">
        <v>1.3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2.9000000000000004</v>
      </c>
      <c r="U18" s="4">
        <v>2.6</v>
      </c>
      <c r="V18" s="173">
        <f t="shared" si="3"/>
        <v>5.5</v>
      </c>
    </row>
    <row r="19" spans="1:22" x14ac:dyDescent="0.2">
      <c r="A19" s="172">
        <f>'Web Graph Info.'!A11:A158</f>
        <v>42157</v>
      </c>
      <c r="B19">
        <v>1</v>
      </c>
      <c r="C19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4">
        <v>4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64">
        <f t="shared" si="0"/>
        <v>6</v>
      </c>
      <c r="U19" s="4">
        <v>5</v>
      </c>
      <c r="V19" s="51">
        <f t="shared" si="1"/>
        <v>11</v>
      </c>
    </row>
    <row r="20" spans="1:22" x14ac:dyDescent="0.2">
      <c r="A20" s="172">
        <f>'Web Graph Info.'!A12:A159</f>
        <v>42158</v>
      </c>
      <c r="B20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4">
        <v>3</v>
      </c>
      <c r="P20" s="4">
        <v>0</v>
      </c>
      <c r="Q20" s="4">
        <v>0</v>
      </c>
      <c r="R20" s="4">
        <v>0</v>
      </c>
      <c r="S20" s="4">
        <v>0</v>
      </c>
      <c r="T20" s="164">
        <f t="shared" si="0"/>
        <v>3</v>
      </c>
      <c r="U20" s="4">
        <v>1</v>
      </c>
      <c r="V20" s="51">
        <f t="shared" si="1"/>
        <v>4</v>
      </c>
    </row>
    <row r="21" spans="1:22" x14ac:dyDescent="0.2">
      <c r="A21" s="172">
        <f>'Web Graph Info.'!A13:A160</f>
        <v>42159</v>
      </c>
      <c r="B2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4">
        <v>2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64">
        <f t="shared" si="0"/>
        <v>2</v>
      </c>
      <c r="U21" s="4">
        <v>1</v>
      </c>
      <c r="V21" s="51">
        <f t="shared" si="1"/>
        <v>3</v>
      </c>
    </row>
    <row r="22" spans="1:22" x14ac:dyDescent="0.2">
      <c r="A22" s="172">
        <f>'Web Graph Info.'!A14:A161</f>
        <v>42160</v>
      </c>
      <c r="B22">
        <v>69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4">
        <v>3</v>
      </c>
      <c r="K22" s="4">
        <v>0</v>
      </c>
      <c r="L22" s="4">
        <v>9</v>
      </c>
      <c r="M22" s="4">
        <v>26</v>
      </c>
      <c r="N22" s="4">
        <v>0</v>
      </c>
      <c r="O22" s="4">
        <v>10</v>
      </c>
      <c r="P22" s="4">
        <v>0</v>
      </c>
      <c r="Q22" s="4">
        <v>0</v>
      </c>
      <c r="R22" s="4">
        <v>0</v>
      </c>
      <c r="S22" s="4">
        <v>0</v>
      </c>
      <c r="T22" s="164">
        <f t="shared" si="0"/>
        <v>117</v>
      </c>
      <c r="U22" s="4">
        <v>20</v>
      </c>
      <c r="V22" s="51">
        <f t="shared" si="1"/>
        <v>137</v>
      </c>
    </row>
    <row r="23" spans="1:22" x14ac:dyDescent="0.2">
      <c r="A23" s="172">
        <f>'Web Graph Info.'!A15:A162</f>
        <v>42161</v>
      </c>
      <c r="B23">
        <v>84.3</v>
      </c>
      <c r="C23">
        <v>0.6</v>
      </c>
      <c r="D23">
        <v>0</v>
      </c>
      <c r="E23" s="101">
        <v>0</v>
      </c>
      <c r="F23" s="101">
        <v>0</v>
      </c>
      <c r="G23" s="101">
        <v>0</v>
      </c>
      <c r="H23" s="101">
        <v>0</v>
      </c>
      <c r="I23">
        <v>0.3</v>
      </c>
      <c r="J23" s="4">
        <v>16</v>
      </c>
      <c r="K23" s="4">
        <v>0</v>
      </c>
      <c r="L23" s="4">
        <v>2.2999999999999998</v>
      </c>
      <c r="M23" s="4">
        <v>0</v>
      </c>
      <c r="N23" s="4">
        <v>0</v>
      </c>
      <c r="O23" s="4">
        <v>0.3</v>
      </c>
      <c r="P23" s="4">
        <v>0</v>
      </c>
      <c r="Q23" s="4">
        <v>0</v>
      </c>
      <c r="R23" s="4">
        <v>0</v>
      </c>
      <c r="S23" s="4">
        <v>0</v>
      </c>
      <c r="T23" s="164">
        <f t="shared" si="0"/>
        <v>103.79999999999998</v>
      </c>
      <c r="U23" s="4">
        <v>47</v>
      </c>
      <c r="V23" s="51">
        <f t="shared" si="1"/>
        <v>150.79999999999998</v>
      </c>
    </row>
    <row r="24" spans="1:22" x14ac:dyDescent="0.2">
      <c r="A24" s="172">
        <f>'Web Graph Info.'!A16:A163</f>
        <v>42162</v>
      </c>
      <c r="B24" s="101">
        <v>84.3</v>
      </c>
      <c r="C24" s="101">
        <v>0.6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0.3</v>
      </c>
      <c r="J24" s="4">
        <v>16</v>
      </c>
      <c r="K24" s="4">
        <v>0</v>
      </c>
      <c r="L24" s="4">
        <v>2.2999999999999998</v>
      </c>
      <c r="M24" s="4">
        <v>0</v>
      </c>
      <c r="N24" s="4">
        <v>0</v>
      </c>
      <c r="O24" s="4">
        <v>0.3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103.79999999999998</v>
      </c>
      <c r="U24" s="4">
        <v>48</v>
      </c>
      <c r="V24" s="174">
        <f t="shared" ref="V24:V25" si="5">SUM(T24:U24)</f>
        <v>151.79999999999998</v>
      </c>
    </row>
    <row r="25" spans="1:22" x14ac:dyDescent="0.2">
      <c r="A25" s="172">
        <f>'Web Graph Info.'!A17:A164</f>
        <v>42163</v>
      </c>
      <c r="B25" s="101">
        <v>84.3</v>
      </c>
      <c r="C25" s="101">
        <v>0.6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0.3</v>
      </c>
      <c r="J25" s="4">
        <v>16</v>
      </c>
      <c r="K25" s="4">
        <v>0</v>
      </c>
      <c r="L25" s="4">
        <v>2.2999999999999998</v>
      </c>
      <c r="M25" s="4">
        <v>0</v>
      </c>
      <c r="N25" s="4">
        <v>0</v>
      </c>
      <c r="O25" s="4">
        <v>0.3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103.79999999999998</v>
      </c>
      <c r="U25" s="4">
        <v>49</v>
      </c>
      <c r="V25" s="174">
        <f t="shared" si="5"/>
        <v>152.79999999999998</v>
      </c>
    </row>
    <row r="26" spans="1:22" x14ac:dyDescent="0.2">
      <c r="A26" s="172">
        <f>'Web Graph Info.'!A18:A165</f>
        <v>42164</v>
      </c>
      <c r="B26">
        <v>135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s="4">
        <v>10</v>
      </c>
      <c r="K26" s="4">
        <v>0</v>
      </c>
      <c r="L26" s="4">
        <v>5</v>
      </c>
      <c r="M26" s="4">
        <v>25</v>
      </c>
      <c r="N26" s="4">
        <v>0</v>
      </c>
      <c r="O26" s="4">
        <v>4</v>
      </c>
      <c r="P26" s="4">
        <v>0</v>
      </c>
      <c r="Q26" s="4">
        <v>0</v>
      </c>
      <c r="R26" s="4">
        <v>0</v>
      </c>
      <c r="S26" s="4">
        <v>0</v>
      </c>
      <c r="T26" s="164">
        <f t="shared" si="0"/>
        <v>182</v>
      </c>
      <c r="U26" s="4">
        <v>118</v>
      </c>
      <c r="V26" s="51">
        <f t="shared" si="1"/>
        <v>300</v>
      </c>
    </row>
    <row r="27" spans="1:22" x14ac:dyDescent="0.2">
      <c r="A27" s="172">
        <f>'Web Graph Info.'!A19:A166</f>
        <v>42165</v>
      </c>
      <c r="B27">
        <v>122</v>
      </c>
      <c r="C27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4">
        <v>2</v>
      </c>
      <c r="K27" s="4">
        <v>0</v>
      </c>
      <c r="L27" s="4">
        <v>6</v>
      </c>
      <c r="M27" s="4">
        <v>2</v>
      </c>
      <c r="N27" s="4">
        <v>0</v>
      </c>
      <c r="O27" s="4">
        <v>8</v>
      </c>
      <c r="P27" s="4">
        <v>0</v>
      </c>
      <c r="Q27" s="4">
        <v>0</v>
      </c>
      <c r="R27" s="4">
        <v>0</v>
      </c>
      <c r="S27" s="4">
        <v>0</v>
      </c>
      <c r="T27" s="164">
        <f t="shared" si="0"/>
        <v>140</v>
      </c>
      <c r="U27" s="4">
        <v>128</v>
      </c>
      <c r="V27" s="51">
        <f t="shared" si="1"/>
        <v>268</v>
      </c>
    </row>
    <row r="28" spans="1:22" x14ac:dyDescent="0.2">
      <c r="A28" s="172">
        <f>'Web Graph Info.'!A20:A167</f>
        <v>42166</v>
      </c>
      <c r="B28">
        <v>80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4">
        <v>28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64">
        <f t="shared" si="0"/>
        <v>108</v>
      </c>
      <c r="U28" s="4">
        <v>76</v>
      </c>
      <c r="V28" s="51">
        <f t="shared" si="1"/>
        <v>184</v>
      </c>
    </row>
    <row r="29" spans="1:22" x14ac:dyDescent="0.2">
      <c r="A29" s="172">
        <f>'Web Graph Info.'!A21:A168</f>
        <v>42167</v>
      </c>
      <c r="B29">
        <v>206</v>
      </c>
      <c r="C29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>
        <v>2</v>
      </c>
      <c r="J29">
        <v>24</v>
      </c>
      <c r="K29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64">
        <f t="shared" si="0"/>
        <v>232</v>
      </c>
      <c r="U29" s="4">
        <v>46</v>
      </c>
      <c r="V29" s="51">
        <f t="shared" si="1"/>
        <v>278</v>
      </c>
    </row>
    <row r="30" spans="1:22" x14ac:dyDescent="0.2">
      <c r="A30" s="172">
        <f>'Web Graph Info.'!A22:A169</f>
        <v>42168</v>
      </c>
      <c r="B30">
        <v>155.30000000000001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12</v>
      </c>
      <c r="K30">
        <v>0</v>
      </c>
      <c r="L30">
        <v>2</v>
      </c>
      <c r="M30">
        <v>0.6</v>
      </c>
      <c r="N30">
        <v>0</v>
      </c>
      <c r="O30">
        <v>5.3</v>
      </c>
      <c r="P30">
        <v>0</v>
      </c>
      <c r="Q30">
        <v>0</v>
      </c>
      <c r="R30">
        <v>0</v>
      </c>
      <c r="S30">
        <v>0</v>
      </c>
      <c r="T30" s="164">
        <f t="shared" si="0"/>
        <v>175.20000000000002</v>
      </c>
      <c r="U30" s="4">
        <v>58.6</v>
      </c>
      <c r="V30" s="51">
        <f t="shared" si="1"/>
        <v>233.8</v>
      </c>
    </row>
    <row r="31" spans="1:22" x14ac:dyDescent="0.2">
      <c r="A31" s="172">
        <f>'Web Graph Info.'!A23:A170</f>
        <v>42169</v>
      </c>
      <c r="B31" s="101">
        <v>155.30000000000001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12</v>
      </c>
      <c r="K31" s="101">
        <v>0</v>
      </c>
      <c r="L31" s="101">
        <v>2</v>
      </c>
      <c r="M31" s="101">
        <v>0.6</v>
      </c>
      <c r="N31" s="101">
        <v>0</v>
      </c>
      <c r="O31" s="101">
        <v>5.3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6">IF(SUM(B31:S31)=0,NA(),SUM(B31:S31))</f>
        <v>175.20000000000002</v>
      </c>
      <c r="U31" s="4">
        <v>59.6</v>
      </c>
      <c r="V31" s="175">
        <f t="shared" ref="V31:V32" si="7">SUM(T31:U31)</f>
        <v>234.8</v>
      </c>
    </row>
    <row r="32" spans="1:22" x14ac:dyDescent="0.2">
      <c r="A32" s="172">
        <f>'Web Graph Info.'!A24:A171</f>
        <v>42170</v>
      </c>
      <c r="B32" s="101">
        <v>155.30000000000001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12</v>
      </c>
      <c r="K32" s="101">
        <v>0</v>
      </c>
      <c r="L32" s="101">
        <v>2</v>
      </c>
      <c r="M32" s="101">
        <v>0.6</v>
      </c>
      <c r="N32" s="101">
        <v>0</v>
      </c>
      <c r="O32" s="101">
        <v>5.3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6"/>
        <v>175.20000000000002</v>
      </c>
      <c r="U32" s="4">
        <v>60.6</v>
      </c>
      <c r="V32" s="175">
        <f t="shared" si="7"/>
        <v>235.8</v>
      </c>
    </row>
    <row r="33" spans="1:22" x14ac:dyDescent="0.2">
      <c r="A33" s="172">
        <f>'Web Graph Info.'!A25:A172</f>
        <v>42171</v>
      </c>
      <c r="B33">
        <v>75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>
        <v>13</v>
      </c>
      <c r="K33">
        <v>0</v>
      </c>
      <c r="L33">
        <v>2</v>
      </c>
      <c r="M33">
        <v>0</v>
      </c>
      <c r="N33">
        <v>0</v>
      </c>
      <c r="O33">
        <v>9</v>
      </c>
      <c r="P33">
        <v>0</v>
      </c>
      <c r="Q33">
        <v>0</v>
      </c>
      <c r="R33">
        <v>0</v>
      </c>
      <c r="S33">
        <v>0</v>
      </c>
      <c r="T33" s="164">
        <f t="shared" si="0"/>
        <v>99</v>
      </c>
      <c r="U33" s="4">
        <v>27</v>
      </c>
      <c r="V33" s="51">
        <f t="shared" si="1"/>
        <v>126</v>
      </c>
    </row>
    <row r="34" spans="1:22" x14ac:dyDescent="0.2">
      <c r="A34" s="172">
        <f>'Web Graph Info.'!A26:A173</f>
        <v>42172</v>
      </c>
      <c r="B34">
        <v>14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>
        <v>6</v>
      </c>
      <c r="K34">
        <v>0</v>
      </c>
      <c r="L34">
        <v>0</v>
      </c>
      <c r="M34">
        <v>0</v>
      </c>
      <c r="N34">
        <v>0</v>
      </c>
      <c r="O34">
        <v>5</v>
      </c>
      <c r="P34">
        <v>0</v>
      </c>
      <c r="Q34" s="101">
        <v>0</v>
      </c>
      <c r="R34" s="101">
        <v>0</v>
      </c>
      <c r="S34" s="101">
        <v>0</v>
      </c>
      <c r="T34" s="164">
        <f t="shared" si="0"/>
        <v>25</v>
      </c>
      <c r="U34" s="4">
        <v>6</v>
      </c>
      <c r="V34" s="51">
        <f t="shared" si="1"/>
        <v>31</v>
      </c>
    </row>
    <row r="35" spans="1:22" x14ac:dyDescent="0.2">
      <c r="A35" s="172">
        <f>'Web Graph Info.'!A27:A174</f>
        <v>42173</v>
      </c>
      <c r="B35">
        <v>172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6</v>
      </c>
      <c r="K35">
        <v>0</v>
      </c>
      <c r="L35">
        <v>3</v>
      </c>
      <c r="M35">
        <v>0</v>
      </c>
      <c r="N35">
        <v>0</v>
      </c>
      <c r="O35">
        <v>9</v>
      </c>
      <c r="P35">
        <v>0</v>
      </c>
      <c r="Q35">
        <v>0</v>
      </c>
      <c r="R35">
        <v>0</v>
      </c>
      <c r="S35">
        <v>0</v>
      </c>
      <c r="T35" s="164">
        <f t="shared" si="0"/>
        <v>192</v>
      </c>
      <c r="U35" s="4">
        <v>32</v>
      </c>
      <c r="V35" s="51">
        <f t="shared" si="1"/>
        <v>224</v>
      </c>
    </row>
    <row r="36" spans="1:22" x14ac:dyDescent="0.2">
      <c r="A36" s="172">
        <f>'Web Graph Info.'!A28:A175</f>
        <v>42174</v>
      </c>
      <c r="B36">
        <v>83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3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 s="164">
        <f t="shared" si="0"/>
        <v>95</v>
      </c>
      <c r="U36" s="4">
        <v>20</v>
      </c>
      <c r="V36" s="51">
        <f t="shared" si="1"/>
        <v>115</v>
      </c>
    </row>
    <row r="37" spans="1:22" x14ac:dyDescent="0.2">
      <c r="A37" s="172">
        <f>'Web Graph Info.'!A29:A176</f>
        <v>42175</v>
      </c>
      <c r="B37" s="89">
        <v>96</v>
      </c>
      <c r="C37" s="89">
        <v>0.6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2.2999999999999998</v>
      </c>
      <c r="K37" s="89">
        <v>0</v>
      </c>
      <c r="L37" s="89">
        <v>2.6</v>
      </c>
      <c r="M37" s="89">
        <v>3.6</v>
      </c>
      <c r="N37" s="89">
        <v>0</v>
      </c>
      <c r="O37" s="89">
        <v>3</v>
      </c>
      <c r="P37" s="89">
        <v>0</v>
      </c>
      <c r="Q37" s="89">
        <v>0</v>
      </c>
      <c r="R37" s="89">
        <v>0</v>
      </c>
      <c r="S37" s="89">
        <v>0</v>
      </c>
      <c r="T37" s="164">
        <f t="shared" si="0"/>
        <v>108.09999999999998</v>
      </c>
      <c r="U37" s="4">
        <v>15.6</v>
      </c>
      <c r="V37" s="51">
        <f t="shared" si="1"/>
        <v>123.69999999999997</v>
      </c>
    </row>
    <row r="38" spans="1:22" x14ac:dyDescent="0.2">
      <c r="A38" s="172">
        <f>'Web Graph Info.'!A30:A177</f>
        <v>42176</v>
      </c>
      <c r="B38" s="101">
        <v>96</v>
      </c>
      <c r="C38" s="101">
        <v>0.6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2.2999999999999998</v>
      </c>
      <c r="K38" s="101">
        <v>0</v>
      </c>
      <c r="L38" s="101">
        <v>2.6</v>
      </c>
      <c r="M38" s="101">
        <v>3.6</v>
      </c>
      <c r="N38" s="101">
        <v>0</v>
      </c>
      <c r="O38" s="101">
        <v>3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108.09999999999998</v>
      </c>
      <c r="U38" s="4">
        <v>15.6</v>
      </c>
      <c r="V38" s="177">
        <f t="shared" ref="V38:V39" si="9">SUM(T38:U38)</f>
        <v>123.69999999999997</v>
      </c>
    </row>
    <row r="39" spans="1:22" x14ac:dyDescent="0.2">
      <c r="A39" s="172">
        <f>'Web Graph Info.'!A31:A178</f>
        <v>42177</v>
      </c>
      <c r="B39" s="101">
        <v>96</v>
      </c>
      <c r="C39" s="101">
        <v>0.6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2.2999999999999998</v>
      </c>
      <c r="K39" s="101">
        <v>0</v>
      </c>
      <c r="L39" s="101">
        <v>2.6</v>
      </c>
      <c r="M39" s="101">
        <v>3.6</v>
      </c>
      <c r="N39" s="101">
        <v>0</v>
      </c>
      <c r="O39" s="101">
        <v>3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108.09999999999998</v>
      </c>
      <c r="U39" s="4">
        <v>15.6</v>
      </c>
      <c r="V39" s="177">
        <f t="shared" si="9"/>
        <v>123.69999999999997</v>
      </c>
    </row>
    <row r="40" spans="1:22" x14ac:dyDescent="0.2">
      <c r="A40" s="172">
        <f>'Web Graph Info.'!A32:A179</f>
        <v>42178</v>
      </c>
      <c r="B40">
        <v>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7</v>
      </c>
      <c r="K40">
        <v>0</v>
      </c>
      <c r="L40">
        <v>1</v>
      </c>
      <c r="M40">
        <v>12</v>
      </c>
      <c r="N40">
        <v>0</v>
      </c>
      <c r="O40">
        <v>7</v>
      </c>
      <c r="P40">
        <v>0</v>
      </c>
      <c r="Q40">
        <v>0</v>
      </c>
      <c r="R40">
        <v>0</v>
      </c>
      <c r="S40">
        <v>0</v>
      </c>
      <c r="T40" s="164">
        <f t="shared" si="0"/>
        <v>82</v>
      </c>
      <c r="U40" s="4">
        <v>10</v>
      </c>
      <c r="V40" s="51">
        <f t="shared" si="1"/>
        <v>92</v>
      </c>
    </row>
    <row r="41" spans="1:22" x14ac:dyDescent="0.2">
      <c r="A41" s="172">
        <f>'Web Graph Info.'!A33:A180</f>
        <v>42179</v>
      </c>
      <c r="B41">
        <v>114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2</v>
      </c>
      <c r="J41">
        <v>12</v>
      </c>
      <c r="K41">
        <v>0</v>
      </c>
      <c r="L41">
        <v>0</v>
      </c>
      <c r="M41">
        <v>7</v>
      </c>
      <c r="N41">
        <v>0</v>
      </c>
      <c r="O41">
        <v>16</v>
      </c>
      <c r="P41">
        <v>0</v>
      </c>
      <c r="Q41">
        <v>0</v>
      </c>
      <c r="R41">
        <v>0</v>
      </c>
      <c r="S41">
        <v>0</v>
      </c>
      <c r="T41" s="164">
        <f t="shared" si="0"/>
        <v>151</v>
      </c>
      <c r="U41" s="4">
        <v>16</v>
      </c>
      <c r="V41" s="51">
        <f t="shared" si="1"/>
        <v>167</v>
      </c>
    </row>
    <row r="42" spans="1:22" x14ac:dyDescent="0.2">
      <c r="A42" s="172">
        <f>'Web Graph Info.'!A34:A181</f>
        <v>42180</v>
      </c>
      <c r="B42">
        <v>30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2</v>
      </c>
      <c r="J42">
        <v>0</v>
      </c>
      <c r="K42">
        <v>0</v>
      </c>
      <c r="L42">
        <v>1</v>
      </c>
      <c r="M42">
        <v>6</v>
      </c>
      <c r="N42">
        <v>0</v>
      </c>
      <c r="O42">
        <v>6</v>
      </c>
      <c r="P42">
        <v>0</v>
      </c>
      <c r="Q42">
        <v>0</v>
      </c>
      <c r="R42">
        <v>0</v>
      </c>
      <c r="S42">
        <v>0</v>
      </c>
      <c r="T42" s="164">
        <f t="shared" si="0"/>
        <v>45</v>
      </c>
      <c r="U42" s="4">
        <v>1</v>
      </c>
      <c r="V42" s="51">
        <f t="shared" si="1"/>
        <v>46</v>
      </c>
    </row>
    <row r="43" spans="1:22" x14ac:dyDescent="0.2">
      <c r="A43" s="172">
        <f>'Web Graph Info.'!A35:A182</f>
        <v>42181</v>
      </c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9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 s="164">
        <f t="shared" si="0"/>
        <v>53</v>
      </c>
      <c r="U43" s="4">
        <v>4</v>
      </c>
      <c r="V43" s="51">
        <f t="shared" si="1"/>
        <v>57</v>
      </c>
    </row>
    <row r="44" spans="1:22" x14ac:dyDescent="0.2">
      <c r="A44" s="172">
        <f>'Web Graph Info.'!A36:A183</f>
        <v>42182</v>
      </c>
      <c r="B44" s="101">
        <v>17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0.6</v>
      </c>
      <c r="J44" s="101">
        <v>0</v>
      </c>
      <c r="K44" s="101">
        <v>0</v>
      </c>
      <c r="L44" s="101">
        <v>1</v>
      </c>
      <c r="M44" s="101">
        <v>2.6</v>
      </c>
      <c r="N44" s="101">
        <v>0</v>
      </c>
      <c r="O44" s="101">
        <v>2</v>
      </c>
      <c r="P44" s="101">
        <v>0</v>
      </c>
      <c r="Q44" s="101">
        <v>0</v>
      </c>
      <c r="R44" s="101">
        <v>0</v>
      </c>
      <c r="S44" s="101">
        <v>0</v>
      </c>
      <c r="T44" s="164">
        <f t="shared" si="0"/>
        <v>23.200000000000003</v>
      </c>
      <c r="U44" s="4">
        <v>3.6</v>
      </c>
      <c r="V44" s="103">
        <f t="shared" ref="V44" si="10">SUM(T44:U44)</f>
        <v>26.800000000000004</v>
      </c>
    </row>
    <row r="45" spans="1:22" x14ac:dyDescent="0.2">
      <c r="A45" s="172">
        <f>'Web Graph Info.'!A37:A184</f>
        <v>42183</v>
      </c>
      <c r="B45" s="101">
        <v>17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0.6</v>
      </c>
      <c r="J45" s="101">
        <v>0</v>
      </c>
      <c r="K45" s="101">
        <v>0</v>
      </c>
      <c r="L45" s="101">
        <v>1</v>
      </c>
      <c r="M45" s="101">
        <v>2.6</v>
      </c>
      <c r="N45" s="101">
        <v>0</v>
      </c>
      <c r="O45" s="101">
        <v>2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1">IF(SUM(B45:S45)=0,NA(),SUM(B45:S45))</f>
        <v>23.200000000000003</v>
      </c>
      <c r="U45" s="4">
        <v>4.5999999999999996</v>
      </c>
      <c r="V45" s="179">
        <f t="shared" ref="V45:V46" si="12">SUM(T45:U45)</f>
        <v>27.800000000000004</v>
      </c>
    </row>
    <row r="46" spans="1:22" x14ac:dyDescent="0.2">
      <c r="A46" s="172">
        <f>'Web Graph Info.'!A38:A185</f>
        <v>42184</v>
      </c>
      <c r="B46" s="101">
        <v>17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0.6</v>
      </c>
      <c r="J46" s="101">
        <v>0</v>
      </c>
      <c r="K46" s="101">
        <v>0</v>
      </c>
      <c r="L46" s="101">
        <v>1</v>
      </c>
      <c r="M46" s="101">
        <v>2.6</v>
      </c>
      <c r="N46" s="101">
        <v>0</v>
      </c>
      <c r="O46" s="101">
        <v>2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1"/>
        <v>23.200000000000003</v>
      </c>
      <c r="U46" s="4">
        <v>5.6</v>
      </c>
      <c r="V46" s="179">
        <f t="shared" si="12"/>
        <v>28.800000000000004</v>
      </c>
    </row>
    <row r="47" spans="1:22" x14ac:dyDescent="0.2">
      <c r="A47" s="172">
        <f>'Web Graph Info.'!A39:A186</f>
        <v>42185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I47">
        <v>2</v>
      </c>
      <c r="J47">
        <v>1</v>
      </c>
      <c r="K47">
        <v>0</v>
      </c>
      <c r="L47">
        <v>1</v>
      </c>
      <c r="M47">
        <v>4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 s="164">
        <f t="shared" si="0"/>
        <v>22</v>
      </c>
      <c r="U47" s="4">
        <v>11</v>
      </c>
      <c r="V47" s="51">
        <f t="shared" si="1"/>
        <v>33</v>
      </c>
    </row>
    <row r="48" spans="1:22" x14ac:dyDescent="0.2">
      <c r="A48" s="172">
        <f>'Web Graph Info.'!A40:A187</f>
        <v>42186</v>
      </c>
      <c r="B48">
        <v>25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>
        <v>2</v>
      </c>
      <c r="J48">
        <v>0</v>
      </c>
      <c r="K48">
        <v>0</v>
      </c>
      <c r="L48">
        <v>0</v>
      </c>
      <c r="M48">
        <v>3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 s="164">
        <f t="shared" si="0"/>
        <v>32</v>
      </c>
      <c r="U48" s="4">
        <v>16</v>
      </c>
      <c r="V48" s="51">
        <f t="shared" si="1"/>
        <v>48</v>
      </c>
    </row>
    <row r="49" spans="1:22" x14ac:dyDescent="0.2">
      <c r="A49" s="172">
        <f>'Web Graph Info.'!A41:A188</f>
        <v>42187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64">
        <f t="shared" si="0"/>
        <v>10</v>
      </c>
      <c r="U49" s="4">
        <v>5</v>
      </c>
      <c r="V49" s="51">
        <f t="shared" si="1"/>
        <v>15</v>
      </c>
    </row>
    <row r="50" spans="1:22" x14ac:dyDescent="0.2">
      <c r="A50" s="172">
        <f>'Web Graph Info.'!A42:A189</f>
        <v>42188</v>
      </c>
      <c r="B50">
        <v>5.25</v>
      </c>
      <c r="C50" s="101">
        <v>0.5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</v>
      </c>
      <c r="J50" s="101">
        <v>2</v>
      </c>
      <c r="K50" s="101">
        <v>0</v>
      </c>
      <c r="L50" s="101">
        <v>0</v>
      </c>
      <c r="M50" s="101">
        <v>0</v>
      </c>
      <c r="N50" s="101">
        <v>0</v>
      </c>
      <c r="O50" s="101">
        <v>0.25</v>
      </c>
      <c r="P50" s="101">
        <v>0</v>
      </c>
      <c r="Q50" s="101">
        <v>0</v>
      </c>
      <c r="R50" s="101">
        <v>0</v>
      </c>
      <c r="S50" s="101">
        <v>0</v>
      </c>
      <c r="T50" s="164">
        <f t="shared" si="0"/>
        <v>9</v>
      </c>
      <c r="U50" s="4">
        <v>5.5</v>
      </c>
      <c r="V50" s="101" t="s">
        <v>226</v>
      </c>
    </row>
    <row r="51" spans="1:22" x14ac:dyDescent="0.2">
      <c r="A51" s="172">
        <f>'Web Graph Info.'!A43:A190</f>
        <v>42189</v>
      </c>
      <c r="B51" s="101">
        <v>5.25</v>
      </c>
      <c r="C51" s="101">
        <v>0.5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</v>
      </c>
      <c r="J51" s="101">
        <v>2</v>
      </c>
      <c r="K51" s="101">
        <v>0</v>
      </c>
      <c r="L51" s="101">
        <v>0</v>
      </c>
      <c r="M51" s="101">
        <v>0</v>
      </c>
      <c r="N51" s="101">
        <v>0</v>
      </c>
      <c r="O51" s="101">
        <v>0.25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3">IF(SUM(B51:S51)=0,NA(),SUM(B51:S51))</f>
        <v>9</v>
      </c>
      <c r="U51" s="4">
        <v>5.5</v>
      </c>
      <c r="V51" s="101" t="s">
        <v>226</v>
      </c>
    </row>
    <row r="52" spans="1:22" x14ac:dyDescent="0.2">
      <c r="A52" s="172">
        <f>'Web Graph Info.'!A44:A191</f>
        <v>42190</v>
      </c>
      <c r="B52" s="101">
        <v>5.25</v>
      </c>
      <c r="C52" s="101">
        <v>0.5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</v>
      </c>
      <c r="J52" s="101">
        <v>2</v>
      </c>
      <c r="K52" s="101">
        <v>0</v>
      </c>
      <c r="L52" s="101">
        <v>0</v>
      </c>
      <c r="M52" s="101">
        <v>0</v>
      </c>
      <c r="N52" s="101">
        <v>0</v>
      </c>
      <c r="O52" s="101">
        <v>0.25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3"/>
        <v>9</v>
      </c>
      <c r="U52" s="4">
        <v>5.5</v>
      </c>
      <c r="V52" s="101" t="s">
        <v>226</v>
      </c>
    </row>
    <row r="53" spans="1:22" x14ac:dyDescent="0.2">
      <c r="A53" s="172">
        <f>'Web Graph Info.'!A45:A192</f>
        <v>42191</v>
      </c>
      <c r="B53" s="101">
        <v>5.25</v>
      </c>
      <c r="C53" s="101">
        <v>0.5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</v>
      </c>
      <c r="J53" s="101">
        <v>2</v>
      </c>
      <c r="K53" s="101">
        <v>0</v>
      </c>
      <c r="L53" s="101">
        <v>0</v>
      </c>
      <c r="M53" s="101">
        <v>0</v>
      </c>
      <c r="N53" s="101">
        <v>0</v>
      </c>
      <c r="O53" s="101">
        <v>0.25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3"/>
        <v>9</v>
      </c>
      <c r="U53" s="4">
        <v>5.5</v>
      </c>
      <c r="V53" s="51">
        <f t="shared" si="1"/>
        <v>14.5</v>
      </c>
    </row>
    <row r="54" spans="1:22" x14ac:dyDescent="0.2">
      <c r="A54" s="172">
        <f>'Web Graph Info.'!A46:A193</f>
        <v>42192</v>
      </c>
      <c r="B54" s="107">
        <v>1</v>
      </c>
      <c r="C54" s="107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2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64">
        <f t="shared" si="0"/>
        <v>3</v>
      </c>
      <c r="U54" s="40">
        <v>4</v>
      </c>
      <c r="V54" s="51">
        <f t="shared" si="1"/>
        <v>7</v>
      </c>
    </row>
    <row r="55" spans="1:22" x14ac:dyDescent="0.2">
      <c r="A55" s="172">
        <f>'Web Graph Info.'!A47:A194</f>
        <v>42193</v>
      </c>
      <c r="B55" s="107">
        <v>4</v>
      </c>
      <c r="C55" s="107">
        <v>0</v>
      </c>
      <c r="D55" s="107">
        <v>0</v>
      </c>
      <c r="E55" s="107">
        <v>0</v>
      </c>
      <c r="F55" s="107">
        <v>0</v>
      </c>
      <c r="G55" s="107">
        <v>0</v>
      </c>
      <c r="H55" s="107">
        <v>0</v>
      </c>
      <c r="I55" s="107">
        <v>0</v>
      </c>
      <c r="J55" s="107">
        <v>2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64">
        <f t="shared" si="0"/>
        <v>6</v>
      </c>
      <c r="U55" s="40">
        <v>1</v>
      </c>
      <c r="V55" s="51">
        <f t="shared" si="1"/>
        <v>7</v>
      </c>
    </row>
    <row r="56" spans="1:22" x14ac:dyDescent="0.2">
      <c r="A56" s="172">
        <f>'Web Graph Info.'!A48:A195</f>
        <v>42194</v>
      </c>
      <c r="B56" s="107">
        <v>1</v>
      </c>
      <c r="C56" s="107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1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64">
        <f t="shared" si="0"/>
        <v>2</v>
      </c>
      <c r="U56" s="40">
        <v>1</v>
      </c>
      <c r="V56" s="51">
        <f t="shared" si="1"/>
        <v>3</v>
      </c>
    </row>
    <row r="57" spans="1:22" x14ac:dyDescent="0.2">
      <c r="A57" s="172">
        <f>'Web Graph Info.'!A49:A196</f>
        <v>42195</v>
      </c>
      <c r="B57" s="107">
        <v>4</v>
      </c>
      <c r="C57" s="107">
        <v>0</v>
      </c>
      <c r="D57" s="107">
        <v>0</v>
      </c>
      <c r="E57" s="107">
        <v>0</v>
      </c>
      <c r="F57" s="107">
        <v>0</v>
      </c>
      <c r="G57" s="107">
        <v>0</v>
      </c>
      <c r="H57" s="107">
        <v>0</v>
      </c>
      <c r="I57" s="107">
        <v>1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  <c r="S57" s="107">
        <v>0</v>
      </c>
      <c r="T57" s="164">
        <f t="shared" si="0"/>
        <v>5</v>
      </c>
      <c r="U57" s="40">
        <v>7</v>
      </c>
      <c r="V57" s="51">
        <f t="shared" si="1"/>
        <v>12</v>
      </c>
    </row>
    <row r="58" spans="1:22" x14ac:dyDescent="0.2">
      <c r="A58" s="172">
        <f>'Web Graph Info.'!A50:A197</f>
        <v>42196</v>
      </c>
      <c r="B58" s="107">
        <v>4</v>
      </c>
      <c r="C58" s="107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2.6</v>
      </c>
      <c r="J58" s="107">
        <v>1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64">
        <f t="shared" si="0"/>
        <v>7.6</v>
      </c>
      <c r="U58" s="40">
        <v>7</v>
      </c>
      <c r="V58" s="109">
        <f t="shared" ref="V58" si="14">SUM(T58:U58)</f>
        <v>14.6</v>
      </c>
    </row>
    <row r="59" spans="1:22" x14ac:dyDescent="0.2">
      <c r="A59" s="172">
        <f>'Web Graph Info.'!A51:A198</f>
        <v>42197</v>
      </c>
      <c r="B59" s="107">
        <v>4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2.6</v>
      </c>
      <c r="J59" s="107">
        <v>1</v>
      </c>
      <c r="K59" s="107">
        <v>0</v>
      </c>
      <c r="L59" s="107">
        <v>0</v>
      </c>
      <c r="M59" s="107">
        <v>0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86">
        <f t="shared" ref="T59:T60" si="15">IF(SUM(B59:S59)=0,NA(),SUM(B59:S59))</f>
        <v>7.6</v>
      </c>
      <c r="U59" s="40">
        <v>7</v>
      </c>
      <c r="V59" s="186">
        <f t="shared" ref="V59:V60" si="16">SUM(T59:U59)</f>
        <v>14.6</v>
      </c>
    </row>
    <row r="60" spans="1:22" x14ac:dyDescent="0.2">
      <c r="A60" s="172">
        <f>'Web Graph Info.'!A52:A199</f>
        <v>42198</v>
      </c>
      <c r="B60" s="107">
        <v>4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2.6</v>
      </c>
      <c r="J60" s="107">
        <v>1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86">
        <f t="shared" si="15"/>
        <v>7.6</v>
      </c>
      <c r="U60" s="40">
        <v>7</v>
      </c>
      <c r="V60" s="186">
        <f t="shared" si="16"/>
        <v>14.6</v>
      </c>
    </row>
    <row r="61" spans="1:22" x14ac:dyDescent="0.2">
      <c r="A61" s="172">
        <f>'Web Graph Info.'!A53:A200</f>
        <v>42199</v>
      </c>
      <c r="B61" s="107">
        <v>5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1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64">
        <f>IF(SUM(B61:S61)=0,NA(),SUM(B61:S61))</f>
        <v>6</v>
      </c>
      <c r="U61" s="40">
        <v>5</v>
      </c>
      <c r="V61" s="51">
        <f t="shared" si="1"/>
        <v>11</v>
      </c>
    </row>
    <row r="62" spans="1:22" x14ac:dyDescent="0.2">
      <c r="A62" s="172">
        <f>'Web Graph Info.'!A54:A201</f>
        <v>42200</v>
      </c>
      <c r="B62" s="107">
        <v>3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4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64">
        <f t="shared" si="0"/>
        <v>7</v>
      </c>
      <c r="U62" s="40">
        <v>2</v>
      </c>
      <c r="V62" s="51">
        <f t="shared" si="1"/>
        <v>9</v>
      </c>
    </row>
    <row r="63" spans="1:22" x14ac:dyDescent="0.2">
      <c r="A63" s="172">
        <f>'Web Graph Info.'!A55:A202</f>
        <v>42201</v>
      </c>
      <c r="B63" s="107">
        <v>2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4</v>
      </c>
      <c r="J63" s="107">
        <v>1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64">
        <f t="shared" si="0"/>
        <v>7</v>
      </c>
      <c r="U63" s="40">
        <v>4</v>
      </c>
      <c r="V63" s="51">
        <f t="shared" si="1"/>
        <v>11</v>
      </c>
    </row>
    <row r="64" spans="1:22" x14ac:dyDescent="0.2">
      <c r="A64" s="172">
        <f>'Web Graph Info.'!A56:A203</f>
        <v>42202</v>
      </c>
      <c r="B64" s="107">
        <v>1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2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64">
        <f t="shared" si="0"/>
        <v>3</v>
      </c>
      <c r="U64" s="40">
        <v>4</v>
      </c>
      <c r="V64" s="51">
        <f t="shared" si="1"/>
        <v>7</v>
      </c>
    </row>
    <row r="65" spans="1:25" x14ac:dyDescent="0.2">
      <c r="A65" s="172">
        <f>'Web Graph Info.'!A57:A204</f>
        <v>42203</v>
      </c>
      <c r="B65" s="107">
        <v>4.3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1</v>
      </c>
      <c r="J65" s="107">
        <v>0.3</v>
      </c>
      <c r="K65" s="107">
        <v>0</v>
      </c>
      <c r="L65" s="107">
        <v>0.3</v>
      </c>
      <c r="M65" s="107">
        <v>0.3</v>
      </c>
      <c r="N65" s="107">
        <v>0</v>
      </c>
      <c r="O65" s="107">
        <v>0</v>
      </c>
      <c r="P65" s="107">
        <v>0</v>
      </c>
      <c r="Q65" s="107">
        <v>0</v>
      </c>
      <c r="R65" s="107">
        <v>0.3</v>
      </c>
      <c r="S65" s="107">
        <v>0</v>
      </c>
      <c r="T65" s="164">
        <f t="shared" si="0"/>
        <v>6.4999999999999991</v>
      </c>
      <c r="U65" s="40">
        <v>4</v>
      </c>
      <c r="V65" s="51">
        <f t="shared" si="1"/>
        <v>10.5</v>
      </c>
    </row>
    <row r="66" spans="1:25" x14ac:dyDescent="0.2">
      <c r="A66" s="172">
        <f>'Web Graph Info.'!A58:A205</f>
        <v>42204</v>
      </c>
      <c r="B66" s="107">
        <v>4.3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1</v>
      </c>
      <c r="J66" s="107">
        <v>0.3</v>
      </c>
      <c r="K66" s="107">
        <v>0</v>
      </c>
      <c r="L66" s="107">
        <v>0.3</v>
      </c>
      <c r="M66" s="107">
        <v>0.3</v>
      </c>
      <c r="N66" s="107">
        <v>0</v>
      </c>
      <c r="O66" s="107">
        <v>0</v>
      </c>
      <c r="P66" s="107">
        <v>0</v>
      </c>
      <c r="Q66" s="107">
        <v>0</v>
      </c>
      <c r="R66" s="107">
        <v>0.3</v>
      </c>
      <c r="S66" s="107">
        <v>0</v>
      </c>
      <c r="T66" s="190">
        <f t="shared" ref="T66:T67" si="17">IF(SUM(B66:S66)=0,NA(),SUM(B66:S66))</f>
        <v>6.4999999999999991</v>
      </c>
      <c r="U66" s="40">
        <v>4</v>
      </c>
      <c r="V66" s="51">
        <f t="shared" si="1"/>
        <v>10.5</v>
      </c>
    </row>
    <row r="67" spans="1:25" x14ac:dyDescent="0.2">
      <c r="A67" s="172">
        <f>'Web Graph Info.'!A59:A206</f>
        <v>42205</v>
      </c>
      <c r="B67" s="107">
        <v>4.3</v>
      </c>
      <c r="C67" s="107">
        <v>0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1</v>
      </c>
      <c r="J67" s="107">
        <v>0.3</v>
      </c>
      <c r="K67" s="107">
        <v>0</v>
      </c>
      <c r="L67" s="107">
        <v>0.3</v>
      </c>
      <c r="M67" s="107">
        <v>0.3</v>
      </c>
      <c r="N67" s="107">
        <v>0</v>
      </c>
      <c r="O67" s="107">
        <v>0</v>
      </c>
      <c r="P67" s="107">
        <v>0</v>
      </c>
      <c r="Q67" s="107">
        <v>0</v>
      </c>
      <c r="R67" s="107">
        <v>0.3</v>
      </c>
      <c r="S67" s="107">
        <v>0</v>
      </c>
      <c r="T67" s="190">
        <f t="shared" si="17"/>
        <v>6.4999999999999991</v>
      </c>
      <c r="U67" s="40">
        <v>4</v>
      </c>
      <c r="V67" s="51">
        <f t="shared" si="1"/>
        <v>10.5</v>
      </c>
    </row>
    <row r="68" spans="1:25" x14ac:dyDescent="0.2">
      <c r="A68" s="172">
        <f>'Web Graph Info.'!A60:A207</f>
        <v>42206</v>
      </c>
      <c r="B68" s="107">
        <v>1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1</v>
      </c>
      <c r="J68" s="107">
        <v>0</v>
      </c>
      <c r="K68" s="107">
        <v>0</v>
      </c>
      <c r="L68" s="107">
        <v>0</v>
      </c>
      <c r="M68" s="107">
        <v>1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90">
        <f t="shared" si="0"/>
        <v>3</v>
      </c>
      <c r="U68" s="40">
        <v>2</v>
      </c>
      <c r="V68" s="51">
        <f t="shared" si="1"/>
        <v>5</v>
      </c>
    </row>
    <row r="69" spans="1:25" x14ac:dyDescent="0.2">
      <c r="A69" s="172">
        <f>'Web Graph Info.'!A61:A208</f>
        <v>42207</v>
      </c>
      <c r="B69" s="107">
        <v>2</v>
      </c>
      <c r="C69" s="107">
        <v>0</v>
      </c>
      <c r="D69" s="107">
        <v>0</v>
      </c>
      <c r="E69" s="107">
        <v>0</v>
      </c>
      <c r="F69" s="107">
        <v>0</v>
      </c>
      <c r="G69" s="107">
        <v>0</v>
      </c>
      <c r="H69" s="107">
        <v>0</v>
      </c>
      <c r="I69" s="107">
        <v>4</v>
      </c>
      <c r="J69" s="107">
        <v>1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64">
        <f t="shared" si="0"/>
        <v>7</v>
      </c>
      <c r="U69" s="40">
        <v>3</v>
      </c>
      <c r="V69" s="51">
        <f t="shared" si="1"/>
        <v>10</v>
      </c>
    </row>
    <row r="70" spans="1:25" x14ac:dyDescent="0.2">
      <c r="A70" s="172">
        <f>'Web Graph Info.'!A62:A209</f>
        <v>42208</v>
      </c>
      <c r="B70" s="107">
        <v>3</v>
      </c>
      <c r="C70" s="107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2</v>
      </c>
      <c r="J70" s="107">
        <v>1</v>
      </c>
      <c r="K70" s="107">
        <v>0</v>
      </c>
      <c r="L70" s="107">
        <v>0</v>
      </c>
      <c r="M70" s="107">
        <v>1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64">
        <f t="shared" si="0"/>
        <v>7</v>
      </c>
      <c r="U70" s="40">
        <v>2</v>
      </c>
      <c r="V70" s="51">
        <f t="shared" si="1"/>
        <v>9</v>
      </c>
    </row>
    <row r="71" spans="1:25" x14ac:dyDescent="0.2">
      <c r="A71" s="172">
        <f>'Web Graph Info.'!A63:A210</f>
        <v>42209</v>
      </c>
      <c r="B71" s="107">
        <v>5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1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64">
        <f t="shared" si="0"/>
        <v>6</v>
      </c>
      <c r="U71" s="40">
        <v>6</v>
      </c>
      <c r="V71" s="51">
        <f t="shared" si="1"/>
        <v>12</v>
      </c>
    </row>
    <row r="72" spans="1:25" x14ac:dyDescent="0.2">
      <c r="A72" s="172">
        <f>'Web Graph Info.'!A64:A211</f>
        <v>42210</v>
      </c>
      <c r="B72" s="107">
        <v>6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2</v>
      </c>
      <c r="J72" s="107">
        <v>1.6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64">
        <f t="shared" si="0"/>
        <v>9.6</v>
      </c>
      <c r="U72" s="40">
        <v>2.2999999999999998</v>
      </c>
      <c r="V72" s="51">
        <f t="shared" si="1"/>
        <v>11.899999999999999</v>
      </c>
    </row>
    <row r="73" spans="1:25" x14ac:dyDescent="0.2">
      <c r="A73" s="172">
        <f>'Web Graph Info.'!A65:A212</f>
        <v>42211</v>
      </c>
      <c r="B73" s="107">
        <v>6</v>
      </c>
      <c r="C73" s="107">
        <v>0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2</v>
      </c>
      <c r="J73" s="107">
        <v>1.6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94">
        <f t="shared" ref="T73:T74" si="18">IF(SUM(B73:S73)=0,NA(),SUM(B73:S73))</f>
        <v>9.6</v>
      </c>
      <c r="U73" s="40">
        <v>2.2999999999999998</v>
      </c>
      <c r="V73" s="51">
        <f t="shared" si="1"/>
        <v>11.899999999999999</v>
      </c>
    </row>
    <row r="74" spans="1:25" x14ac:dyDescent="0.2">
      <c r="A74" s="172">
        <f>'Web Graph Info.'!A66:A213</f>
        <v>42212</v>
      </c>
      <c r="B74" s="107">
        <v>6</v>
      </c>
      <c r="C74" s="107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2</v>
      </c>
      <c r="J74" s="107">
        <v>1.6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94">
        <f t="shared" si="18"/>
        <v>9.6</v>
      </c>
      <c r="U74" s="40">
        <v>2.2999999999999998</v>
      </c>
      <c r="V74" s="51">
        <f t="shared" si="1"/>
        <v>11.899999999999999</v>
      </c>
    </row>
    <row r="75" spans="1:25" x14ac:dyDescent="0.2">
      <c r="A75" s="172">
        <f>'Web Graph Info.'!A67:A214</f>
        <v>42213</v>
      </c>
      <c r="B75" s="107">
        <v>3</v>
      </c>
      <c r="C75" s="107">
        <v>0</v>
      </c>
      <c r="D75" s="107">
        <v>0</v>
      </c>
      <c r="E75" s="107">
        <v>0</v>
      </c>
      <c r="F75" s="107">
        <v>0</v>
      </c>
      <c r="G75" s="107">
        <v>0</v>
      </c>
      <c r="H75" s="107">
        <v>0</v>
      </c>
      <c r="I75" s="107">
        <v>3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64">
        <f t="shared" ref="T75:T138" si="19">IF(SUM(B75:S75)=0,NA(),SUM(B75:S75))</f>
        <v>6</v>
      </c>
      <c r="U75" s="40">
        <v>6</v>
      </c>
      <c r="V75" s="51">
        <f t="shared" ref="V75:V138" si="20">SUM(T75:U75)</f>
        <v>12</v>
      </c>
    </row>
    <row r="76" spans="1:25" x14ac:dyDescent="0.2">
      <c r="A76" s="172">
        <f>'Web Graph Info.'!A68:A215</f>
        <v>42214</v>
      </c>
      <c r="B76" s="107">
        <v>4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2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64">
        <f t="shared" si="19"/>
        <v>6</v>
      </c>
      <c r="U76" s="40">
        <v>1</v>
      </c>
      <c r="V76" s="51">
        <f t="shared" si="20"/>
        <v>7</v>
      </c>
      <c r="W76" s="23"/>
      <c r="X76" s="126"/>
      <c r="Y76" s="23"/>
    </row>
    <row r="77" spans="1:25" x14ac:dyDescent="0.2">
      <c r="A77" s="172">
        <f>'Web Graph Info.'!A69:A216</f>
        <v>42215</v>
      </c>
      <c r="B77" s="107">
        <v>38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1</v>
      </c>
      <c r="J77" s="107">
        <v>2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2</v>
      </c>
      <c r="S77" s="107">
        <v>0</v>
      </c>
      <c r="T77" s="164">
        <f t="shared" si="19"/>
        <v>43</v>
      </c>
      <c r="U77" s="40">
        <v>6</v>
      </c>
      <c r="V77" s="51">
        <f t="shared" si="20"/>
        <v>49</v>
      </c>
    </row>
    <row r="78" spans="1:25" x14ac:dyDescent="0.2">
      <c r="A78" s="172">
        <f>'Web Graph Info.'!A70:A217</f>
        <v>42216</v>
      </c>
      <c r="B78" s="107">
        <v>24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3">
        <v>24</v>
      </c>
      <c r="U78" s="164">
        <v>34</v>
      </c>
      <c r="V78" s="51">
        <f>SUM(U78:U78)</f>
        <v>34</v>
      </c>
    </row>
    <row r="79" spans="1:25" x14ac:dyDescent="0.2">
      <c r="A79" s="172">
        <f>'Web Graph Info.'!A71:A218</f>
        <v>42217</v>
      </c>
      <c r="B79" s="107">
        <v>5.3</v>
      </c>
      <c r="C79" s="107">
        <v>0.3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1.3</v>
      </c>
      <c r="J79" s="107">
        <v>0</v>
      </c>
      <c r="K79" s="107">
        <v>0</v>
      </c>
      <c r="L79" s="107">
        <v>0</v>
      </c>
      <c r="M79" s="107">
        <v>0</v>
      </c>
      <c r="N79" s="107">
        <v>0</v>
      </c>
      <c r="O79" s="107">
        <v>0.3</v>
      </c>
      <c r="P79" s="107">
        <v>0</v>
      </c>
      <c r="Q79" s="107">
        <v>0</v>
      </c>
      <c r="R79" s="107">
        <v>0.3</v>
      </c>
      <c r="S79" s="40">
        <v>0</v>
      </c>
      <c r="T79" s="164">
        <f t="shared" si="19"/>
        <v>7.4999999999999991</v>
      </c>
      <c r="U79" s="40">
        <v>7</v>
      </c>
      <c r="V79" s="51">
        <f t="shared" si="20"/>
        <v>14.5</v>
      </c>
    </row>
    <row r="80" spans="1:25" x14ac:dyDescent="0.2">
      <c r="A80" s="172">
        <f>'Web Graph Info.'!A72:A219</f>
        <v>42218</v>
      </c>
      <c r="B80" s="107">
        <v>5.3</v>
      </c>
      <c r="C80" s="107">
        <v>0.3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1.3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0.3</v>
      </c>
      <c r="P80" s="107">
        <v>0</v>
      </c>
      <c r="Q80" s="107">
        <v>0</v>
      </c>
      <c r="R80" s="107">
        <v>0.3</v>
      </c>
      <c r="S80" s="40">
        <v>0</v>
      </c>
      <c r="T80" s="199">
        <f t="shared" ref="T80:T81" si="21">IF(SUM(B80:S80)=0,NA(),SUM(B80:S80))</f>
        <v>7.4999999999999991</v>
      </c>
      <c r="U80" s="40">
        <v>7</v>
      </c>
      <c r="V80" s="51">
        <f t="shared" si="20"/>
        <v>14.5</v>
      </c>
    </row>
    <row r="81" spans="1:22" x14ac:dyDescent="0.2">
      <c r="A81" s="172">
        <f>'Web Graph Info.'!A73:A220</f>
        <v>42219</v>
      </c>
      <c r="B81" s="107">
        <v>5.3</v>
      </c>
      <c r="C81" s="107">
        <v>0.3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1.3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0.3</v>
      </c>
      <c r="P81" s="107">
        <v>0</v>
      </c>
      <c r="Q81" s="107">
        <v>0</v>
      </c>
      <c r="R81" s="107">
        <v>0.3</v>
      </c>
      <c r="S81" s="40">
        <v>0</v>
      </c>
      <c r="T81" s="199">
        <f t="shared" si="21"/>
        <v>7.4999999999999991</v>
      </c>
      <c r="U81" s="40">
        <v>7</v>
      </c>
      <c r="V81" s="51">
        <f t="shared" si="20"/>
        <v>14.5</v>
      </c>
    </row>
    <row r="82" spans="1:22" x14ac:dyDescent="0.2">
      <c r="A82" s="172">
        <f>'Web Graph Info.'!A74:A221</f>
        <v>42220</v>
      </c>
      <c r="B82" s="107">
        <v>4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1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64">
        <f t="shared" si="19"/>
        <v>5</v>
      </c>
      <c r="U82" s="40">
        <v>9</v>
      </c>
      <c r="V82" s="51">
        <f t="shared" si="20"/>
        <v>14</v>
      </c>
    </row>
    <row r="83" spans="1:22" x14ac:dyDescent="0.2">
      <c r="A83" s="172">
        <f>'Web Graph Info.'!A75:A222</f>
        <v>42221</v>
      </c>
      <c r="B83" s="107">
        <v>4</v>
      </c>
      <c r="C83" s="107">
        <v>1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1</v>
      </c>
      <c r="J83" s="107">
        <v>1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40">
        <v>0</v>
      </c>
      <c r="T83" s="164">
        <f t="shared" si="19"/>
        <v>7</v>
      </c>
      <c r="U83" s="40">
        <v>5</v>
      </c>
      <c r="V83" s="51">
        <f t="shared" si="20"/>
        <v>12</v>
      </c>
    </row>
    <row r="84" spans="1:22" x14ac:dyDescent="0.2">
      <c r="A84" s="172">
        <f>'Web Graph Info.'!A76:A223</f>
        <v>42222</v>
      </c>
      <c r="B84" s="107">
        <v>15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7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64">
        <f t="shared" si="19"/>
        <v>22</v>
      </c>
      <c r="U84" s="40">
        <v>2</v>
      </c>
      <c r="V84" s="51">
        <f t="shared" si="20"/>
        <v>24</v>
      </c>
    </row>
    <row r="85" spans="1:22" x14ac:dyDescent="0.2">
      <c r="A85" s="172">
        <f>'Web Graph Info.'!A77:A224</f>
        <v>42223</v>
      </c>
      <c r="B85" s="107">
        <v>1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1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64">
        <f t="shared" si="19"/>
        <v>2</v>
      </c>
      <c r="U85" s="40">
        <v>0</v>
      </c>
      <c r="V85" s="51">
        <f t="shared" si="20"/>
        <v>2</v>
      </c>
    </row>
    <row r="86" spans="1:22" x14ac:dyDescent="0.2">
      <c r="A86" s="172">
        <f>'Web Graph Info.'!A78:A225</f>
        <v>42224</v>
      </c>
      <c r="B86" s="107">
        <v>0.3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0.3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64">
        <f t="shared" si="19"/>
        <v>0.6</v>
      </c>
      <c r="U86" s="40">
        <v>0</v>
      </c>
      <c r="V86" s="51">
        <f t="shared" si="20"/>
        <v>0.6</v>
      </c>
    </row>
    <row r="87" spans="1:22" x14ac:dyDescent="0.2">
      <c r="A87" s="172">
        <f>'Web Graph Info.'!A79:A226</f>
        <v>42225</v>
      </c>
      <c r="B87" s="107">
        <v>0.3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0.3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202">
        <f t="shared" ref="T87:T88" si="22">IF(SUM(B87:S87)=0,NA(),SUM(B87:S87))</f>
        <v>0.6</v>
      </c>
      <c r="U87" s="40">
        <v>0</v>
      </c>
      <c r="V87" s="51">
        <f t="shared" si="20"/>
        <v>0.6</v>
      </c>
    </row>
    <row r="88" spans="1:22" x14ac:dyDescent="0.2">
      <c r="A88" s="172">
        <f>'Web Graph Info.'!A80:A227</f>
        <v>42226</v>
      </c>
      <c r="B88" s="107">
        <v>0.3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0.3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202">
        <f t="shared" si="22"/>
        <v>0.6</v>
      </c>
      <c r="U88" s="40">
        <v>0</v>
      </c>
      <c r="V88" s="51">
        <f t="shared" si="20"/>
        <v>0.6</v>
      </c>
    </row>
    <row r="89" spans="1:22" x14ac:dyDescent="0.2">
      <c r="A89" s="172">
        <f>'Web Graph Info.'!A81:A228</f>
        <v>42227</v>
      </c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0</v>
      </c>
      <c r="M89" s="107">
        <v>0</v>
      </c>
      <c r="N89" s="107">
        <v>0</v>
      </c>
      <c r="O89" s="107">
        <v>0</v>
      </c>
      <c r="P89" s="107">
        <v>0</v>
      </c>
      <c r="Q89" s="107">
        <v>0</v>
      </c>
      <c r="R89" s="107">
        <v>0</v>
      </c>
      <c r="S89" s="107">
        <v>0</v>
      </c>
      <c r="T89" s="107">
        <v>0</v>
      </c>
      <c r="U89" s="107">
        <v>0</v>
      </c>
      <c r="V89" s="51">
        <f t="shared" si="20"/>
        <v>0</v>
      </c>
    </row>
    <row r="90" spans="1:22" x14ac:dyDescent="0.2">
      <c r="A90" s="172">
        <f>'Web Graph Info.'!A82:A229</f>
        <v>42228</v>
      </c>
      <c r="B90" s="107">
        <v>3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3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64">
        <f t="shared" si="19"/>
        <v>6</v>
      </c>
      <c r="U90" s="40">
        <v>0</v>
      </c>
      <c r="V90" s="51">
        <f t="shared" si="20"/>
        <v>6</v>
      </c>
    </row>
    <row r="91" spans="1:22" x14ac:dyDescent="0.2">
      <c r="A91" s="172">
        <f>'Web Graph Info.'!A83:A230</f>
        <v>42229</v>
      </c>
      <c r="B91" s="107">
        <v>2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2</v>
      </c>
      <c r="J91" s="107">
        <v>0</v>
      </c>
      <c r="K91" s="107">
        <v>0</v>
      </c>
      <c r="L91" s="107">
        <v>0</v>
      </c>
      <c r="M91" s="107">
        <v>1</v>
      </c>
      <c r="N91" s="107">
        <v>0</v>
      </c>
      <c r="O91" s="107">
        <v>0</v>
      </c>
      <c r="P91" s="107">
        <v>0</v>
      </c>
      <c r="Q91" s="107">
        <v>0</v>
      </c>
      <c r="R91" s="107">
        <v>0</v>
      </c>
      <c r="S91" s="107">
        <v>0</v>
      </c>
      <c r="T91" s="164">
        <f t="shared" si="19"/>
        <v>5</v>
      </c>
      <c r="U91" s="40">
        <v>0</v>
      </c>
      <c r="V91" s="51">
        <f t="shared" si="20"/>
        <v>5</v>
      </c>
    </row>
    <row r="92" spans="1:22" x14ac:dyDescent="0.2">
      <c r="A92" s="172">
        <f>'Web Graph Info.'!A84:A231</f>
        <v>42230</v>
      </c>
      <c r="B92" s="107">
        <v>1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64">
        <v>1</v>
      </c>
      <c r="U92" s="40">
        <v>0</v>
      </c>
      <c r="V92" s="51">
        <v>0</v>
      </c>
    </row>
    <row r="93" spans="1:22" x14ac:dyDescent="0.2">
      <c r="A93" s="172">
        <f>'Web Graph Info.'!A85:A232</f>
        <v>42231</v>
      </c>
      <c r="B93" s="107">
        <v>0.3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0.3</v>
      </c>
      <c r="J93" s="107">
        <v>0</v>
      </c>
      <c r="K93" s="107">
        <v>0</v>
      </c>
      <c r="L93" s="107">
        <v>0</v>
      </c>
      <c r="M93" s="107">
        <v>0.3</v>
      </c>
      <c r="N93" s="107">
        <v>0</v>
      </c>
      <c r="O93" s="107">
        <v>0</v>
      </c>
      <c r="P93" s="107">
        <v>0</v>
      </c>
      <c r="Q93" s="107">
        <v>0</v>
      </c>
      <c r="R93" s="107">
        <v>0</v>
      </c>
      <c r="S93" s="107">
        <v>0</v>
      </c>
      <c r="T93" s="164">
        <v>1</v>
      </c>
      <c r="U93" s="40">
        <v>0.6</v>
      </c>
      <c r="V93" s="133">
        <f t="shared" ref="V93:V94" si="23">SUM(T93:U93)</f>
        <v>1.6</v>
      </c>
    </row>
    <row r="94" spans="1:22" x14ac:dyDescent="0.2">
      <c r="A94" s="172">
        <f>'Web Graph Info.'!A86:A233</f>
        <v>42232</v>
      </c>
      <c r="B94" s="107">
        <v>0.3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0.3</v>
      </c>
      <c r="J94" s="107">
        <v>0</v>
      </c>
      <c r="K94" s="107">
        <v>0</v>
      </c>
      <c r="L94" s="107">
        <v>0</v>
      </c>
      <c r="M94" s="107">
        <v>0.3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206">
        <v>1</v>
      </c>
      <c r="U94" s="40">
        <v>0.6</v>
      </c>
      <c r="V94" s="133">
        <f t="shared" si="23"/>
        <v>1.6</v>
      </c>
    </row>
    <row r="95" spans="1:22" x14ac:dyDescent="0.2">
      <c r="A95" s="172">
        <f>'Web Graph Info.'!A87:A234</f>
        <v>42233</v>
      </c>
      <c r="B95" s="107">
        <v>0.3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0.3</v>
      </c>
      <c r="J95" s="107">
        <v>0</v>
      </c>
      <c r="K95" s="107">
        <v>0</v>
      </c>
      <c r="L95" s="107">
        <v>0</v>
      </c>
      <c r="M95" s="107">
        <v>0.3</v>
      </c>
      <c r="N95" s="107">
        <v>0</v>
      </c>
      <c r="O95" s="107">
        <v>0</v>
      </c>
      <c r="P95" s="107">
        <v>0</v>
      </c>
      <c r="Q95" s="107">
        <v>0</v>
      </c>
      <c r="R95" s="107">
        <v>0</v>
      </c>
      <c r="S95" s="107">
        <v>0</v>
      </c>
      <c r="T95" s="206">
        <v>1</v>
      </c>
      <c r="U95" s="40">
        <v>0.6</v>
      </c>
      <c r="V95" s="51">
        <f t="shared" si="20"/>
        <v>1.6</v>
      </c>
    </row>
    <row r="96" spans="1:22" x14ac:dyDescent="0.2">
      <c r="A96" s="172">
        <f>'Web Graph Info.'!A88:A235</f>
        <v>42234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1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64">
        <v>1</v>
      </c>
      <c r="U96" s="40">
        <v>0</v>
      </c>
      <c r="V96" s="51">
        <f t="shared" si="20"/>
        <v>1</v>
      </c>
    </row>
    <row r="97" spans="1:22" x14ac:dyDescent="0.2">
      <c r="A97" s="172">
        <f>'Web Graph Info.'!A89:A236</f>
        <v>42235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0</v>
      </c>
      <c r="S97" s="107">
        <v>0</v>
      </c>
      <c r="T97" s="107">
        <v>0</v>
      </c>
      <c r="U97" s="107">
        <v>0</v>
      </c>
      <c r="V97" s="107">
        <v>0</v>
      </c>
    </row>
    <row r="98" spans="1:22" x14ac:dyDescent="0.2">
      <c r="A98" s="172">
        <f>'Web Graph Info.'!A90:A237</f>
        <v>42236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1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64">
        <f t="shared" si="19"/>
        <v>1</v>
      </c>
      <c r="U98" s="40">
        <v>0</v>
      </c>
      <c r="V98" s="51">
        <f t="shared" si="20"/>
        <v>1</v>
      </c>
    </row>
    <row r="99" spans="1:22" x14ac:dyDescent="0.2">
      <c r="A99" s="172">
        <f>'Web Graph Info.'!A91:A238</f>
        <v>42237</v>
      </c>
      <c r="B99" s="107">
        <v>2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2</v>
      </c>
      <c r="N99" s="107">
        <v>0</v>
      </c>
      <c r="O99" s="107">
        <v>0</v>
      </c>
      <c r="P99" s="107">
        <v>0</v>
      </c>
      <c r="Q99" s="107">
        <v>0</v>
      </c>
      <c r="R99" s="107">
        <v>0</v>
      </c>
      <c r="S99" s="107">
        <v>0</v>
      </c>
      <c r="T99" s="164">
        <f>IF(SUM(B99:S99)=0,NA(),SUM(B99:S99))</f>
        <v>4</v>
      </c>
      <c r="U99" s="40">
        <v>1</v>
      </c>
      <c r="V99" s="51">
        <f t="shared" si="20"/>
        <v>5</v>
      </c>
    </row>
    <row r="100" spans="1:22" x14ac:dyDescent="0.2">
      <c r="A100" s="172">
        <f>'Web Graph Info.'!A92:A239</f>
        <v>42238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0.3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64">
        <f t="shared" si="19"/>
        <v>0.3</v>
      </c>
      <c r="U100" s="40">
        <v>0.3</v>
      </c>
      <c r="V100" s="51">
        <f t="shared" si="20"/>
        <v>0.6</v>
      </c>
    </row>
    <row r="101" spans="1:22" x14ac:dyDescent="0.2">
      <c r="A101" s="172">
        <f>'Web Graph Info.'!A93:A240</f>
        <v>42239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0.3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7">
        <v>0</v>
      </c>
      <c r="Q101" s="107">
        <v>0</v>
      </c>
      <c r="R101" s="107">
        <v>0</v>
      </c>
      <c r="S101" s="107">
        <v>0</v>
      </c>
      <c r="T101" s="164">
        <f t="shared" si="19"/>
        <v>0.3</v>
      </c>
      <c r="U101" s="40">
        <v>0.3</v>
      </c>
      <c r="V101" s="51">
        <f t="shared" si="20"/>
        <v>0.6</v>
      </c>
    </row>
    <row r="102" spans="1:22" x14ac:dyDescent="0.2">
      <c r="A102" s="172">
        <f>'Web Graph Info.'!A94:A241</f>
        <v>42240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0.3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64">
        <f t="shared" si="19"/>
        <v>0.3</v>
      </c>
      <c r="U102" s="40">
        <v>0.3</v>
      </c>
      <c r="V102" s="51">
        <f t="shared" si="20"/>
        <v>0.6</v>
      </c>
    </row>
    <row r="103" spans="1:22" x14ac:dyDescent="0.2">
      <c r="A103" s="172">
        <f>'Web Graph Info.'!A95:A242</f>
        <v>42241</v>
      </c>
      <c r="B103" s="107">
        <v>2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64">
        <f t="shared" si="19"/>
        <v>2</v>
      </c>
      <c r="U103" s="40">
        <v>0</v>
      </c>
      <c r="V103" s="51">
        <f t="shared" si="20"/>
        <v>2</v>
      </c>
    </row>
    <row r="104" spans="1:22" x14ac:dyDescent="0.2">
      <c r="A104" s="172">
        <f>'Web Graph Info.'!A96:A243</f>
        <v>42242</v>
      </c>
      <c r="B104" s="107">
        <v>1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1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64">
        <f t="shared" si="19"/>
        <v>2</v>
      </c>
      <c r="U104" s="40">
        <v>1</v>
      </c>
      <c r="V104" s="51">
        <f t="shared" si="20"/>
        <v>3</v>
      </c>
    </row>
    <row r="105" spans="1:22" x14ac:dyDescent="0.2">
      <c r="A105" s="172">
        <f>'Web Graph Info.'!A97:A244</f>
        <v>42243</v>
      </c>
      <c r="B105" s="107">
        <v>1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4</v>
      </c>
      <c r="J105" s="107">
        <v>0</v>
      </c>
      <c r="K105" s="107">
        <v>0</v>
      </c>
      <c r="L105" s="107">
        <v>0</v>
      </c>
      <c r="M105" s="107">
        <v>0</v>
      </c>
      <c r="N105" s="107">
        <v>0</v>
      </c>
      <c r="O105" s="107">
        <v>3</v>
      </c>
      <c r="P105" s="107">
        <v>0</v>
      </c>
      <c r="Q105" s="107">
        <v>0</v>
      </c>
      <c r="R105" s="107">
        <v>0</v>
      </c>
      <c r="S105" s="107">
        <v>0</v>
      </c>
      <c r="T105" s="164">
        <f t="shared" si="19"/>
        <v>8</v>
      </c>
      <c r="U105" s="40">
        <v>0</v>
      </c>
      <c r="V105" s="51">
        <f t="shared" si="20"/>
        <v>8</v>
      </c>
    </row>
    <row r="106" spans="1:22" x14ac:dyDescent="0.2">
      <c r="A106" s="172">
        <f>'Web Graph Info.'!A98:A245</f>
        <v>42244</v>
      </c>
      <c r="B106" s="107">
        <v>4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64">
        <f t="shared" si="19"/>
        <v>4</v>
      </c>
      <c r="U106" s="40">
        <v>0</v>
      </c>
      <c r="V106" s="51">
        <f t="shared" si="20"/>
        <v>4</v>
      </c>
    </row>
    <row r="107" spans="1:22" x14ac:dyDescent="0.2">
      <c r="A107" s="172">
        <f>'Web Graph Info.'!A99:A246</f>
        <v>42245</v>
      </c>
      <c r="B107" s="107">
        <v>2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0</v>
      </c>
      <c r="M107" s="107">
        <v>0</v>
      </c>
      <c r="N107" s="107">
        <v>0</v>
      </c>
      <c r="O107" s="107">
        <v>1</v>
      </c>
      <c r="P107" s="107">
        <v>0</v>
      </c>
      <c r="Q107" s="107">
        <v>0</v>
      </c>
      <c r="R107" s="107">
        <v>0</v>
      </c>
      <c r="S107" s="107">
        <v>0</v>
      </c>
      <c r="T107" s="164">
        <f t="shared" si="19"/>
        <v>3</v>
      </c>
      <c r="U107" s="40">
        <v>0</v>
      </c>
      <c r="V107" s="51">
        <f t="shared" si="20"/>
        <v>3</v>
      </c>
    </row>
    <row r="108" spans="1:22" x14ac:dyDescent="0.2">
      <c r="A108" s="172">
        <f>'Web Graph Info.'!A100:A247</f>
        <v>42246</v>
      </c>
      <c r="B108" s="107">
        <v>2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7">
        <v>0</v>
      </c>
      <c r="O108" s="107">
        <v>1</v>
      </c>
      <c r="P108" s="107">
        <v>0</v>
      </c>
      <c r="Q108" s="107">
        <v>0</v>
      </c>
      <c r="R108" s="107">
        <v>0</v>
      </c>
      <c r="S108" s="107">
        <v>0</v>
      </c>
      <c r="T108" s="164">
        <f t="shared" si="19"/>
        <v>3</v>
      </c>
      <c r="U108" s="40">
        <v>0</v>
      </c>
      <c r="V108" s="51">
        <f t="shared" si="20"/>
        <v>3</v>
      </c>
    </row>
    <row r="109" spans="1:22" x14ac:dyDescent="0.2">
      <c r="A109" s="172">
        <f>'Web Graph Info.'!A101:A248</f>
        <v>42247</v>
      </c>
      <c r="B109" s="107">
        <v>2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0</v>
      </c>
      <c r="M109" s="107">
        <v>0</v>
      </c>
      <c r="N109" s="107">
        <v>0</v>
      </c>
      <c r="O109" s="107">
        <v>1</v>
      </c>
      <c r="P109" s="107">
        <v>0</v>
      </c>
      <c r="Q109" s="107">
        <v>0</v>
      </c>
      <c r="R109" s="107">
        <v>0</v>
      </c>
      <c r="S109" s="107">
        <v>0</v>
      </c>
      <c r="T109" s="164">
        <f t="shared" si="19"/>
        <v>3</v>
      </c>
      <c r="U109" s="40">
        <v>0</v>
      </c>
      <c r="V109" s="51">
        <f t="shared" si="20"/>
        <v>3</v>
      </c>
    </row>
    <row r="110" spans="1:22" x14ac:dyDescent="0.2">
      <c r="A110" s="172">
        <f>'Web Graph Info.'!A102:A249</f>
        <v>42248</v>
      </c>
      <c r="B110" s="107">
        <v>0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64">
        <v>0</v>
      </c>
      <c r="U110" s="40">
        <v>0</v>
      </c>
      <c r="V110" s="51">
        <f t="shared" si="20"/>
        <v>0</v>
      </c>
    </row>
    <row r="111" spans="1:22" x14ac:dyDescent="0.2">
      <c r="A111" s="172">
        <f>'Web Graph Info.'!A103:A250</f>
        <v>42249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0</v>
      </c>
      <c r="M111" s="107">
        <v>0</v>
      </c>
      <c r="N111" s="107">
        <v>0</v>
      </c>
      <c r="O111" s="107">
        <v>1</v>
      </c>
      <c r="P111" s="107">
        <v>0</v>
      </c>
      <c r="Q111" s="107">
        <v>0</v>
      </c>
      <c r="R111" s="107">
        <v>0</v>
      </c>
      <c r="S111" s="107">
        <v>0</v>
      </c>
      <c r="T111" s="164">
        <f t="shared" si="19"/>
        <v>1</v>
      </c>
      <c r="U111" s="40">
        <v>0</v>
      </c>
      <c r="V111" s="51">
        <f t="shared" si="20"/>
        <v>1</v>
      </c>
    </row>
    <row r="112" spans="1:22" x14ac:dyDescent="0.2">
      <c r="A112" s="172">
        <f>'Web Graph Info.'!A104:A251</f>
        <v>42250</v>
      </c>
      <c r="B112" s="107">
        <v>1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64">
        <f t="shared" si="19"/>
        <v>1</v>
      </c>
      <c r="U112" s="40">
        <v>0</v>
      </c>
      <c r="V112" s="51">
        <f t="shared" si="20"/>
        <v>1</v>
      </c>
    </row>
    <row r="113" spans="1:22" x14ac:dyDescent="0.2">
      <c r="A113" s="172">
        <f>'Web Graph Info.'!A105:A252</f>
        <v>42251</v>
      </c>
      <c r="B113" s="107">
        <v>0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0</v>
      </c>
      <c r="M113" s="107">
        <v>0</v>
      </c>
      <c r="N113" s="107">
        <v>0</v>
      </c>
      <c r="O113" s="107">
        <v>1</v>
      </c>
      <c r="P113" s="107">
        <v>0</v>
      </c>
      <c r="Q113" s="107">
        <v>0</v>
      </c>
      <c r="R113" s="107">
        <v>0</v>
      </c>
      <c r="S113" s="107">
        <v>0</v>
      </c>
      <c r="T113" s="164">
        <f t="shared" si="19"/>
        <v>1</v>
      </c>
      <c r="U113" s="40">
        <v>1</v>
      </c>
      <c r="V113" s="51">
        <f t="shared" si="20"/>
        <v>2</v>
      </c>
    </row>
    <row r="114" spans="1:22" x14ac:dyDescent="0.2">
      <c r="A114" s="172">
        <f>'Web Graph Info.'!A106:A253</f>
        <v>42252</v>
      </c>
      <c r="B114" s="107">
        <v>0.25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64">
        <f t="shared" si="19"/>
        <v>0.25</v>
      </c>
      <c r="U114" s="40">
        <v>0</v>
      </c>
      <c r="V114" s="51">
        <f t="shared" si="20"/>
        <v>0.25</v>
      </c>
    </row>
    <row r="115" spans="1:22" x14ac:dyDescent="0.2">
      <c r="A115" s="172">
        <f>'Web Graph Info.'!A107:A254</f>
        <v>42253</v>
      </c>
      <c r="B115" s="107">
        <v>0.25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0</v>
      </c>
      <c r="M115" s="107">
        <v>0</v>
      </c>
      <c r="N115" s="107">
        <v>0</v>
      </c>
      <c r="O115" s="107">
        <v>0</v>
      </c>
      <c r="P115" s="107">
        <v>0</v>
      </c>
      <c r="Q115" s="107">
        <v>0</v>
      </c>
      <c r="R115" s="107">
        <v>0</v>
      </c>
      <c r="S115" s="107">
        <v>0</v>
      </c>
      <c r="T115" s="216">
        <f t="shared" ref="T115:T117" si="24">IF(SUM(B115:S115)=0,NA(),SUM(B115:S115))</f>
        <v>0.25</v>
      </c>
      <c r="U115" s="40">
        <v>0</v>
      </c>
      <c r="V115" s="216">
        <f t="shared" ref="V115:V117" si="25">SUM(T115:U115)</f>
        <v>0.25</v>
      </c>
    </row>
    <row r="116" spans="1:22" x14ac:dyDescent="0.2">
      <c r="A116" s="172">
        <f>'Web Graph Info.'!A108:A255</f>
        <v>42254</v>
      </c>
      <c r="B116" s="107">
        <v>0.25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216">
        <f t="shared" si="24"/>
        <v>0.25</v>
      </c>
      <c r="U116" s="40">
        <v>0</v>
      </c>
      <c r="V116" s="216">
        <f t="shared" si="25"/>
        <v>0.25</v>
      </c>
    </row>
    <row r="117" spans="1:22" x14ac:dyDescent="0.2">
      <c r="A117" s="172">
        <f>'Web Graph Info.'!A109:A256</f>
        <v>42255</v>
      </c>
      <c r="B117" s="107">
        <v>0.25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0</v>
      </c>
      <c r="T117" s="216">
        <f t="shared" si="24"/>
        <v>0.25</v>
      </c>
      <c r="U117" s="40">
        <v>0</v>
      </c>
      <c r="V117" s="216">
        <f t="shared" si="25"/>
        <v>0.25</v>
      </c>
    </row>
    <row r="118" spans="1:22" x14ac:dyDescent="0.2">
      <c r="A118" s="172">
        <f>'Web Graph Info.'!A110:A257</f>
        <v>42256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64">
        <v>0</v>
      </c>
      <c r="U118" s="40">
        <v>0</v>
      </c>
      <c r="V118" s="51">
        <f t="shared" si="20"/>
        <v>0</v>
      </c>
    </row>
    <row r="119" spans="1:22" x14ac:dyDescent="0.2">
      <c r="A119" s="172">
        <f>'Web Graph Info.'!A111:A258</f>
        <v>42257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164">
        <v>0</v>
      </c>
      <c r="U119" s="23">
        <v>0</v>
      </c>
      <c r="V119" s="51">
        <f t="shared" si="20"/>
        <v>0</v>
      </c>
    </row>
    <row r="120" spans="1:22" x14ac:dyDescent="0.2">
      <c r="A120" s="172">
        <f>'Web Graph Info.'!A112:A259</f>
        <v>42258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1</v>
      </c>
      <c r="P120" s="107">
        <v>0</v>
      </c>
      <c r="Q120" s="107">
        <v>0</v>
      </c>
      <c r="R120" s="107">
        <v>0</v>
      </c>
      <c r="S120" s="107">
        <v>0</v>
      </c>
      <c r="T120" s="164">
        <f t="shared" si="19"/>
        <v>1</v>
      </c>
      <c r="U120" s="40">
        <v>0</v>
      </c>
      <c r="V120" s="51">
        <f t="shared" si="20"/>
        <v>1</v>
      </c>
    </row>
    <row r="121" spans="1:22" x14ac:dyDescent="0.2">
      <c r="A121" s="172">
        <f>'Web Graph Info.'!A113:A260</f>
        <v>42259</v>
      </c>
      <c r="B121" s="107">
        <v>0.3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1</v>
      </c>
      <c r="J121" s="107">
        <v>0</v>
      </c>
      <c r="K121" s="107">
        <v>0</v>
      </c>
      <c r="L121" s="107">
        <v>0</v>
      </c>
      <c r="M121" s="107">
        <v>0</v>
      </c>
      <c r="N121" s="107">
        <v>0</v>
      </c>
      <c r="O121" s="107">
        <v>1</v>
      </c>
      <c r="P121" s="107">
        <v>0</v>
      </c>
      <c r="Q121" s="107">
        <v>0</v>
      </c>
      <c r="R121" s="107">
        <v>0</v>
      </c>
      <c r="S121" s="107">
        <v>0</v>
      </c>
      <c r="T121" s="164">
        <f t="shared" si="19"/>
        <v>2.2999999999999998</v>
      </c>
      <c r="U121" s="40">
        <v>0</v>
      </c>
      <c r="V121" s="51">
        <f t="shared" si="20"/>
        <v>2.2999999999999998</v>
      </c>
    </row>
    <row r="122" spans="1:22" x14ac:dyDescent="0.2">
      <c r="A122" s="172">
        <f>'Web Graph Info.'!A114:A261</f>
        <v>42260</v>
      </c>
      <c r="B122" s="107">
        <v>0.3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1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1</v>
      </c>
      <c r="P122" s="107">
        <v>0</v>
      </c>
      <c r="Q122" s="107">
        <v>0</v>
      </c>
      <c r="R122" s="107">
        <v>0</v>
      </c>
      <c r="S122" s="107">
        <v>0</v>
      </c>
      <c r="T122" s="219">
        <f t="shared" ref="T122:T123" si="26">IF(SUM(B122:S122)=0,NA(),SUM(B122:S122))</f>
        <v>2.2999999999999998</v>
      </c>
      <c r="U122" s="40">
        <v>0</v>
      </c>
      <c r="V122" s="219">
        <f t="shared" ref="V122:V123" si="27">SUM(T122:U122)</f>
        <v>2.2999999999999998</v>
      </c>
    </row>
    <row r="123" spans="1:22" x14ac:dyDescent="0.2">
      <c r="A123" s="172">
        <f>'Web Graph Info.'!A115:A262</f>
        <v>42261</v>
      </c>
      <c r="B123" s="107">
        <v>0.3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1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1</v>
      </c>
      <c r="P123" s="107">
        <v>0</v>
      </c>
      <c r="Q123" s="107">
        <v>0</v>
      </c>
      <c r="R123" s="107">
        <v>0</v>
      </c>
      <c r="S123" s="107">
        <v>0</v>
      </c>
      <c r="T123" s="219">
        <f t="shared" si="26"/>
        <v>2.2999999999999998</v>
      </c>
      <c r="U123" s="40">
        <v>0</v>
      </c>
      <c r="V123" s="219">
        <f t="shared" si="27"/>
        <v>2.2999999999999998</v>
      </c>
    </row>
    <row r="124" spans="1:22" x14ac:dyDescent="0.2">
      <c r="A124" s="172">
        <f>'Web Graph Info.'!A116:A263</f>
        <v>42262</v>
      </c>
      <c r="B124" s="107">
        <v>6</v>
      </c>
      <c r="C124" s="107">
        <v>5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1</v>
      </c>
      <c r="J124" s="107">
        <v>1</v>
      </c>
      <c r="K124" s="107">
        <v>0</v>
      </c>
      <c r="L124" s="107">
        <v>0</v>
      </c>
      <c r="M124" s="107">
        <v>0</v>
      </c>
      <c r="N124" s="107">
        <v>0</v>
      </c>
      <c r="O124" s="107">
        <v>2</v>
      </c>
      <c r="P124" s="107">
        <v>0</v>
      </c>
      <c r="Q124" s="107">
        <v>0</v>
      </c>
      <c r="R124" s="107">
        <v>0</v>
      </c>
      <c r="S124" s="107">
        <v>0</v>
      </c>
      <c r="T124" s="164">
        <f t="shared" si="19"/>
        <v>15</v>
      </c>
      <c r="U124" s="40">
        <v>0</v>
      </c>
      <c r="V124" s="51">
        <f t="shared" si="20"/>
        <v>15</v>
      </c>
    </row>
    <row r="125" spans="1:22" x14ac:dyDescent="0.2">
      <c r="A125" s="172">
        <f>'Web Graph Info.'!A117:A264</f>
        <v>42263</v>
      </c>
      <c r="B125" s="107">
        <v>5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1</v>
      </c>
      <c r="K125" s="107">
        <v>0</v>
      </c>
      <c r="L125" s="107">
        <v>1</v>
      </c>
      <c r="M125" s="107">
        <v>0</v>
      </c>
      <c r="N125" s="107">
        <v>0</v>
      </c>
      <c r="O125" s="107">
        <v>3</v>
      </c>
      <c r="P125" s="107">
        <v>0</v>
      </c>
      <c r="Q125" s="107">
        <v>0</v>
      </c>
      <c r="R125" s="107">
        <v>0</v>
      </c>
      <c r="S125" s="107">
        <v>0</v>
      </c>
      <c r="T125" s="164">
        <f t="shared" si="19"/>
        <v>10</v>
      </c>
      <c r="U125" s="40">
        <v>0</v>
      </c>
      <c r="V125" s="51">
        <f t="shared" si="20"/>
        <v>10</v>
      </c>
    </row>
    <row r="126" spans="1:22" x14ac:dyDescent="0.2">
      <c r="A126" s="172">
        <f>'Web Graph Info.'!A118:A265</f>
        <v>42264</v>
      </c>
      <c r="B126" s="107">
        <v>3</v>
      </c>
      <c r="C126" s="107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1</v>
      </c>
      <c r="K126" s="107">
        <v>0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64">
        <f t="shared" si="19"/>
        <v>4</v>
      </c>
      <c r="U126" s="40">
        <v>0</v>
      </c>
      <c r="V126" s="51">
        <f t="shared" si="20"/>
        <v>4</v>
      </c>
    </row>
    <row r="127" spans="1:22" x14ac:dyDescent="0.2">
      <c r="A127" s="172">
        <f>'Web Graph Info.'!A119:A266</f>
        <v>42265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64" t="e">
        <f t="shared" si="19"/>
        <v>#N/A</v>
      </c>
      <c r="U127" s="23"/>
      <c r="V127" s="51" t="e">
        <f t="shared" si="20"/>
        <v>#N/A</v>
      </c>
    </row>
    <row r="128" spans="1:22" x14ac:dyDescent="0.2">
      <c r="A128" s="172">
        <f>'Web Graph Info.'!A120:A267</f>
        <v>42266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64" t="e">
        <f t="shared" si="19"/>
        <v>#N/A</v>
      </c>
      <c r="U128" s="23"/>
      <c r="V128" s="51" t="e">
        <f t="shared" si="20"/>
        <v>#N/A</v>
      </c>
    </row>
    <row r="129" spans="1:22" x14ac:dyDescent="0.2">
      <c r="A129" s="172">
        <f>'Web Graph Info.'!A121:A268</f>
        <v>42267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64" t="e">
        <f t="shared" si="19"/>
        <v>#N/A</v>
      </c>
      <c r="U129" s="23"/>
      <c r="V129" s="51" t="e">
        <f t="shared" si="20"/>
        <v>#N/A</v>
      </c>
    </row>
    <row r="130" spans="1:22" x14ac:dyDescent="0.2">
      <c r="A130" s="172">
        <f>'Web Graph Info.'!A122:A269</f>
        <v>42268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64" t="e">
        <f t="shared" si="19"/>
        <v>#N/A</v>
      </c>
      <c r="U130" s="23"/>
      <c r="V130" s="51" t="e">
        <f t="shared" si="20"/>
        <v>#N/A</v>
      </c>
    </row>
    <row r="131" spans="1:22" x14ac:dyDescent="0.2">
      <c r="A131" s="172">
        <f>'Web Graph Info.'!A123:A270</f>
        <v>42269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64" t="e">
        <f t="shared" si="19"/>
        <v>#N/A</v>
      </c>
      <c r="U131" s="22"/>
      <c r="V131" s="51" t="s">
        <v>226</v>
      </c>
    </row>
    <row r="132" spans="1:22" x14ac:dyDescent="0.2">
      <c r="A132" s="172">
        <f>'Web Graph Info.'!A124:A271</f>
        <v>42270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64" t="e">
        <f t="shared" si="19"/>
        <v>#N/A</v>
      </c>
      <c r="U132" s="23"/>
      <c r="V132" s="51" t="e">
        <f t="shared" si="20"/>
        <v>#N/A</v>
      </c>
    </row>
    <row r="133" spans="1:22" x14ac:dyDescent="0.2">
      <c r="A133" s="172">
        <f>'Web Graph Info.'!A125:A272</f>
        <v>42271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64" t="e">
        <f t="shared" si="19"/>
        <v>#N/A</v>
      </c>
      <c r="U133" s="23"/>
      <c r="V133" s="51" t="e">
        <f t="shared" si="20"/>
        <v>#N/A</v>
      </c>
    </row>
    <row r="134" spans="1:22" x14ac:dyDescent="0.2">
      <c r="A134" s="172">
        <f>'Web Graph Info.'!A126:A273</f>
        <v>42272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64" t="e">
        <f t="shared" si="19"/>
        <v>#N/A</v>
      </c>
      <c r="U134" s="23"/>
      <c r="V134" s="51" t="e">
        <f t="shared" si="20"/>
        <v>#N/A</v>
      </c>
    </row>
    <row r="135" spans="1:22" x14ac:dyDescent="0.2">
      <c r="A135" s="172">
        <f>'Web Graph Info.'!A127:A274</f>
        <v>42273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64" t="e">
        <f t="shared" si="19"/>
        <v>#N/A</v>
      </c>
      <c r="U135" s="23"/>
      <c r="V135" s="51" t="e">
        <f t="shared" si="20"/>
        <v>#N/A</v>
      </c>
    </row>
    <row r="136" spans="1:22" x14ac:dyDescent="0.2">
      <c r="A136" s="172">
        <f>'Web Graph Info.'!A128:A275</f>
        <v>42274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64" t="e">
        <f t="shared" si="19"/>
        <v>#N/A</v>
      </c>
      <c r="U136" s="23"/>
      <c r="V136" s="51" t="e">
        <f t="shared" si="20"/>
        <v>#N/A</v>
      </c>
    </row>
    <row r="137" spans="1:22" x14ac:dyDescent="0.2">
      <c r="A137" s="172">
        <f>'Web Graph Info.'!A129:A276</f>
        <v>42275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64" t="e">
        <f t="shared" si="19"/>
        <v>#N/A</v>
      </c>
      <c r="U137" s="23"/>
      <c r="V137" s="51" t="e">
        <f t="shared" si="20"/>
        <v>#N/A</v>
      </c>
    </row>
    <row r="138" spans="1:22" x14ac:dyDescent="0.2">
      <c r="A138" s="172">
        <f>'Web Graph Info.'!A130:A277</f>
        <v>42276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64" t="e">
        <f t="shared" si="19"/>
        <v>#N/A</v>
      </c>
      <c r="U138" s="23"/>
      <c r="V138" s="51" t="e">
        <f t="shared" si="20"/>
        <v>#N/A</v>
      </c>
    </row>
    <row r="139" spans="1:22" x14ac:dyDescent="0.2">
      <c r="A139" s="172">
        <f>'Web Graph Info.'!A131:A278</f>
        <v>42277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64" t="e">
        <f t="shared" ref="T139:T167" si="28">IF(SUM(B139:S139)=0,NA(),SUM(B139:S139))</f>
        <v>#N/A</v>
      </c>
      <c r="U139" s="22"/>
      <c r="V139" s="51" t="e">
        <f t="shared" ref="V139:V173" si="29">SUM(T139:U139)</f>
        <v>#N/A</v>
      </c>
    </row>
    <row r="140" spans="1:22" x14ac:dyDescent="0.2">
      <c r="A140" s="172">
        <f>'Web Graph Info.'!A132:A279</f>
        <v>42278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64" t="e">
        <f t="shared" si="28"/>
        <v>#N/A</v>
      </c>
      <c r="U140" s="23"/>
      <c r="V140" s="51" t="e">
        <f t="shared" si="29"/>
        <v>#N/A</v>
      </c>
    </row>
    <row r="141" spans="1:22" x14ac:dyDescent="0.2">
      <c r="A141" s="172">
        <f>'Web Graph Info.'!A133:A280</f>
        <v>42279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64" t="e">
        <f t="shared" si="28"/>
        <v>#N/A</v>
      </c>
      <c r="U141" s="23"/>
      <c r="V141" s="51" t="e">
        <f t="shared" si="29"/>
        <v>#N/A</v>
      </c>
    </row>
    <row r="142" spans="1:22" x14ac:dyDescent="0.2">
      <c r="A142" s="172">
        <f>'Web Graph Info.'!A134:A281</f>
        <v>42280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64" t="e">
        <f t="shared" si="28"/>
        <v>#N/A</v>
      </c>
      <c r="U142" s="23"/>
      <c r="V142" s="51" t="e">
        <f t="shared" si="29"/>
        <v>#N/A</v>
      </c>
    </row>
    <row r="143" spans="1:22" x14ac:dyDescent="0.2">
      <c r="A143" s="172">
        <f>'Web Graph Info.'!A135:A282</f>
        <v>42281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64" t="e">
        <f t="shared" si="28"/>
        <v>#N/A</v>
      </c>
      <c r="U143" s="23"/>
      <c r="V143" s="51" t="e">
        <f t="shared" si="29"/>
        <v>#N/A</v>
      </c>
    </row>
    <row r="144" spans="1:22" x14ac:dyDescent="0.2">
      <c r="A144" s="172">
        <f>'Web Graph Info.'!A136:A283</f>
        <v>42282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64" t="e">
        <f t="shared" si="28"/>
        <v>#N/A</v>
      </c>
      <c r="U144" s="23"/>
      <c r="V144" s="51" t="e">
        <f t="shared" si="29"/>
        <v>#N/A</v>
      </c>
    </row>
    <row r="145" spans="1:22" x14ac:dyDescent="0.2">
      <c r="A145" s="172">
        <f>'Web Graph Info.'!A137:A284</f>
        <v>42283</v>
      </c>
      <c r="B145" s="22"/>
      <c r="C145" s="22"/>
      <c r="D145" s="22"/>
      <c r="E145" s="22"/>
      <c r="F145" s="22"/>
      <c r="G145" s="22"/>
      <c r="H145" s="23"/>
      <c r="I145" s="8"/>
      <c r="J145" s="40"/>
      <c r="K145" s="40"/>
      <c r="L145" s="40"/>
      <c r="M145" s="40"/>
      <c r="N145" s="40"/>
      <c r="O145" s="8"/>
      <c r="P145" s="40"/>
      <c r="Q145" s="40"/>
      <c r="R145" s="8"/>
      <c r="S145" s="40"/>
      <c r="T145" s="164" t="e">
        <f t="shared" si="28"/>
        <v>#N/A</v>
      </c>
      <c r="U145" s="40"/>
      <c r="V145" s="51" t="e">
        <f t="shared" si="29"/>
        <v>#N/A</v>
      </c>
    </row>
    <row r="146" spans="1:22" x14ac:dyDescent="0.2">
      <c r="A146" s="172">
        <f>'Web Graph Info.'!A138:A285</f>
        <v>42284</v>
      </c>
      <c r="B146" s="22"/>
      <c r="C146" s="22"/>
      <c r="D146" s="22"/>
      <c r="E146" s="22"/>
      <c r="F146" s="22"/>
      <c r="G146" s="22"/>
      <c r="H146" s="23"/>
      <c r="I146" s="8"/>
      <c r="J146" s="40"/>
      <c r="K146" s="40"/>
      <c r="L146" s="40"/>
      <c r="M146" s="40"/>
      <c r="N146" s="40"/>
      <c r="O146" s="8"/>
      <c r="P146" s="40"/>
      <c r="Q146" s="40"/>
      <c r="R146" s="8"/>
      <c r="S146" s="40"/>
      <c r="T146" s="164" t="e">
        <f t="shared" si="28"/>
        <v>#N/A</v>
      </c>
      <c r="U146" s="40"/>
      <c r="V146" s="51" t="e">
        <f t="shared" si="29"/>
        <v>#N/A</v>
      </c>
    </row>
    <row r="147" spans="1:22" x14ac:dyDescent="0.2">
      <c r="A147" s="172">
        <f>'Web Graph Info.'!A139:A286</f>
        <v>42285</v>
      </c>
      <c r="B147" s="22"/>
      <c r="C147" s="22"/>
      <c r="D147" s="22"/>
      <c r="E147" s="22"/>
      <c r="F147" s="22"/>
      <c r="G147" s="22"/>
      <c r="H147" s="23"/>
      <c r="I147" s="8"/>
      <c r="J147" s="40"/>
      <c r="K147" s="40"/>
      <c r="L147" s="40"/>
      <c r="M147" s="40"/>
      <c r="N147" s="40"/>
      <c r="O147" s="8"/>
      <c r="P147" s="40"/>
      <c r="Q147" s="40"/>
      <c r="R147" s="8"/>
      <c r="S147" s="40"/>
      <c r="T147" s="164" t="e">
        <f t="shared" si="28"/>
        <v>#N/A</v>
      </c>
      <c r="U147" s="40"/>
      <c r="V147" s="51" t="e">
        <f t="shared" si="29"/>
        <v>#N/A</v>
      </c>
    </row>
    <row r="148" spans="1:22" x14ac:dyDescent="0.2">
      <c r="A148" s="172">
        <f>'Web Graph Info.'!A140:A287</f>
        <v>42286</v>
      </c>
      <c r="B148" s="22"/>
      <c r="C148" s="22"/>
      <c r="D148" s="22"/>
      <c r="E148" s="22"/>
      <c r="F148" s="22"/>
      <c r="G148" s="22"/>
      <c r="H148" s="23"/>
      <c r="I148" s="8"/>
      <c r="J148" s="40"/>
      <c r="K148" s="40"/>
      <c r="L148" s="40"/>
      <c r="M148" s="40"/>
      <c r="N148" s="40"/>
      <c r="O148" s="8"/>
      <c r="P148" s="40"/>
      <c r="Q148" s="40"/>
      <c r="R148" s="8"/>
      <c r="S148" s="40"/>
      <c r="T148" s="164" t="e">
        <f t="shared" si="28"/>
        <v>#N/A</v>
      </c>
      <c r="U148" s="40"/>
      <c r="V148" s="51" t="e">
        <f t="shared" si="29"/>
        <v>#N/A</v>
      </c>
    </row>
    <row r="149" spans="1:22" x14ac:dyDescent="0.2">
      <c r="A149" s="172">
        <f>'Web Graph Info.'!A141:A288</f>
        <v>42287</v>
      </c>
      <c r="B149" s="22"/>
      <c r="C149" s="22"/>
      <c r="D149" s="22"/>
      <c r="E149" s="22"/>
      <c r="F149" s="22"/>
      <c r="G149" s="22"/>
      <c r="H149" s="23"/>
      <c r="I149" s="8"/>
      <c r="J149" s="40"/>
      <c r="K149" s="40"/>
      <c r="L149" s="40"/>
      <c r="M149" s="40"/>
      <c r="N149" s="40"/>
      <c r="O149" s="8"/>
      <c r="P149" s="40"/>
      <c r="Q149" s="40"/>
      <c r="R149" s="8"/>
      <c r="S149" s="40"/>
      <c r="T149" s="164" t="e">
        <f t="shared" si="28"/>
        <v>#N/A</v>
      </c>
      <c r="U149" s="40"/>
      <c r="V149" s="51" t="e">
        <f t="shared" si="29"/>
        <v>#N/A</v>
      </c>
    </row>
    <row r="150" spans="1:22" x14ac:dyDescent="0.2">
      <c r="A150" s="11"/>
      <c r="B150" s="22"/>
      <c r="C150" s="22"/>
      <c r="D150" s="22"/>
      <c r="E150" s="22"/>
      <c r="F150" s="22"/>
      <c r="G150" s="22"/>
      <c r="H150" s="23"/>
      <c r="I150" s="8"/>
      <c r="J150" s="40"/>
      <c r="K150" s="40"/>
      <c r="L150" s="40"/>
      <c r="M150" s="40"/>
      <c r="N150" s="40"/>
      <c r="O150" s="8"/>
      <c r="P150" s="40"/>
      <c r="Q150" s="40"/>
      <c r="R150" s="8"/>
      <c r="S150" s="40"/>
      <c r="T150" s="164" t="e">
        <f t="shared" si="28"/>
        <v>#N/A</v>
      </c>
      <c r="U150" s="40"/>
      <c r="V150" s="51" t="e">
        <f t="shared" si="29"/>
        <v>#N/A</v>
      </c>
    </row>
    <row r="151" spans="1:22" x14ac:dyDescent="0.2">
      <c r="A151" s="11"/>
      <c r="B151" s="22"/>
      <c r="C151" s="22"/>
      <c r="D151" s="22"/>
      <c r="E151" s="22"/>
      <c r="F151" s="22"/>
      <c r="G151" s="22"/>
      <c r="H151" s="23"/>
      <c r="I151" s="8"/>
      <c r="J151" s="40"/>
      <c r="K151" s="40"/>
      <c r="L151" s="40"/>
      <c r="M151" s="40"/>
      <c r="N151" s="40"/>
      <c r="O151" s="8"/>
      <c r="P151" s="40"/>
      <c r="Q151" s="40"/>
      <c r="R151" s="8"/>
      <c r="S151" s="40"/>
      <c r="T151" s="164" t="e">
        <f t="shared" si="28"/>
        <v>#N/A</v>
      </c>
      <c r="U151" s="40"/>
      <c r="V151" s="51" t="e">
        <f t="shared" si="29"/>
        <v>#N/A</v>
      </c>
    </row>
    <row r="152" spans="1:22" x14ac:dyDescent="0.2">
      <c r="A152" s="1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64" t="e">
        <f t="shared" si="28"/>
        <v>#N/A</v>
      </c>
      <c r="U152" s="23"/>
      <c r="V152" s="51" t="e">
        <f t="shared" si="29"/>
        <v>#N/A</v>
      </c>
    </row>
    <row r="153" spans="1:22" x14ac:dyDescent="0.2">
      <c r="A153" s="11"/>
      <c r="B153" s="22"/>
      <c r="C153" s="22"/>
      <c r="D153" s="22"/>
      <c r="E153" s="22"/>
      <c r="F153" s="22"/>
      <c r="G153" s="22"/>
      <c r="H153" s="23"/>
      <c r="I153" s="8"/>
      <c r="J153" s="40"/>
      <c r="K153" s="40"/>
      <c r="L153" s="40"/>
      <c r="M153" s="40"/>
      <c r="N153" s="40"/>
      <c r="O153" s="8"/>
      <c r="P153" s="40"/>
      <c r="Q153" s="40"/>
      <c r="R153" s="8"/>
      <c r="S153" s="40"/>
      <c r="T153" s="164" t="e">
        <f t="shared" si="28"/>
        <v>#N/A</v>
      </c>
      <c r="U153" s="40"/>
      <c r="V153" s="51" t="e">
        <f t="shared" si="29"/>
        <v>#N/A</v>
      </c>
    </row>
    <row r="154" spans="1:22" s="101" customFormat="1" x14ac:dyDescent="0.2">
      <c r="A154" s="11"/>
      <c r="B154" s="22"/>
      <c r="C154" s="22"/>
      <c r="D154" s="22"/>
      <c r="E154" s="22"/>
      <c r="F154" s="22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164" t="e">
        <f t="shared" si="28"/>
        <v>#N/A</v>
      </c>
      <c r="U154" s="23"/>
      <c r="V154" s="156" t="e">
        <f t="shared" si="29"/>
        <v>#N/A</v>
      </c>
    </row>
    <row r="155" spans="1:22" s="101" customFormat="1" x14ac:dyDescent="0.2">
      <c r="A155" s="11"/>
      <c r="B155" s="22"/>
      <c r="C155" s="22"/>
      <c r="D155" s="22"/>
      <c r="E155" s="22"/>
      <c r="F155" s="22"/>
      <c r="G155" s="22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164" t="e">
        <f t="shared" si="28"/>
        <v>#N/A</v>
      </c>
      <c r="U155" s="23"/>
      <c r="V155" s="156" t="e">
        <f t="shared" si="29"/>
        <v>#N/A</v>
      </c>
    </row>
    <row r="156" spans="1:22" s="101" customFormat="1" x14ac:dyDescent="0.2">
      <c r="A156" s="11"/>
      <c r="B156" s="22"/>
      <c r="C156" s="22"/>
      <c r="D156" s="22"/>
      <c r="E156" s="22"/>
      <c r="F156" s="22"/>
      <c r="G156" s="22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164" t="e">
        <f t="shared" si="28"/>
        <v>#N/A</v>
      </c>
      <c r="U156" s="23"/>
      <c r="V156" s="156" t="e">
        <f t="shared" si="29"/>
        <v>#N/A</v>
      </c>
    </row>
    <row r="157" spans="1:22" s="101" customFormat="1" x14ac:dyDescent="0.2">
      <c r="A157" s="11"/>
      <c r="B157" s="22"/>
      <c r="C157" s="22"/>
      <c r="D157" s="22"/>
      <c r="E157" s="22"/>
      <c r="F157" s="22"/>
      <c r="G157" s="22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164" t="e">
        <f t="shared" si="28"/>
        <v>#N/A</v>
      </c>
      <c r="U157" s="23"/>
      <c r="V157" s="156" t="e">
        <f t="shared" si="29"/>
        <v>#N/A</v>
      </c>
    </row>
    <row r="158" spans="1:22" s="101" customFormat="1" x14ac:dyDescent="0.2">
      <c r="A158" s="11"/>
      <c r="B158" s="22"/>
      <c r="C158" s="22"/>
      <c r="D158" s="22"/>
      <c r="E158" s="22"/>
      <c r="F158" s="22"/>
      <c r="G158" s="22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164" t="e">
        <f t="shared" si="28"/>
        <v>#N/A</v>
      </c>
      <c r="U158" s="23"/>
      <c r="V158" s="157" t="e">
        <f t="shared" si="29"/>
        <v>#N/A</v>
      </c>
    </row>
    <row r="159" spans="1:22" s="101" customFormat="1" x14ac:dyDescent="0.2">
      <c r="A159" s="11"/>
      <c r="B159" s="22"/>
      <c r="C159" s="22"/>
      <c r="D159" s="22"/>
      <c r="E159" s="22"/>
      <c r="F159" s="22"/>
      <c r="G159" s="22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164" t="e">
        <f t="shared" si="28"/>
        <v>#N/A</v>
      </c>
      <c r="U159" s="23"/>
      <c r="V159" s="157" t="e">
        <f t="shared" si="29"/>
        <v>#N/A</v>
      </c>
    </row>
    <row r="160" spans="1:22" s="101" customFormat="1" x14ac:dyDescent="0.2">
      <c r="A160" s="1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64" t="e">
        <f t="shared" si="28"/>
        <v>#N/A</v>
      </c>
      <c r="U160" s="23"/>
      <c r="V160" s="157" t="e">
        <f t="shared" si="29"/>
        <v>#N/A</v>
      </c>
    </row>
    <row r="161" spans="1:22" s="101" customFormat="1" x14ac:dyDescent="0.2">
      <c r="A161" s="1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64" t="e">
        <f t="shared" si="28"/>
        <v>#N/A</v>
      </c>
      <c r="U161" s="22"/>
      <c r="V161" s="157" t="e">
        <f t="shared" si="29"/>
        <v>#N/A</v>
      </c>
    </row>
    <row r="162" spans="1:22" s="101" customFormat="1" x14ac:dyDescent="0.2">
      <c r="A162" s="1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64" t="e">
        <f t="shared" si="28"/>
        <v>#N/A</v>
      </c>
      <c r="U162" s="22"/>
      <c r="V162" s="157" t="e">
        <f t="shared" si="29"/>
        <v>#N/A</v>
      </c>
    </row>
    <row r="163" spans="1:22" s="101" customFormat="1" x14ac:dyDescent="0.2">
      <c r="A163" s="1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64" t="e">
        <f t="shared" si="28"/>
        <v>#N/A</v>
      </c>
      <c r="U163" s="22"/>
      <c r="V163" s="157" t="e">
        <f t="shared" si="29"/>
        <v>#N/A</v>
      </c>
    </row>
    <row r="164" spans="1:22" s="101" customFormat="1" x14ac:dyDescent="0.2">
      <c r="A164" s="1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64" t="e">
        <f t="shared" si="28"/>
        <v>#N/A</v>
      </c>
      <c r="U164" s="22"/>
      <c r="V164" s="157" t="e">
        <f t="shared" si="29"/>
        <v>#N/A</v>
      </c>
    </row>
    <row r="165" spans="1:22" s="101" customFormat="1" x14ac:dyDescent="0.2">
      <c r="A165" s="1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64" t="e">
        <f t="shared" si="28"/>
        <v>#N/A</v>
      </c>
      <c r="U165" s="23"/>
      <c r="V165" s="157" t="e">
        <f t="shared" si="29"/>
        <v>#N/A</v>
      </c>
    </row>
    <row r="166" spans="1:22" s="101" customFormat="1" x14ac:dyDescent="0.2">
      <c r="A166" s="1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64" t="e">
        <f t="shared" si="28"/>
        <v>#N/A</v>
      </c>
      <c r="U166" s="23"/>
      <c r="V166" s="157" t="e">
        <f t="shared" si="29"/>
        <v>#N/A</v>
      </c>
    </row>
    <row r="167" spans="1:22" s="101" customFormat="1" x14ac:dyDescent="0.2">
      <c r="A167" s="11"/>
      <c r="B167" s="22"/>
      <c r="C167" s="22"/>
      <c r="D167" s="22"/>
      <c r="E167" s="22"/>
      <c r="F167" s="22"/>
      <c r="G167" s="22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164" t="e">
        <f t="shared" si="28"/>
        <v>#N/A</v>
      </c>
      <c r="U167" s="23"/>
      <c r="V167" s="157" t="e">
        <f t="shared" si="29"/>
        <v>#N/A</v>
      </c>
    </row>
    <row r="168" spans="1:22" s="101" customFormat="1" x14ac:dyDescent="0.2">
      <c r="A168" s="11"/>
      <c r="B168" s="22"/>
      <c r="C168" s="22"/>
      <c r="D168" s="22"/>
      <c r="E168" s="22"/>
      <c r="F168" s="22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157" t="e">
        <f t="shared" ref="T168:T172" si="30">IF(SUM(B168:S168)=0,NA(),SUM(B168:S168))</f>
        <v>#N/A</v>
      </c>
      <c r="U168" s="23"/>
      <c r="V168" s="157" t="e">
        <f t="shared" si="29"/>
        <v>#N/A</v>
      </c>
    </row>
    <row r="169" spans="1:22" s="101" customFormat="1" x14ac:dyDescent="0.2">
      <c r="A169" s="11"/>
      <c r="B169" s="22"/>
      <c r="C169" s="22"/>
      <c r="D169" s="22"/>
      <c r="E169" s="22"/>
      <c r="F169" s="22"/>
      <c r="G169" s="22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157" t="e">
        <f t="shared" si="30"/>
        <v>#N/A</v>
      </c>
      <c r="U169" s="23"/>
      <c r="V169" s="157" t="e">
        <f t="shared" si="29"/>
        <v>#N/A</v>
      </c>
    </row>
    <row r="170" spans="1:22" s="101" customFormat="1" x14ac:dyDescent="0.2">
      <c r="A170" s="11"/>
      <c r="B170" s="22"/>
      <c r="C170" s="22"/>
      <c r="D170" s="22"/>
      <c r="E170" s="22"/>
      <c r="F170" s="22"/>
      <c r="G170" s="22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157" t="e">
        <f t="shared" ref="T170:T173" si="31">IF(SUM(B170:S170)=0,NA(),SUM(B170:S170))</f>
        <v>#N/A</v>
      </c>
      <c r="U170" s="23"/>
      <c r="V170" s="157" t="e">
        <f t="shared" si="29"/>
        <v>#N/A</v>
      </c>
    </row>
    <row r="171" spans="1:22" s="101" customFormat="1" x14ac:dyDescent="0.2">
      <c r="A171" s="11"/>
      <c r="B171" s="22"/>
      <c r="C171" s="22"/>
      <c r="D171" s="22"/>
      <c r="E171" s="22"/>
      <c r="F171" s="22"/>
      <c r="G171" s="22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157" t="e">
        <f t="shared" si="30"/>
        <v>#N/A</v>
      </c>
      <c r="U171" s="23"/>
      <c r="V171" s="157" t="e">
        <f t="shared" si="29"/>
        <v>#N/A</v>
      </c>
    </row>
    <row r="172" spans="1:22" s="101" customFormat="1" x14ac:dyDescent="0.2">
      <c r="A172" s="11"/>
      <c r="B172" s="22"/>
      <c r="C172" s="22"/>
      <c r="D172" s="22"/>
      <c r="E172" s="22"/>
      <c r="F172" s="22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157" t="e">
        <f t="shared" si="30"/>
        <v>#N/A</v>
      </c>
      <c r="U172" s="23"/>
      <c r="V172" s="157" t="e">
        <f t="shared" si="29"/>
        <v>#N/A</v>
      </c>
    </row>
    <row r="173" spans="1:22" s="101" customFormat="1" x14ac:dyDescent="0.2">
      <c r="A173" s="11"/>
      <c r="B173" s="22"/>
      <c r="C173" s="22"/>
      <c r="D173" s="22"/>
      <c r="E173" s="22"/>
      <c r="F173" s="22"/>
      <c r="G173" s="22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157" t="e">
        <f t="shared" si="31"/>
        <v>#N/A</v>
      </c>
      <c r="U173" s="23"/>
      <c r="V173" s="157" t="e">
        <f t="shared" si="29"/>
        <v>#N/A</v>
      </c>
    </row>
    <row r="174" spans="1:22" s="101" customFormat="1" x14ac:dyDescent="0.2">
      <c r="A174" s="11"/>
      <c r="B174" s="22"/>
      <c r="C174" s="22"/>
      <c r="D174" s="22"/>
      <c r="E174" s="22"/>
      <c r="F174" s="22"/>
      <c r="G174" s="22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157"/>
      <c r="U174" s="23"/>
      <c r="V174" s="157"/>
    </row>
    <row r="175" spans="1:22" s="101" customFormat="1" x14ac:dyDescent="0.2">
      <c r="A175" s="11"/>
      <c r="B175" s="22"/>
      <c r="C175" s="22"/>
      <c r="D175" s="22"/>
      <c r="E175" s="22"/>
      <c r="F175" s="22"/>
      <c r="G175" s="22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157"/>
      <c r="U175" s="23"/>
      <c r="V175" s="157"/>
    </row>
    <row r="176" spans="1:22" s="101" customFormat="1" x14ac:dyDescent="0.2">
      <c r="A176" s="11"/>
      <c r="B176" s="22"/>
      <c r="C176" s="22"/>
      <c r="D176" s="22"/>
      <c r="E176" s="22"/>
      <c r="F176" s="22"/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157"/>
      <c r="U176" s="23"/>
      <c r="V176" s="157"/>
    </row>
    <row r="177" spans="1:22" s="101" customFormat="1" x14ac:dyDescent="0.2">
      <c r="A177" s="11"/>
      <c r="B177" s="22"/>
      <c r="C177" s="22"/>
      <c r="D177" s="22"/>
      <c r="E177" s="22"/>
      <c r="F177" s="22"/>
      <c r="G177" s="22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157"/>
      <c r="U177" s="23"/>
      <c r="V177" s="157"/>
    </row>
    <row r="178" spans="1:22" x14ac:dyDescent="0.2">
      <c r="B178" s="224" t="s">
        <v>27</v>
      </c>
      <c r="C178" s="224"/>
      <c r="D178" s="224"/>
      <c r="E178" s="224"/>
      <c r="F178" s="224"/>
      <c r="G178" s="224"/>
      <c r="H178" s="224"/>
      <c r="I178" s="224" t="s">
        <v>28</v>
      </c>
      <c r="J178" s="224"/>
      <c r="K178" s="224"/>
      <c r="L178" s="224"/>
      <c r="M178" s="224"/>
      <c r="N178" s="224"/>
      <c r="O178" s="224" t="s">
        <v>29</v>
      </c>
      <c r="P178" s="224"/>
      <c r="Q178" s="224"/>
      <c r="R178" s="224" t="s">
        <v>30</v>
      </c>
      <c r="S178" s="224"/>
      <c r="T178" s="222" t="s">
        <v>31</v>
      </c>
      <c r="U178" t="s">
        <v>32</v>
      </c>
    </row>
    <row r="179" spans="1:22" x14ac:dyDescent="0.2">
      <c r="B179" t="s">
        <v>34</v>
      </c>
      <c r="C179" t="s">
        <v>35</v>
      </c>
      <c r="D179" t="s">
        <v>36</v>
      </c>
      <c r="E179" t="s">
        <v>37</v>
      </c>
      <c r="F179" t="s">
        <v>38</v>
      </c>
      <c r="G179" t="s">
        <v>39</v>
      </c>
      <c r="H179" s="1" t="s">
        <v>40</v>
      </c>
      <c r="I179" t="s">
        <v>41</v>
      </c>
      <c r="J179" t="s">
        <v>42</v>
      </c>
      <c r="K179" t="s">
        <v>43</v>
      </c>
      <c r="L179" t="s">
        <v>44</v>
      </c>
      <c r="M179" t="s">
        <v>50</v>
      </c>
      <c r="N179" s="1" t="s">
        <v>40</v>
      </c>
      <c r="O179" t="s">
        <v>46</v>
      </c>
      <c r="P179" t="s">
        <v>47</v>
      </c>
      <c r="Q179" s="1" t="s">
        <v>40</v>
      </c>
      <c r="R179" t="s">
        <v>51</v>
      </c>
      <c r="S179" s="1" t="s">
        <v>49</v>
      </c>
      <c r="T179" s="223"/>
    </row>
    <row r="180" spans="1:22" x14ac:dyDescent="0.2">
      <c r="A180" t="s">
        <v>52</v>
      </c>
      <c r="B180">
        <f>SUM(B10:B130)</f>
        <v>2569.3000000000029</v>
      </c>
      <c r="C180">
        <f t="shared" ref="C180:S180" si="32">SUM(C10:C130)</f>
        <v>19.5</v>
      </c>
      <c r="D180">
        <f t="shared" si="32"/>
        <v>0</v>
      </c>
      <c r="E180">
        <f t="shared" si="32"/>
        <v>0</v>
      </c>
      <c r="F180">
        <f t="shared" si="32"/>
        <v>0</v>
      </c>
      <c r="G180">
        <f t="shared" si="32"/>
        <v>0</v>
      </c>
      <c r="H180">
        <f t="shared" si="32"/>
        <v>0</v>
      </c>
      <c r="I180">
        <f t="shared" si="32"/>
        <v>93.199999999999974</v>
      </c>
      <c r="J180">
        <f t="shared" si="32"/>
        <v>278.30000000000018</v>
      </c>
      <c r="K180">
        <f t="shared" si="32"/>
        <v>0</v>
      </c>
      <c r="L180">
        <f t="shared" si="32"/>
        <v>77.59999999999998</v>
      </c>
      <c r="M180">
        <f t="shared" si="32"/>
        <v>160.20000000000002</v>
      </c>
      <c r="N180">
        <f t="shared" si="32"/>
        <v>0</v>
      </c>
      <c r="O180">
        <f t="shared" si="32"/>
        <v>156.60000000000002</v>
      </c>
      <c r="P180">
        <f t="shared" si="32"/>
        <v>0</v>
      </c>
      <c r="Q180">
        <f t="shared" si="32"/>
        <v>0</v>
      </c>
      <c r="R180">
        <f t="shared" si="32"/>
        <v>3.7999999999999994</v>
      </c>
      <c r="S180">
        <f t="shared" si="32"/>
        <v>0</v>
      </c>
      <c r="T180" t="e">
        <f>SUM(T11:T133)</f>
        <v>#N/A</v>
      </c>
      <c r="U180">
        <f>SUM(U11:U133)</f>
        <v>1126.7999999999997</v>
      </c>
      <c r="V180" t="e">
        <f>SUM(V11:V133)</f>
        <v>#N/A</v>
      </c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s="223" t="s">
        <v>33</v>
      </c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s="223"/>
    </row>
    <row r="190" spans="1:22" x14ac:dyDescent="0.2">
      <c r="B190"/>
      <c r="H190" s="1"/>
      <c r="I190"/>
      <c r="N190" s="1"/>
      <c r="O190"/>
      <c r="Q190" s="1"/>
      <c r="R190"/>
      <c r="S190" s="1"/>
      <c r="T190"/>
      <c r="V190" t="e">
        <f>SUM(V12:V187)</f>
        <v>#N/A</v>
      </c>
    </row>
  </sheetData>
  <mergeCells count="17">
    <mergeCell ref="A1:C1"/>
    <mergeCell ref="A2:C2"/>
    <mergeCell ref="A3:C3"/>
    <mergeCell ref="A4:D4"/>
    <mergeCell ref="A5:C5"/>
    <mergeCell ref="B8:H8"/>
    <mergeCell ref="I8:N8"/>
    <mergeCell ref="O8:Q8"/>
    <mergeCell ref="R8:S8"/>
    <mergeCell ref="V188:V189"/>
    <mergeCell ref="T8:T9"/>
    <mergeCell ref="V8:V9"/>
    <mergeCell ref="B178:H178"/>
    <mergeCell ref="I178:N178"/>
    <mergeCell ref="O178:Q178"/>
    <mergeCell ref="R178:S178"/>
    <mergeCell ref="T178:T17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A189"/>
  <sheetViews>
    <sheetView zoomScaleNormal="100" workbookViewId="0">
      <pane ySplit="8" topLeftCell="A84" activePane="bottomLeft" state="frozen"/>
      <selection pane="bottomLef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166</v>
      </c>
      <c r="B1" s="221"/>
      <c r="C1" s="221"/>
      <c r="E1" s="10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9" t="s">
        <v>167</v>
      </c>
      <c r="B3" s="226"/>
      <c r="C3" s="226"/>
      <c r="E3" s="55" t="s">
        <v>168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147</v>
      </c>
      <c r="B4" s="226"/>
      <c r="C4" s="226"/>
      <c r="D4" s="226"/>
      <c r="E4" t="s">
        <v>236</v>
      </c>
      <c r="H4" s="1"/>
      <c r="I4"/>
      <c r="N4" s="1"/>
      <c r="O4"/>
      <c r="Q4" s="1"/>
      <c r="R4"/>
      <c r="S4" s="1"/>
      <c r="T4"/>
    </row>
    <row r="5" spans="1:22" x14ac:dyDescent="0.2">
      <c r="A5" s="229" t="s">
        <v>169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51" t="e">
        <f>IF(SUM(B9:S9)=0,NA(),SUM(B9:S9))</f>
        <v>#N/A</v>
      </c>
      <c r="U9" s="4"/>
      <c r="V9" s="51" t="e">
        <f>SUM(T9:U9)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SUM(T10:U10)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N11" s="1"/>
      <c r="O11"/>
      <c r="Q11" s="1"/>
      <c r="R11" s="4"/>
      <c r="S11" s="1"/>
      <c r="T11" s="164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1">
        <v>0</v>
      </c>
      <c r="O12" s="4">
        <v>4</v>
      </c>
      <c r="P12" s="4">
        <v>0</v>
      </c>
      <c r="Q12" s="1">
        <v>0</v>
      </c>
      <c r="R12" s="4">
        <v>0</v>
      </c>
      <c r="S12" s="1">
        <v>0</v>
      </c>
      <c r="T12" s="164">
        <f t="shared" si="0"/>
        <v>8</v>
      </c>
      <c r="U12" s="4">
        <v>0</v>
      </c>
      <c r="V12" s="51">
        <f t="shared" si="1"/>
        <v>8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1</v>
      </c>
      <c r="P13" s="4">
        <v>0</v>
      </c>
      <c r="Q13" s="1">
        <v>0</v>
      </c>
      <c r="R13" s="4">
        <v>0</v>
      </c>
      <c r="S13" s="1">
        <v>0</v>
      </c>
      <c r="T13" s="164">
        <f t="shared" si="0"/>
        <v>1</v>
      </c>
      <c r="U13" s="4">
        <v>1</v>
      </c>
      <c r="V13" s="51">
        <f t="shared" si="1"/>
        <v>2</v>
      </c>
    </row>
    <row r="14" spans="1:22" x14ac:dyDescent="0.2">
      <c r="A14" s="172">
        <f>'Web Graph Info.'!A7:A154</f>
        <v>42152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4</v>
      </c>
      <c r="P14" s="4">
        <v>0</v>
      </c>
      <c r="Q14" s="1">
        <v>0</v>
      </c>
      <c r="R14" s="4">
        <v>0</v>
      </c>
      <c r="S14" s="1">
        <v>0</v>
      </c>
      <c r="T14" s="164">
        <f t="shared" si="0"/>
        <v>5</v>
      </c>
      <c r="U14" s="4">
        <v>6</v>
      </c>
      <c r="V14" s="51">
        <f t="shared" si="1"/>
        <v>11</v>
      </c>
    </row>
    <row r="15" spans="1:22" x14ac:dyDescent="0.2">
      <c r="A15" s="172">
        <f>'Web Graph Info.'!A8:A155</f>
        <v>42153</v>
      </c>
      <c r="B15">
        <v>9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4">
        <v>1</v>
      </c>
      <c r="N15" s="1">
        <v>0</v>
      </c>
      <c r="O15" s="4">
        <v>9</v>
      </c>
      <c r="P15" s="4">
        <v>0</v>
      </c>
      <c r="Q15" s="1">
        <v>0</v>
      </c>
      <c r="R15" s="4">
        <v>0</v>
      </c>
      <c r="S15" s="1">
        <v>0</v>
      </c>
      <c r="T15" s="164">
        <f t="shared" si="0"/>
        <v>19</v>
      </c>
      <c r="U15" s="4">
        <v>7</v>
      </c>
      <c r="V15" s="51">
        <f t="shared" si="1"/>
        <v>26</v>
      </c>
    </row>
    <row r="16" spans="1:22" x14ac:dyDescent="0.2">
      <c r="A16" s="172">
        <f>'Web Graph Info.'!A9:A156</f>
        <v>42154</v>
      </c>
      <c r="B16" s="3">
        <v>1</v>
      </c>
      <c r="C16">
        <v>0.3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1.3</v>
      </c>
      <c r="P16" s="4">
        <v>0</v>
      </c>
      <c r="Q16" s="1">
        <v>0</v>
      </c>
      <c r="R16" s="4">
        <v>0</v>
      </c>
      <c r="S16" s="1">
        <v>0</v>
      </c>
      <c r="T16" s="164">
        <f t="shared" si="0"/>
        <v>2.6</v>
      </c>
      <c r="U16" s="4">
        <v>2.2999999999999998</v>
      </c>
      <c r="V16" s="51">
        <f t="shared" si="1"/>
        <v>4.9000000000000004</v>
      </c>
    </row>
    <row r="17" spans="1:22" x14ac:dyDescent="0.2">
      <c r="A17" s="172">
        <f>'Web Graph Info.'!A10:A157</f>
        <v>42155</v>
      </c>
      <c r="B17" s="3">
        <v>1</v>
      </c>
      <c r="C17" s="101">
        <v>0.3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1.3</v>
      </c>
      <c r="P17" s="4">
        <v>0</v>
      </c>
      <c r="Q17" s="1">
        <v>0</v>
      </c>
      <c r="R17" s="4">
        <v>0</v>
      </c>
      <c r="S17" s="1">
        <v>0</v>
      </c>
      <c r="T17" s="173">
        <f t="shared" ref="T17:T18" si="2">IF(SUM(B17:S17)=0,NA(),SUM(B17:S17))</f>
        <v>2.6</v>
      </c>
      <c r="U17" s="4">
        <v>3.3</v>
      </c>
      <c r="V17" s="173">
        <f t="shared" ref="V17:V18" si="3">SUM(T17:U17)</f>
        <v>5.9</v>
      </c>
    </row>
    <row r="18" spans="1:22" x14ac:dyDescent="0.2">
      <c r="A18" s="172">
        <f>'Web Graph Info.'!A11:A158</f>
        <v>42156</v>
      </c>
      <c r="B18" s="3">
        <v>1</v>
      </c>
      <c r="C18" s="101">
        <v>0.3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1.3</v>
      </c>
      <c r="P18" s="4">
        <v>0</v>
      </c>
      <c r="Q18" s="1">
        <v>0</v>
      </c>
      <c r="R18" s="4">
        <v>0</v>
      </c>
      <c r="S18" s="1">
        <v>0</v>
      </c>
      <c r="T18" s="173">
        <f t="shared" si="2"/>
        <v>2.6</v>
      </c>
      <c r="U18" s="4">
        <v>4.3</v>
      </c>
      <c r="V18" s="173">
        <f t="shared" si="3"/>
        <v>6.9</v>
      </c>
    </row>
    <row r="19" spans="1:22" x14ac:dyDescent="0.2">
      <c r="A19" s="172">
        <f>'Web Graph Info.'!A12:A159</f>
        <v>42157</v>
      </c>
      <c r="B19" s="4">
        <v>19</v>
      </c>
      <c r="C19">
        <v>1</v>
      </c>
      <c r="D19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4">
        <v>2</v>
      </c>
      <c r="P19" s="4">
        <v>0</v>
      </c>
      <c r="Q19" s="1">
        <v>0</v>
      </c>
      <c r="R19" s="4">
        <v>0</v>
      </c>
      <c r="S19" s="1">
        <v>0</v>
      </c>
      <c r="T19" s="164">
        <f t="shared" si="0"/>
        <v>22</v>
      </c>
      <c r="U19" s="4">
        <v>21</v>
      </c>
      <c r="V19" s="51">
        <f t="shared" si="1"/>
        <v>43</v>
      </c>
    </row>
    <row r="20" spans="1:22" x14ac:dyDescent="0.2">
      <c r="A20" s="172">
        <f>'Web Graph Info.'!A13:A160</f>
        <v>42158</v>
      </c>
      <c r="B20" s="4">
        <v>85</v>
      </c>
      <c r="C20">
        <v>51</v>
      </c>
      <c r="D20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>
        <v>7</v>
      </c>
      <c r="K20">
        <v>0</v>
      </c>
      <c r="L20">
        <v>2</v>
      </c>
      <c r="M20">
        <v>9</v>
      </c>
      <c r="N20" s="4">
        <v>0</v>
      </c>
      <c r="O20" s="4">
        <v>15</v>
      </c>
      <c r="P20" s="4">
        <v>0</v>
      </c>
      <c r="Q20" s="12">
        <v>0</v>
      </c>
      <c r="R20" s="4">
        <v>0</v>
      </c>
      <c r="S20" s="12">
        <v>0</v>
      </c>
      <c r="T20" s="164">
        <f t="shared" si="0"/>
        <v>169</v>
      </c>
      <c r="U20" s="4">
        <v>74</v>
      </c>
      <c r="V20" s="51">
        <f t="shared" si="1"/>
        <v>243</v>
      </c>
    </row>
    <row r="21" spans="1:22" x14ac:dyDescent="0.2">
      <c r="A21" s="172">
        <f>'Web Graph Info.'!A14:A161</f>
        <v>42159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51">
        <f t="shared" si="1"/>
        <v>0</v>
      </c>
    </row>
    <row r="22" spans="1:22" x14ac:dyDescent="0.2">
      <c r="A22" s="172">
        <f>'Web Graph Info.'!A15:A162</f>
        <v>42160</v>
      </c>
      <c r="B22" s="40">
        <v>122</v>
      </c>
      <c r="C22" s="40">
        <v>16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3</v>
      </c>
      <c r="J22" s="40">
        <v>0</v>
      </c>
      <c r="K22" s="40">
        <v>0</v>
      </c>
      <c r="L22" s="40">
        <v>3</v>
      </c>
      <c r="M22" s="40">
        <v>3</v>
      </c>
      <c r="N22" s="40">
        <v>0</v>
      </c>
      <c r="O22" s="40">
        <v>9</v>
      </c>
      <c r="P22" s="40">
        <v>0</v>
      </c>
      <c r="Q22" s="40">
        <v>0</v>
      </c>
      <c r="R22" s="40">
        <v>0</v>
      </c>
      <c r="S22" s="40">
        <v>0</v>
      </c>
      <c r="T22" s="164">
        <f t="shared" si="0"/>
        <v>156</v>
      </c>
      <c r="U22" s="40">
        <v>72</v>
      </c>
      <c r="V22" s="51">
        <f t="shared" si="1"/>
        <v>228</v>
      </c>
    </row>
    <row r="23" spans="1:22" x14ac:dyDescent="0.2">
      <c r="A23" s="172">
        <f>'Web Graph Info.'!A16:A163</f>
        <v>42161</v>
      </c>
      <c r="B23" s="40">
        <v>166</v>
      </c>
      <c r="C23" s="40">
        <v>6.66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0.6</v>
      </c>
      <c r="J23" s="40">
        <v>7.3</v>
      </c>
      <c r="K23" s="40">
        <v>0</v>
      </c>
      <c r="L23" s="40">
        <v>1.3</v>
      </c>
      <c r="M23" s="40">
        <v>0</v>
      </c>
      <c r="N23" s="40">
        <v>0</v>
      </c>
      <c r="O23" s="40">
        <v>3.33</v>
      </c>
      <c r="P23" s="40">
        <v>0</v>
      </c>
      <c r="Q23" s="40">
        <v>0</v>
      </c>
      <c r="R23" s="40">
        <v>0</v>
      </c>
      <c r="S23" s="40">
        <v>0</v>
      </c>
      <c r="T23" s="164">
        <f t="shared" si="0"/>
        <v>185.19000000000003</v>
      </c>
      <c r="U23" s="40">
        <v>81.3</v>
      </c>
      <c r="V23" s="51">
        <f t="shared" si="1"/>
        <v>266.49</v>
      </c>
    </row>
    <row r="24" spans="1:22" x14ac:dyDescent="0.2">
      <c r="A24" s="172">
        <f>'Web Graph Info.'!A17:A164</f>
        <v>42162</v>
      </c>
      <c r="B24" s="40">
        <v>166</v>
      </c>
      <c r="C24" s="40">
        <v>6.66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0.6</v>
      </c>
      <c r="J24" s="40">
        <v>7.3</v>
      </c>
      <c r="K24" s="40">
        <v>0</v>
      </c>
      <c r="L24" s="40">
        <v>1.3</v>
      </c>
      <c r="M24" s="40">
        <v>0</v>
      </c>
      <c r="N24" s="40">
        <v>0</v>
      </c>
      <c r="O24" s="40">
        <v>3.33</v>
      </c>
      <c r="P24" s="40">
        <v>0</v>
      </c>
      <c r="Q24" s="40">
        <v>0</v>
      </c>
      <c r="R24" s="40">
        <v>0</v>
      </c>
      <c r="S24" s="40">
        <v>0</v>
      </c>
      <c r="T24" s="174">
        <f t="shared" ref="T24:T25" si="4">IF(SUM(B24:S24)=0,NA(),SUM(B24:S24))</f>
        <v>185.19000000000003</v>
      </c>
      <c r="U24" s="40">
        <v>82.3</v>
      </c>
      <c r="V24" s="174">
        <f t="shared" ref="V24:V25" si="5">SUM(T24:U24)</f>
        <v>267.49</v>
      </c>
    </row>
    <row r="25" spans="1:22" x14ac:dyDescent="0.2">
      <c r="A25" s="172">
        <f>'Web Graph Info.'!A18:A165</f>
        <v>42163</v>
      </c>
      <c r="B25" s="40">
        <v>166</v>
      </c>
      <c r="C25" s="40">
        <v>6.66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0.6</v>
      </c>
      <c r="J25" s="40">
        <v>7.3</v>
      </c>
      <c r="K25" s="40">
        <v>0</v>
      </c>
      <c r="L25" s="40">
        <v>1.3</v>
      </c>
      <c r="M25" s="40">
        <v>0</v>
      </c>
      <c r="N25" s="40">
        <v>0</v>
      </c>
      <c r="O25" s="40">
        <v>3.33</v>
      </c>
      <c r="P25" s="40">
        <v>0</v>
      </c>
      <c r="Q25" s="40">
        <v>0</v>
      </c>
      <c r="R25" s="40">
        <v>0</v>
      </c>
      <c r="S25" s="40">
        <v>0</v>
      </c>
      <c r="T25" s="174">
        <f t="shared" si="4"/>
        <v>185.19000000000003</v>
      </c>
      <c r="U25" s="40">
        <v>83.3</v>
      </c>
      <c r="V25" s="174">
        <f t="shared" si="5"/>
        <v>268.49</v>
      </c>
    </row>
    <row r="26" spans="1:22" x14ac:dyDescent="0.2">
      <c r="A26" s="172">
        <f>'Web Graph Info.'!A19:A166</f>
        <v>42164</v>
      </c>
      <c r="B26" s="40">
        <v>294</v>
      </c>
      <c r="C26" s="40">
        <v>10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6</v>
      </c>
      <c r="N26" s="40">
        <v>0</v>
      </c>
      <c r="O26" s="40">
        <v>2</v>
      </c>
      <c r="P26" s="40">
        <v>0</v>
      </c>
      <c r="Q26" s="40">
        <v>0</v>
      </c>
      <c r="R26" s="40">
        <v>0</v>
      </c>
      <c r="S26" s="40">
        <v>0</v>
      </c>
      <c r="T26" s="164">
        <f t="shared" si="0"/>
        <v>312</v>
      </c>
      <c r="U26" s="40">
        <v>158</v>
      </c>
      <c r="V26" s="51">
        <f t="shared" si="1"/>
        <v>470</v>
      </c>
    </row>
    <row r="27" spans="1:22" x14ac:dyDescent="0.2">
      <c r="A27" s="172">
        <f>'Web Graph Info.'!A20:A167</f>
        <v>42165</v>
      </c>
      <c r="B27" s="40">
        <v>90</v>
      </c>
      <c r="C27" s="40">
        <v>2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1</v>
      </c>
      <c r="M27" s="40">
        <v>1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164">
        <f t="shared" si="0"/>
        <v>94</v>
      </c>
      <c r="U27" s="40">
        <v>65</v>
      </c>
      <c r="V27" s="51">
        <f t="shared" si="1"/>
        <v>159</v>
      </c>
    </row>
    <row r="28" spans="1:22" x14ac:dyDescent="0.2">
      <c r="A28" s="172">
        <f>'Web Graph Info.'!A21:A168</f>
        <v>42166</v>
      </c>
      <c r="B28" s="40">
        <v>92</v>
      </c>
      <c r="C28" s="40">
        <v>3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2</v>
      </c>
      <c r="K28" s="40">
        <v>3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164">
        <f t="shared" si="0"/>
        <v>100</v>
      </c>
      <c r="U28" s="40">
        <v>36</v>
      </c>
      <c r="V28" s="51">
        <f t="shared" si="1"/>
        <v>136</v>
      </c>
    </row>
    <row r="29" spans="1:22" x14ac:dyDescent="0.2">
      <c r="A29" s="172">
        <f>'Web Graph Info.'!A22:A169</f>
        <v>42167</v>
      </c>
      <c r="B29" s="40">
        <v>154</v>
      </c>
      <c r="C29" s="40">
        <v>9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1</v>
      </c>
      <c r="J29" s="40">
        <v>2</v>
      </c>
      <c r="K29" s="40">
        <v>0</v>
      </c>
      <c r="L29" s="40">
        <v>8</v>
      </c>
      <c r="M29" s="40">
        <v>0</v>
      </c>
      <c r="N29" s="40">
        <v>0</v>
      </c>
      <c r="O29" s="40">
        <v>4</v>
      </c>
      <c r="P29" s="40">
        <v>0</v>
      </c>
      <c r="Q29" s="40">
        <v>0</v>
      </c>
      <c r="R29" s="40">
        <v>0</v>
      </c>
      <c r="S29" s="40">
        <v>0</v>
      </c>
      <c r="T29" s="164">
        <f t="shared" si="0"/>
        <v>178</v>
      </c>
      <c r="U29" s="40">
        <v>47</v>
      </c>
      <c r="V29" s="51">
        <f t="shared" si="1"/>
        <v>225</v>
      </c>
    </row>
    <row r="30" spans="1:22" x14ac:dyDescent="0.2">
      <c r="A30" s="172">
        <f>'Web Graph Info.'!A23:A170</f>
        <v>42168</v>
      </c>
      <c r="B30" s="40">
        <v>145.30000000000001</v>
      </c>
      <c r="C30" s="40">
        <v>4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1.3</v>
      </c>
      <c r="K30" s="40">
        <v>0</v>
      </c>
      <c r="L30" s="40">
        <v>1.3</v>
      </c>
      <c r="M30" s="40">
        <v>0</v>
      </c>
      <c r="N30" s="40">
        <v>0</v>
      </c>
      <c r="O30" s="40">
        <v>4</v>
      </c>
      <c r="P30" s="40">
        <v>0</v>
      </c>
      <c r="Q30" s="40">
        <v>0</v>
      </c>
      <c r="R30" s="40">
        <v>0</v>
      </c>
      <c r="S30" s="40">
        <v>0</v>
      </c>
      <c r="T30" s="164">
        <v>156</v>
      </c>
      <c r="U30" s="40">
        <v>74.599999999999994</v>
      </c>
      <c r="V30" s="51">
        <f t="shared" si="1"/>
        <v>230.6</v>
      </c>
    </row>
    <row r="31" spans="1:22" x14ac:dyDescent="0.2">
      <c r="A31" s="172">
        <f>'Web Graph Info.'!A24:A171</f>
        <v>42169</v>
      </c>
      <c r="B31" s="40">
        <v>145.30000000000001</v>
      </c>
      <c r="C31" s="40">
        <v>4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1.3</v>
      </c>
      <c r="K31" s="40">
        <v>0</v>
      </c>
      <c r="L31" s="40">
        <v>1.3</v>
      </c>
      <c r="M31" s="40">
        <v>0</v>
      </c>
      <c r="N31" s="40">
        <v>0</v>
      </c>
      <c r="O31" s="40">
        <v>4</v>
      </c>
      <c r="P31" s="40">
        <v>0</v>
      </c>
      <c r="Q31" s="40">
        <v>0</v>
      </c>
      <c r="R31" s="40">
        <v>0</v>
      </c>
      <c r="S31" s="40">
        <v>0</v>
      </c>
      <c r="T31" s="175">
        <v>156</v>
      </c>
      <c r="U31" s="40">
        <v>74.599999999999994</v>
      </c>
      <c r="V31" s="175">
        <f t="shared" ref="V31:V32" si="6">SUM(T31:U31)</f>
        <v>230.6</v>
      </c>
    </row>
    <row r="32" spans="1:22" x14ac:dyDescent="0.2">
      <c r="A32" s="172">
        <f>'Web Graph Info.'!A25:A172</f>
        <v>42170</v>
      </c>
      <c r="B32" s="40">
        <v>145.30000000000001</v>
      </c>
      <c r="C32" s="40">
        <v>4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1.3</v>
      </c>
      <c r="K32" s="40">
        <v>0</v>
      </c>
      <c r="L32" s="40">
        <v>1.3</v>
      </c>
      <c r="M32" s="40">
        <v>0</v>
      </c>
      <c r="N32" s="40">
        <v>0</v>
      </c>
      <c r="O32" s="40">
        <v>4</v>
      </c>
      <c r="P32" s="40">
        <v>0</v>
      </c>
      <c r="Q32" s="40">
        <v>0</v>
      </c>
      <c r="R32" s="40">
        <v>0</v>
      </c>
      <c r="S32" s="40">
        <v>0</v>
      </c>
      <c r="T32" s="175">
        <v>156</v>
      </c>
      <c r="U32" s="40">
        <v>74.599999999999994</v>
      </c>
      <c r="V32" s="175">
        <f t="shared" si="6"/>
        <v>230.6</v>
      </c>
    </row>
    <row r="33" spans="1:22" x14ac:dyDescent="0.2">
      <c r="A33" s="172">
        <f>'Web Graph Info.'!A26:A173</f>
        <v>42171</v>
      </c>
      <c r="B33" s="40">
        <v>25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1</v>
      </c>
      <c r="K33" s="40">
        <v>1</v>
      </c>
      <c r="L33" s="40">
        <v>0</v>
      </c>
      <c r="M33" s="40">
        <v>0</v>
      </c>
      <c r="N33" s="40">
        <v>0</v>
      </c>
      <c r="O33" s="40">
        <v>1</v>
      </c>
      <c r="P33" s="40">
        <v>0</v>
      </c>
      <c r="Q33" s="40">
        <v>0</v>
      </c>
      <c r="R33" s="40">
        <v>0</v>
      </c>
      <c r="S33" s="40">
        <v>0</v>
      </c>
      <c r="T33" s="164">
        <f t="shared" si="0"/>
        <v>28</v>
      </c>
      <c r="U33" s="40">
        <v>6</v>
      </c>
      <c r="V33" s="51">
        <f t="shared" si="1"/>
        <v>34</v>
      </c>
    </row>
    <row r="34" spans="1:22" x14ac:dyDescent="0.2">
      <c r="A34" s="172">
        <f>'Web Graph Info.'!A27:A174</f>
        <v>42172</v>
      </c>
      <c r="B34" s="40">
        <v>6</v>
      </c>
      <c r="C34" s="40">
        <v>1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1</v>
      </c>
      <c r="K34" s="40">
        <v>0</v>
      </c>
      <c r="L34" s="40">
        <v>0</v>
      </c>
      <c r="M34" s="40">
        <v>0</v>
      </c>
      <c r="N34" s="40">
        <v>0</v>
      </c>
      <c r="O34" s="40">
        <v>3</v>
      </c>
      <c r="P34" s="40">
        <v>0</v>
      </c>
      <c r="Q34" s="40">
        <v>0</v>
      </c>
      <c r="R34" s="40">
        <v>0</v>
      </c>
      <c r="S34" s="40">
        <v>0</v>
      </c>
      <c r="T34" s="164">
        <f t="shared" si="0"/>
        <v>11</v>
      </c>
      <c r="U34" s="40">
        <v>2</v>
      </c>
      <c r="V34" s="51">
        <f t="shared" si="1"/>
        <v>13</v>
      </c>
    </row>
    <row r="35" spans="1:22" x14ac:dyDescent="0.2">
      <c r="A35" s="172">
        <f>'Web Graph Info.'!A28:A175</f>
        <v>42173</v>
      </c>
      <c r="B35" s="40">
        <v>45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1</v>
      </c>
      <c r="K35" s="40">
        <v>0</v>
      </c>
      <c r="L35" s="40">
        <v>1</v>
      </c>
      <c r="M35" s="40">
        <v>0</v>
      </c>
      <c r="N35" s="40">
        <v>0</v>
      </c>
      <c r="O35" s="40">
        <v>3</v>
      </c>
      <c r="P35" s="40">
        <v>0</v>
      </c>
      <c r="Q35" s="40">
        <v>0</v>
      </c>
      <c r="R35" s="40">
        <v>0</v>
      </c>
      <c r="S35" s="40">
        <v>0</v>
      </c>
      <c r="T35" s="164">
        <f t="shared" si="0"/>
        <v>50</v>
      </c>
      <c r="U35" s="40">
        <v>8</v>
      </c>
      <c r="V35" s="51">
        <f t="shared" si="1"/>
        <v>58</v>
      </c>
    </row>
    <row r="36" spans="1:22" x14ac:dyDescent="0.2">
      <c r="A36" s="172">
        <f>'Web Graph Info.'!A29:A176</f>
        <v>42174</v>
      </c>
      <c r="B36" s="40">
        <v>21</v>
      </c>
      <c r="C36" s="40">
        <v>3</v>
      </c>
      <c r="D36" s="40">
        <v>0</v>
      </c>
      <c r="E36" s="40">
        <v>0</v>
      </c>
      <c r="F36" s="40">
        <v>1</v>
      </c>
      <c r="G36" s="40">
        <v>0</v>
      </c>
      <c r="H36" s="40">
        <v>0</v>
      </c>
      <c r="I36" s="40">
        <v>1</v>
      </c>
      <c r="J36" s="40">
        <v>1</v>
      </c>
      <c r="K36" s="40">
        <v>0</v>
      </c>
      <c r="L36" s="40">
        <v>0</v>
      </c>
      <c r="M36" s="40">
        <v>0</v>
      </c>
      <c r="N36" s="40">
        <v>0</v>
      </c>
      <c r="O36" s="40">
        <v>2</v>
      </c>
      <c r="P36" s="40">
        <v>0</v>
      </c>
      <c r="Q36" s="40">
        <v>0</v>
      </c>
      <c r="R36" s="40">
        <v>0</v>
      </c>
      <c r="S36" s="40">
        <v>0</v>
      </c>
      <c r="T36" s="164">
        <f t="shared" si="0"/>
        <v>29</v>
      </c>
      <c r="U36" s="40">
        <v>3</v>
      </c>
      <c r="V36" s="51">
        <f t="shared" si="1"/>
        <v>32</v>
      </c>
    </row>
    <row r="37" spans="1:22" x14ac:dyDescent="0.2">
      <c r="A37" s="172">
        <f>'Web Graph Info.'!A30:A177</f>
        <v>42175</v>
      </c>
      <c r="B37" s="40">
        <v>227.6</v>
      </c>
      <c r="C37" s="40">
        <v>2.2999999999999998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0.6</v>
      </c>
      <c r="J37" s="40">
        <v>0.6</v>
      </c>
      <c r="K37" s="40">
        <v>0</v>
      </c>
      <c r="L37" s="40">
        <v>0.6</v>
      </c>
      <c r="M37" s="40">
        <v>0.3</v>
      </c>
      <c r="N37" s="40">
        <v>0</v>
      </c>
      <c r="O37" s="40">
        <v>5.6</v>
      </c>
      <c r="P37" s="40">
        <v>0</v>
      </c>
      <c r="Q37" s="40">
        <v>0</v>
      </c>
      <c r="R37" s="40">
        <v>0</v>
      </c>
      <c r="S37" s="40">
        <v>0</v>
      </c>
      <c r="T37" s="164">
        <f t="shared" si="0"/>
        <v>237.6</v>
      </c>
      <c r="U37" s="40">
        <v>15.6</v>
      </c>
      <c r="V37" s="51">
        <f t="shared" si="1"/>
        <v>253.2</v>
      </c>
    </row>
    <row r="38" spans="1:22" x14ac:dyDescent="0.2">
      <c r="A38" s="172">
        <f>'Web Graph Info.'!A31:A178</f>
        <v>42176</v>
      </c>
      <c r="B38" s="40">
        <v>227.6</v>
      </c>
      <c r="C38" s="40">
        <v>2.2999999999999998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0.6</v>
      </c>
      <c r="J38" s="40">
        <v>0.6</v>
      </c>
      <c r="K38" s="40">
        <v>0</v>
      </c>
      <c r="L38" s="40">
        <v>0.6</v>
      </c>
      <c r="M38" s="40">
        <v>0.3</v>
      </c>
      <c r="N38" s="40">
        <v>0</v>
      </c>
      <c r="O38" s="40">
        <v>5.6</v>
      </c>
      <c r="P38" s="40">
        <v>0</v>
      </c>
      <c r="Q38" s="40">
        <v>0</v>
      </c>
      <c r="R38" s="40">
        <v>0</v>
      </c>
      <c r="S38" s="40">
        <v>0</v>
      </c>
      <c r="T38" s="177">
        <f t="shared" ref="T38:T39" si="7">IF(SUM(B38:S38)=0,NA(),SUM(B38:S38))</f>
        <v>237.6</v>
      </c>
      <c r="U38" s="40">
        <v>16.600000000000001</v>
      </c>
      <c r="V38" s="177">
        <f t="shared" ref="V38:V39" si="8">SUM(T38:U38)</f>
        <v>254.2</v>
      </c>
    </row>
    <row r="39" spans="1:22" x14ac:dyDescent="0.2">
      <c r="A39" s="172">
        <f>'Web Graph Info.'!A32:A179</f>
        <v>42177</v>
      </c>
      <c r="B39" s="40">
        <v>227.6</v>
      </c>
      <c r="C39" s="40">
        <v>2.2999999999999998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0.6</v>
      </c>
      <c r="J39" s="40">
        <v>0.6</v>
      </c>
      <c r="K39" s="40">
        <v>0</v>
      </c>
      <c r="L39" s="40">
        <v>0.6</v>
      </c>
      <c r="M39" s="40">
        <v>0.3</v>
      </c>
      <c r="N39" s="40">
        <v>0</v>
      </c>
      <c r="O39" s="40">
        <v>5.6</v>
      </c>
      <c r="P39" s="40">
        <v>0</v>
      </c>
      <c r="Q39" s="40">
        <v>0</v>
      </c>
      <c r="R39" s="40">
        <v>0</v>
      </c>
      <c r="S39" s="40">
        <v>0</v>
      </c>
      <c r="T39" s="177">
        <f t="shared" si="7"/>
        <v>237.6</v>
      </c>
      <c r="U39" s="40">
        <v>17.600000000000001</v>
      </c>
      <c r="V39" s="177">
        <f t="shared" si="8"/>
        <v>255.2</v>
      </c>
    </row>
    <row r="40" spans="1:22" x14ac:dyDescent="0.2">
      <c r="A40" s="172">
        <f>'Web Graph Info.'!A33:A180</f>
        <v>42178</v>
      </c>
      <c r="B40" t="s">
        <v>226</v>
      </c>
      <c r="C40" s="101" t="s">
        <v>226</v>
      </c>
      <c r="D40" s="101" t="s">
        <v>226</v>
      </c>
      <c r="E40" s="101" t="s">
        <v>226</v>
      </c>
      <c r="F40" s="101" t="s">
        <v>226</v>
      </c>
      <c r="G40" s="101" t="s">
        <v>226</v>
      </c>
      <c r="H40" s="101" t="s">
        <v>226</v>
      </c>
      <c r="I40" s="101" t="s">
        <v>226</v>
      </c>
      <c r="J40" s="101" t="s">
        <v>226</v>
      </c>
      <c r="K40" s="101" t="s">
        <v>226</v>
      </c>
      <c r="L40" s="101" t="s">
        <v>226</v>
      </c>
      <c r="M40" s="101" t="s">
        <v>226</v>
      </c>
      <c r="N40" s="101" t="s">
        <v>226</v>
      </c>
      <c r="O40" s="101" t="s">
        <v>226</v>
      </c>
      <c r="P40" s="101" t="s">
        <v>226</v>
      </c>
      <c r="Q40" s="101" t="s">
        <v>226</v>
      </c>
      <c r="R40" s="101" t="s">
        <v>226</v>
      </c>
      <c r="S40" s="101" t="s">
        <v>226</v>
      </c>
      <c r="T40" s="101" t="s">
        <v>226</v>
      </c>
      <c r="U40" s="101" t="s">
        <v>226</v>
      </c>
      <c r="V40" s="101" t="s">
        <v>226</v>
      </c>
    </row>
    <row r="41" spans="1:22" x14ac:dyDescent="0.2">
      <c r="A41" s="172">
        <f>'Web Graph Info.'!A34:A181</f>
        <v>42179</v>
      </c>
      <c r="B41">
        <v>112</v>
      </c>
      <c r="C41">
        <v>3</v>
      </c>
      <c r="D41">
        <v>0</v>
      </c>
      <c r="E41" s="101">
        <v>0</v>
      </c>
      <c r="F41" s="101">
        <v>0</v>
      </c>
      <c r="G41" s="101">
        <v>0</v>
      </c>
      <c r="H41" s="101">
        <v>0</v>
      </c>
      <c r="I41">
        <v>1</v>
      </c>
      <c r="J41">
        <v>4</v>
      </c>
      <c r="K41">
        <v>0</v>
      </c>
      <c r="L41">
        <v>0</v>
      </c>
      <c r="M41">
        <v>0</v>
      </c>
      <c r="N41">
        <v>0</v>
      </c>
      <c r="O41">
        <v>20</v>
      </c>
      <c r="P41">
        <v>0</v>
      </c>
      <c r="Q41">
        <v>0</v>
      </c>
      <c r="R41">
        <v>0</v>
      </c>
      <c r="S41">
        <v>0</v>
      </c>
      <c r="T41" s="164">
        <f t="shared" si="0"/>
        <v>140</v>
      </c>
      <c r="U41" s="4">
        <v>18</v>
      </c>
      <c r="V41" s="51">
        <f t="shared" si="1"/>
        <v>158</v>
      </c>
    </row>
    <row r="42" spans="1:22" x14ac:dyDescent="0.2">
      <c r="A42" s="172">
        <f>'Web Graph Info.'!A35:A182</f>
        <v>42180</v>
      </c>
      <c r="B42">
        <v>30</v>
      </c>
      <c r="C42">
        <v>1</v>
      </c>
      <c r="D42">
        <v>0</v>
      </c>
      <c r="E42" s="101">
        <v>0</v>
      </c>
      <c r="F42" s="101">
        <v>0</v>
      </c>
      <c r="G42" s="101">
        <v>0</v>
      </c>
      <c r="H42" s="101">
        <v>0</v>
      </c>
      <c r="I42">
        <v>4</v>
      </c>
      <c r="J42">
        <v>0</v>
      </c>
      <c r="K42">
        <v>0</v>
      </c>
      <c r="L42">
        <v>1</v>
      </c>
      <c r="M42">
        <v>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164">
        <f t="shared" si="0"/>
        <v>39</v>
      </c>
      <c r="U42" s="4">
        <v>4</v>
      </c>
      <c r="V42" s="51">
        <f t="shared" si="1"/>
        <v>43</v>
      </c>
    </row>
    <row r="43" spans="1:22" x14ac:dyDescent="0.2">
      <c r="A43" s="172">
        <f>'Web Graph Info.'!A36:A183</f>
        <v>42181</v>
      </c>
      <c r="B43" s="101">
        <v>11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0</v>
      </c>
      <c r="K43" s="101">
        <v>0</v>
      </c>
      <c r="L43" s="101">
        <v>1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64">
        <f t="shared" si="0"/>
        <v>13</v>
      </c>
      <c r="U43" s="4">
        <v>2</v>
      </c>
      <c r="V43" s="103">
        <f t="shared" ref="V43" si="9">SUM(T43:U43)</f>
        <v>15</v>
      </c>
    </row>
    <row r="44" spans="1:22" x14ac:dyDescent="0.2">
      <c r="A44" s="172">
        <f>'Web Graph Info.'!A37:A184</f>
        <v>42182</v>
      </c>
      <c r="B44" s="101" t="s">
        <v>226</v>
      </c>
      <c r="C44" s="101" t="s">
        <v>226</v>
      </c>
      <c r="D44" s="101" t="s">
        <v>226</v>
      </c>
      <c r="E44" s="101" t="s">
        <v>226</v>
      </c>
      <c r="F44" s="101" t="s">
        <v>226</v>
      </c>
      <c r="G44" s="101" t="s">
        <v>226</v>
      </c>
      <c r="H44" s="101" t="s">
        <v>226</v>
      </c>
      <c r="I44" s="101" t="s">
        <v>226</v>
      </c>
      <c r="J44" s="101" t="s">
        <v>226</v>
      </c>
      <c r="K44" s="101" t="s">
        <v>226</v>
      </c>
      <c r="L44" s="101" t="s">
        <v>226</v>
      </c>
      <c r="M44" s="101" t="s">
        <v>226</v>
      </c>
      <c r="N44" s="101" t="s">
        <v>226</v>
      </c>
      <c r="O44" s="101" t="s">
        <v>226</v>
      </c>
      <c r="P44" s="101" t="s">
        <v>226</v>
      </c>
      <c r="Q44" s="101" t="s">
        <v>226</v>
      </c>
      <c r="R44" s="101" t="s">
        <v>226</v>
      </c>
      <c r="S44" s="101" t="s">
        <v>226</v>
      </c>
      <c r="T44" s="101" t="s">
        <v>226</v>
      </c>
      <c r="U44" s="101" t="s">
        <v>226</v>
      </c>
      <c r="V44" s="101" t="s">
        <v>226</v>
      </c>
    </row>
    <row r="45" spans="1:22" x14ac:dyDescent="0.2">
      <c r="A45" s="172">
        <f>'Web Graph Info.'!A38:A185</f>
        <v>42183</v>
      </c>
      <c r="B45" s="101" t="s">
        <v>226</v>
      </c>
      <c r="C45" s="101" t="s">
        <v>226</v>
      </c>
      <c r="D45" s="101" t="s">
        <v>226</v>
      </c>
      <c r="E45" s="101" t="s">
        <v>226</v>
      </c>
      <c r="F45" s="101" t="s">
        <v>226</v>
      </c>
      <c r="G45" s="101" t="s">
        <v>226</v>
      </c>
      <c r="H45" s="101" t="s">
        <v>226</v>
      </c>
      <c r="I45" s="101" t="s">
        <v>226</v>
      </c>
      <c r="J45" s="101" t="s">
        <v>226</v>
      </c>
      <c r="K45" s="101" t="s">
        <v>226</v>
      </c>
      <c r="L45" s="101" t="s">
        <v>226</v>
      </c>
      <c r="M45" s="101" t="s">
        <v>226</v>
      </c>
      <c r="N45" s="101" t="s">
        <v>226</v>
      </c>
      <c r="O45" s="101" t="s">
        <v>226</v>
      </c>
      <c r="P45" s="101" t="s">
        <v>226</v>
      </c>
      <c r="Q45" s="101" t="s">
        <v>226</v>
      </c>
      <c r="R45" s="101" t="s">
        <v>226</v>
      </c>
      <c r="S45" s="101" t="s">
        <v>226</v>
      </c>
      <c r="T45" s="101" t="s">
        <v>226</v>
      </c>
      <c r="U45" s="101" t="s">
        <v>226</v>
      </c>
      <c r="V45" s="101" t="s">
        <v>226</v>
      </c>
    </row>
    <row r="46" spans="1:22" x14ac:dyDescent="0.2">
      <c r="A46" s="172">
        <f>'Web Graph Info.'!A39:A186</f>
        <v>42184</v>
      </c>
      <c r="B46" s="101" t="s">
        <v>226</v>
      </c>
      <c r="C46" s="101" t="s">
        <v>226</v>
      </c>
      <c r="D46" s="101" t="s">
        <v>226</v>
      </c>
      <c r="E46" s="101" t="s">
        <v>226</v>
      </c>
      <c r="F46" s="101" t="s">
        <v>226</v>
      </c>
      <c r="G46" s="101" t="s">
        <v>226</v>
      </c>
      <c r="H46" s="101" t="s">
        <v>226</v>
      </c>
      <c r="I46" s="101" t="s">
        <v>226</v>
      </c>
      <c r="J46" s="101" t="s">
        <v>226</v>
      </c>
      <c r="K46" s="101" t="s">
        <v>226</v>
      </c>
      <c r="L46" s="101" t="s">
        <v>226</v>
      </c>
      <c r="M46" s="101" t="s">
        <v>226</v>
      </c>
      <c r="N46" s="101" t="s">
        <v>226</v>
      </c>
      <c r="O46" s="101" t="s">
        <v>226</v>
      </c>
      <c r="P46" s="101" t="s">
        <v>226</v>
      </c>
      <c r="Q46" s="101" t="s">
        <v>226</v>
      </c>
      <c r="R46" s="101" t="s">
        <v>226</v>
      </c>
      <c r="S46" s="101" t="s">
        <v>226</v>
      </c>
      <c r="T46" s="101" t="s">
        <v>226</v>
      </c>
      <c r="U46" s="101" t="s">
        <v>226</v>
      </c>
      <c r="V46" s="101" t="s">
        <v>226</v>
      </c>
    </row>
    <row r="47" spans="1:22" x14ac:dyDescent="0.2">
      <c r="A47" s="172">
        <f>'Web Graph Info.'!A40:A187</f>
        <v>42185</v>
      </c>
      <c r="B47">
        <v>8</v>
      </c>
      <c r="C47">
        <v>1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2</v>
      </c>
      <c r="J47" s="101">
        <v>0</v>
      </c>
      <c r="K47" s="101">
        <v>0</v>
      </c>
      <c r="L47" s="101">
        <v>0</v>
      </c>
      <c r="M47" s="101">
        <v>1</v>
      </c>
      <c r="N47" s="101">
        <v>0</v>
      </c>
      <c r="O47" s="101">
        <v>1</v>
      </c>
      <c r="P47" s="101">
        <v>0</v>
      </c>
      <c r="Q47" s="101">
        <v>0</v>
      </c>
      <c r="R47" s="101">
        <v>0</v>
      </c>
      <c r="S47" s="101">
        <v>0</v>
      </c>
      <c r="T47" s="164">
        <f t="shared" si="0"/>
        <v>13</v>
      </c>
      <c r="U47" s="4">
        <v>0</v>
      </c>
      <c r="V47" s="51">
        <f t="shared" si="1"/>
        <v>13</v>
      </c>
    </row>
    <row r="48" spans="1:22" x14ac:dyDescent="0.2">
      <c r="A48" s="172">
        <f>'Web Graph Info.'!A41:A188</f>
        <v>42186</v>
      </c>
      <c r="B48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64">
        <f t="shared" si="0"/>
        <v>10</v>
      </c>
      <c r="U48" s="4">
        <v>3</v>
      </c>
      <c r="V48" s="51">
        <f t="shared" si="1"/>
        <v>13</v>
      </c>
    </row>
    <row r="49" spans="1:22" x14ac:dyDescent="0.2">
      <c r="A49" s="172">
        <f>'Web Graph Info.'!A42:A189</f>
        <v>42187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2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 s="164">
        <f t="shared" si="0"/>
        <v>13</v>
      </c>
      <c r="U49" s="4">
        <v>6</v>
      </c>
      <c r="V49" s="51">
        <f>SUM(T49:U49)</f>
        <v>19</v>
      </c>
    </row>
    <row r="50" spans="1:22" x14ac:dyDescent="0.2">
      <c r="A50" s="172">
        <f>'Web Graph Info.'!A43:A190</f>
        <v>42188</v>
      </c>
      <c r="B50" s="101">
        <v>13.25</v>
      </c>
      <c r="C50" s="101">
        <v>1.25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1.75</v>
      </c>
      <c r="J50" s="101">
        <v>0.25</v>
      </c>
      <c r="K50" s="101">
        <v>0</v>
      </c>
      <c r="L50" s="101">
        <v>0.25</v>
      </c>
      <c r="M50" s="101">
        <v>0</v>
      </c>
      <c r="N50" s="101">
        <v>0</v>
      </c>
      <c r="O50" s="101">
        <v>1</v>
      </c>
      <c r="P50" s="101">
        <v>0</v>
      </c>
      <c r="Q50" s="101">
        <v>0</v>
      </c>
      <c r="R50" s="101">
        <v>0</v>
      </c>
      <c r="S50" s="101">
        <v>0</v>
      </c>
      <c r="T50" s="164">
        <f t="shared" si="0"/>
        <v>17.75</v>
      </c>
      <c r="U50" s="4">
        <v>6.5</v>
      </c>
      <c r="V50" s="105">
        <f t="shared" ref="V50:V51" si="10">SUM(T50:U50)</f>
        <v>24.25</v>
      </c>
    </row>
    <row r="51" spans="1:22" x14ac:dyDescent="0.2">
      <c r="A51" s="172">
        <f>'Web Graph Info.'!A44:A191</f>
        <v>42189</v>
      </c>
      <c r="B51" s="101">
        <v>13.25</v>
      </c>
      <c r="C51" s="101">
        <v>1.25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1.75</v>
      </c>
      <c r="J51" s="101">
        <v>0.25</v>
      </c>
      <c r="K51" s="101">
        <v>0</v>
      </c>
      <c r="L51" s="101">
        <v>0.25</v>
      </c>
      <c r="M51" s="101">
        <v>0</v>
      </c>
      <c r="N51" s="101">
        <v>0</v>
      </c>
      <c r="O51" s="101">
        <v>1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1">IF(SUM(B51:S51)=0,NA(),SUM(B51:S51))</f>
        <v>17.75</v>
      </c>
      <c r="U51" s="4">
        <v>7.5</v>
      </c>
      <c r="V51" s="105">
        <f t="shared" si="10"/>
        <v>25.25</v>
      </c>
    </row>
    <row r="52" spans="1:22" x14ac:dyDescent="0.2">
      <c r="A52" s="172">
        <f>'Web Graph Info.'!A45:A192</f>
        <v>42190</v>
      </c>
      <c r="B52" s="101">
        <v>13.25</v>
      </c>
      <c r="C52" s="101">
        <v>1.25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1.75</v>
      </c>
      <c r="J52" s="101">
        <v>0.25</v>
      </c>
      <c r="K52" s="101">
        <v>0</v>
      </c>
      <c r="L52" s="101">
        <v>0.25</v>
      </c>
      <c r="M52" s="101">
        <v>0</v>
      </c>
      <c r="N52" s="101">
        <v>0</v>
      </c>
      <c r="O52" s="101">
        <v>1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1"/>
        <v>17.75</v>
      </c>
      <c r="U52" s="4">
        <v>8.5</v>
      </c>
      <c r="V52" s="51">
        <f t="shared" si="1"/>
        <v>26.25</v>
      </c>
    </row>
    <row r="53" spans="1:22" x14ac:dyDescent="0.2">
      <c r="A53" s="172">
        <f>'Web Graph Info.'!A46:A193</f>
        <v>42191</v>
      </c>
      <c r="B53" s="101">
        <v>13.25</v>
      </c>
      <c r="C53" s="101">
        <v>1.25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1.75</v>
      </c>
      <c r="J53" s="101">
        <v>0.25</v>
      </c>
      <c r="K53" s="101">
        <v>0</v>
      </c>
      <c r="L53" s="101">
        <v>0.25</v>
      </c>
      <c r="M53" s="101">
        <v>0</v>
      </c>
      <c r="N53" s="101">
        <v>0</v>
      </c>
      <c r="O53" s="101">
        <v>1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1"/>
        <v>17.75</v>
      </c>
      <c r="U53" s="4">
        <v>9.5</v>
      </c>
      <c r="V53" s="51">
        <f t="shared" si="1"/>
        <v>27.25</v>
      </c>
    </row>
    <row r="54" spans="1:22" x14ac:dyDescent="0.2">
      <c r="A54" s="172">
        <f>'Web Graph Info.'!A47:A194</f>
        <v>42192</v>
      </c>
      <c r="B54">
        <v>3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2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64">
        <f t="shared" si="0"/>
        <v>5</v>
      </c>
      <c r="U54" s="4">
        <v>2</v>
      </c>
      <c r="V54" s="101" t="s">
        <v>19</v>
      </c>
    </row>
    <row r="55" spans="1:22" x14ac:dyDescent="0.2">
      <c r="A55" s="172">
        <f>'Web Graph Info.'!A48:A195</f>
        <v>42193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 s="164">
        <f>IF(SUM(B55:S55)=0,NA(),SUM(B55:S55))</f>
        <v>5</v>
      </c>
      <c r="U55" s="4">
        <v>4</v>
      </c>
      <c r="V55" s="51">
        <f t="shared" si="1"/>
        <v>9</v>
      </c>
    </row>
    <row r="56" spans="1:22" x14ac:dyDescent="0.2">
      <c r="A56" s="172">
        <f>'Web Graph Info.'!A49:A196</f>
        <v>42194</v>
      </c>
      <c r="B56">
        <v>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1</v>
      </c>
      <c r="K56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64">
        <f t="shared" si="0"/>
        <v>9</v>
      </c>
      <c r="U56" s="4">
        <v>4</v>
      </c>
      <c r="V56" s="51">
        <f t="shared" si="1"/>
        <v>13</v>
      </c>
    </row>
    <row r="57" spans="1:22" x14ac:dyDescent="0.2">
      <c r="A57" s="172">
        <f>'Web Graph Info.'!A50:A197</f>
        <v>42195</v>
      </c>
      <c r="B57" s="101">
        <v>6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3</v>
      </c>
      <c r="J57" s="101">
        <v>3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1</v>
      </c>
      <c r="S57" s="101">
        <v>0</v>
      </c>
      <c r="T57" s="164">
        <f t="shared" si="0"/>
        <v>13</v>
      </c>
      <c r="U57" s="4">
        <v>6</v>
      </c>
      <c r="V57" s="109">
        <f t="shared" ref="V57:V58" si="12">SUM(T57:U57)</f>
        <v>19</v>
      </c>
    </row>
    <row r="58" spans="1:22" x14ac:dyDescent="0.2">
      <c r="A58" s="172">
        <f>'Web Graph Info.'!A51:A198</f>
        <v>42196</v>
      </c>
      <c r="B58" s="101">
        <v>45.6</v>
      </c>
      <c r="C58" s="101">
        <v>0.6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2</v>
      </c>
      <c r="J58" s="101">
        <v>0.3</v>
      </c>
      <c r="K58" s="101">
        <v>0</v>
      </c>
      <c r="L58" s="101">
        <v>0</v>
      </c>
      <c r="M58" s="101">
        <v>0</v>
      </c>
      <c r="N58" s="101">
        <v>0</v>
      </c>
      <c r="O58" s="101">
        <v>0.3</v>
      </c>
      <c r="P58" s="101">
        <v>0</v>
      </c>
      <c r="Q58" s="101">
        <v>0</v>
      </c>
      <c r="R58" s="101">
        <v>0.3</v>
      </c>
      <c r="S58" s="101">
        <v>0</v>
      </c>
      <c r="T58" s="164">
        <f t="shared" si="0"/>
        <v>49.099999999999994</v>
      </c>
      <c r="U58" s="4">
        <v>10</v>
      </c>
      <c r="V58" s="109">
        <f t="shared" si="12"/>
        <v>59.099999999999994</v>
      </c>
    </row>
    <row r="59" spans="1:22" x14ac:dyDescent="0.2">
      <c r="A59" s="172">
        <f>'Web Graph Info.'!A52:A199</f>
        <v>42197</v>
      </c>
      <c r="B59" s="101">
        <v>45.6</v>
      </c>
      <c r="C59" s="101">
        <v>0.6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2</v>
      </c>
      <c r="J59" s="101">
        <v>0.3</v>
      </c>
      <c r="K59" s="101">
        <v>0</v>
      </c>
      <c r="L59" s="101">
        <v>0</v>
      </c>
      <c r="M59" s="101">
        <v>0</v>
      </c>
      <c r="N59" s="101">
        <v>0</v>
      </c>
      <c r="O59" s="101">
        <v>0.3</v>
      </c>
      <c r="P59" s="101">
        <v>0</v>
      </c>
      <c r="Q59" s="101">
        <v>0</v>
      </c>
      <c r="R59" s="101">
        <v>0.3</v>
      </c>
      <c r="S59" s="101">
        <v>0</v>
      </c>
      <c r="T59" s="186">
        <f t="shared" ref="T59:T60" si="13">IF(SUM(B59:S59)=0,NA(),SUM(B59:S59))</f>
        <v>49.099999999999994</v>
      </c>
      <c r="U59" s="4">
        <v>10</v>
      </c>
      <c r="V59" s="186">
        <f t="shared" ref="V59:V60" si="14">SUM(T59:U59)</f>
        <v>59.099999999999994</v>
      </c>
    </row>
    <row r="60" spans="1:22" x14ac:dyDescent="0.2">
      <c r="A60" s="172">
        <f>'Web Graph Info.'!A53:A200</f>
        <v>42198</v>
      </c>
      <c r="B60" s="101">
        <v>45.6</v>
      </c>
      <c r="C60" s="101">
        <v>0.6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2</v>
      </c>
      <c r="J60" s="101">
        <v>0.3</v>
      </c>
      <c r="K60" s="101">
        <v>0</v>
      </c>
      <c r="L60" s="101">
        <v>0</v>
      </c>
      <c r="M60" s="101">
        <v>0</v>
      </c>
      <c r="N60" s="101">
        <v>0</v>
      </c>
      <c r="O60" s="101">
        <v>0.3</v>
      </c>
      <c r="P60" s="101">
        <v>0</v>
      </c>
      <c r="Q60" s="101">
        <v>0</v>
      </c>
      <c r="R60" s="101">
        <v>0.3</v>
      </c>
      <c r="S60" s="101">
        <v>0</v>
      </c>
      <c r="T60" s="186">
        <f t="shared" si="13"/>
        <v>49.099999999999994</v>
      </c>
      <c r="U60" s="4">
        <v>10</v>
      </c>
      <c r="V60" s="186">
        <f t="shared" si="14"/>
        <v>59.099999999999994</v>
      </c>
    </row>
    <row r="61" spans="1:22" x14ac:dyDescent="0.2">
      <c r="A61" s="172">
        <f>'Web Graph Info.'!A54:A201</f>
        <v>42199</v>
      </c>
      <c r="B61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64">
        <f t="shared" si="0"/>
        <v>12</v>
      </c>
      <c r="U61" s="4">
        <v>3</v>
      </c>
      <c r="V61" s="51">
        <f t="shared" si="1"/>
        <v>15</v>
      </c>
    </row>
    <row r="62" spans="1:22" x14ac:dyDescent="0.2">
      <c r="A62" s="172">
        <f>'Web Graph Info.'!A55:A202</f>
        <v>42200</v>
      </c>
      <c r="B62">
        <v>8</v>
      </c>
      <c r="C62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>
        <v>1</v>
      </c>
      <c r="J62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64">
        <f t="shared" si="0"/>
        <v>9</v>
      </c>
      <c r="U62" s="4">
        <v>5</v>
      </c>
      <c r="V62" s="51">
        <f t="shared" si="1"/>
        <v>14</v>
      </c>
    </row>
    <row r="63" spans="1:22" x14ac:dyDescent="0.2">
      <c r="A63" s="172">
        <f>'Web Graph Info.'!A56:A203</f>
        <v>42201</v>
      </c>
      <c r="B63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64">
        <f t="shared" si="0"/>
        <v>13</v>
      </c>
      <c r="U63" s="4">
        <v>3</v>
      </c>
      <c r="V63" s="51">
        <f t="shared" si="1"/>
        <v>16</v>
      </c>
    </row>
    <row r="64" spans="1:22" x14ac:dyDescent="0.2">
      <c r="A64" s="172">
        <f>'Web Graph Info.'!A57:A204</f>
        <v>42202</v>
      </c>
      <c r="B64" s="101">
        <v>14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2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64">
        <f t="shared" si="0"/>
        <v>18</v>
      </c>
      <c r="U64" s="4">
        <v>3</v>
      </c>
      <c r="V64" s="51">
        <f t="shared" si="1"/>
        <v>21</v>
      </c>
    </row>
    <row r="65" spans="1:22" x14ac:dyDescent="0.2">
      <c r="A65" s="172">
        <f>'Web Graph Info.'!A58:A205</f>
        <v>42203</v>
      </c>
      <c r="B65" s="101">
        <v>4.5999999999999996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0.6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0.3</v>
      </c>
      <c r="P65" s="101">
        <v>0</v>
      </c>
      <c r="Q65" s="101">
        <v>0</v>
      </c>
      <c r="R65" s="101">
        <v>0.6</v>
      </c>
      <c r="S65" s="101">
        <v>0</v>
      </c>
      <c r="T65" s="164">
        <f t="shared" si="0"/>
        <v>6.0999999999999988</v>
      </c>
      <c r="U65" s="4">
        <v>1.3</v>
      </c>
      <c r="V65" s="51">
        <f t="shared" si="1"/>
        <v>7.3999999999999986</v>
      </c>
    </row>
    <row r="66" spans="1:22" x14ac:dyDescent="0.2">
      <c r="A66" s="172">
        <f>'Web Graph Info.'!A59:A206</f>
        <v>42204</v>
      </c>
      <c r="B66" s="101">
        <v>4.5999999999999996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0.6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0.3</v>
      </c>
      <c r="P66" s="101">
        <v>0</v>
      </c>
      <c r="Q66" s="101">
        <v>0</v>
      </c>
      <c r="R66" s="101">
        <v>0.6</v>
      </c>
      <c r="S66" s="101">
        <v>0</v>
      </c>
      <c r="T66" s="190">
        <f t="shared" ref="T66:T67" si="15">IF(SUM(B66:S66)=0,NA(),SUM(B66:S66))</f>
        <v>6.0999999999999988</v>
      </c>
      <c r="U66" s="4">
        <v>1.3</v>
      </c>
      <c r="V66" s="51">
        <f t="shared" si="1"/>
        <v>7.3999999999999986</v>
      </c>
    </row>
    <row r="67" spans="1:22" x14ac:dyDescent="0.2">
      <c r="A67" s="172">
        <f>'Web Graph Info.'!A60:A207</f>
        <v>42205</v>
      </c>
      <c r="B67" s="101">
        <v>4.5999999999999996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0.6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0.3</v>
      </c>
      <c r="P67" s="101">
        <v>0</v>
      </c>
      <c r="Q67" s="101">
        <v>0</v>
      </c>
      <c r="R67" s="101">
        <v>0.6</v>
      </c>
      <c r="S67" s="101">
        <v>0</v>
      </c>
      <c r="T67" s="190">
        <f t="shared" si="15"/>
        <v>6.0999999999999988</v>
      </c>
      <c r="U67" s="4">
        <v>1.3</v>
      </c>
      <c r="V67" s="51">
        <f t="shared" si="1"/>
        <v>7.3999999999999986</v>
      </c>
    </row>
    <row r="68" spans="1:22" x14ac:dyDescent="0.2">
      <c r="A68" s="172">
        <f>'Web Graph Info.'!A61:A208</f>
        <v>42206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64">
        <f t="shared" si="0"/>
        <v>7</v>
      </c>
      <c r="U68" s="4">
        <v>0</v>
      </c>
      <c r="V68" s="51">
        <f t="shared" si="1"/>
        <v>7</v>
      </c>
    </row>
    <row r="69" spans="1:22" x14ac:dyDescent="0.2">
      <c r="A69" s="172">
        <f>'Web Graph Info.'!A62:A209</f>
        <v>42207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</v>
      </c>
      <c r="J69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64">
        <f t="shared" si="0"/>
        <v>15</v>
      </c>
      <c r="U69" s="4">
        <v>4</v>
      </c>
      <c r="V69" s="51">
        <f t="shared" si="1"/>
        <v>19</v>
      </c>
    </row>
    <row r="70" spans="1:22" x14ac:dyDescent="0.2">
      <c r="A70" s="172">
        <f>'Web Graph Info.'!A63:A210</f>
        <v>42208</v>
      </c>
      <c r="B70" s="101" t="s">
        <v>226</v>
      </c>
      <c r="C70" s="101" t="s">
        <v>226</v>
      </c>
      <c r="D70" s="101" t="s">
        <v>226</v>
      </c>
      <c r="E70" s="101" t="s">
        <v>226</v>
      </c>
      <c r="F70" s="101" t="s">
        <v>226</v>
      </c>
      <c r="G70" s="101" t="s">
        <v>226</v>
      </c>
      <c r="H70" s="101" t="s">
        <v>226</v>
      </c>
      <c r="I70" s="101" t="s">
        <v>226</v>
      </c>
      <c r="J70" s="101" t="s">
        <v>226</v>
      </c>
      <c r="K70" s="101" t="s">
        <v>226</v>
      </c>
      <c r="L70" s="101" t="s">
        <v>226</v>
      </c>
      <c r="M70" s="101" t="s">
        <v>226</v>
      </c>
      <c r="N70" s="101" t="s">
        <v>226</v>
      </c>
      <c r="O70" s="101" t="s">
        <v>226</v>
      </c>
      <c r="P70" s="101" t="s">
        <v>226</v>
      </c>
      <c r="Q70" s="101" t="s">
        <v>226</v>
      </c>
      <c r="R70" s="101" t="s">
        <v>226</v>
      </c>
      <c r="S70" s="101" t="s">
        <v>226</v>
      </c>
      <c r="T70" s="164" t="e">
        <f t="shared" si="0"/>
        <v>#N/A</v>
      </c>
      <c r="U70" s="4" t="s">
        <v>226</v>
      </c>
      <c r="V70" s="51" t="e">
        <f t="shared" si="1"/>
        <v>#N/A</v>
      </c>
    </row>
    <row r="71" spans="1:22" x14ac:dyDescent="0.2">
      <c r="A71" s="172">
        <f>'Web Graph Info.'!A64:A211</f>
        <v>42209</v>
      </c>
      <c r="B71" s="101">
        <v>2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3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2</v>
      </c>
      <c r="S71" s="101">
        <v>0</v>
      </c>
      <c r="T71" s="164">
        <f t="shared" si="0"/>
        <v>7</v>
      </c>
      <c r="U71" s="4">
        <v>2</v>
      </c>
      <c r="V71" s="51">
        <f t="shared" si="1"/>
        <v>9</v>
      </c>
    </row>
    <row r="72" spans="1:22" x14ac:dyDescent="0.2">
      <c r="A72" s="172">
        <f>'Web Graph Info.'!A65:A212</f>
        <v>42210</v>
      </c>
      <c r="B72" s="101">
        <v>7.6</v>
      </c>
      <c r="C72" s="101">
        <v>0.3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1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64">
        <f t="shared" si="0"/>
        <v>8.8999999999999986</v>
      </c>
      <c r="U72" s="4">
        <v>2.2999999999999998</v>
      </c>
      <c r="V72" s="51">
        <f t="shared" si="1"/>
        <v>11.2</v>
      </c>
    </row>
    <row r="73" spans="1:22" x14ac:dyDescent="0.2">
      <c r="A73" s="172">
        <f>'Web Graph Info.'!A66:A213</f>
        <v>42211</v>
      </c>
      <c r="B73" s="101">
        <v>7.6</v>
      </c>
      <c r="C73" s="101">
        <v>0.3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94">
        <f t="shared" ref="T73:T74" si="16">IF(SUM(B73:S73)=0,NA(),SUM(B73:S73))</f>
        <v>8.8999999999999986</v>
      </c>
      <c r="U73" s="4">
        <v>2.2999999999999998</v>
      </c>
      <c r="V73" s="51">
        <f t="shared" si="1"/>
        <v>11.2</v>
      </c>
    </row>
    <row r="74" spans="1:22" x14ac:dyDescent="0.2">
      <c r="A74" s="172">
        <f>'Web Graph Info.'!A67:A214</f>
        <v>42212</v>
      </c>
      <c r="B74" s="101">
        <v>7.6</v>
      </c>
      <c r="C74" s="101">
        <v>0.3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94">
        <f t="shared" si="16"/>
        <v>8.8999999999999986</v>
      </c>
      <c r="U74" s="4">
        <v>2.2999999999999998</v>
      </c>
      <c r="V74" s="51">
        <f t="shared" ref="V74:V137" si="17">SUM(T74:U74)</f>
        <v>11.2</v>
      </c>
    </row>
    <row r="75" spans="1:22" x14ac:dyDescent="0.2">
      <c r="A75" s="172">
        <f>'Web Graph Info.'!A68:A215</f>
        <v>42213</v>
      </c>
      <c r="B75">
        <v>4</v>
      </c>
      <c r="C75">
        <v>0</v>
      </c>
      <c r="D75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1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64">
        <f t="shared" ref="T75:T137" si="18">IF(SUM(B75:S75)=0,NA(),SUM(B75:S75))</f>
        <v>5</v>
      </c>
      <c r="U75" s="4">
        <v>4</v>
      </c>
      <c r="V75" s="51">
        <f t="shared" si="17"/>
        <v>9</v>
      </c>
    </row>
    <row r="76" spans="1:22" x14ac:dyDescent="0.2">
      <c r="A76" s="172">
        <f>'Web Graph Info.'!A69:A216</f>
        <v>42214</v>
      </c>
      <c r="B76">
        <v>1</v>
      </c>
      <c r="C76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64">
        <f t="shared" si="18"/>
        <v>1</v>
      </c>
      <c r="U76" s="4">
        <v>0</v>
      </c>
      <c r="V76" s="51">
        <f t="shared" si="17"/>
        <v>1</v>
      </c>
    </row>
    <row r="77" spans="1:22" x14ac:dyDescent="0.2">
      <c r="A77" s="172">
        <f>'Web Graph Info.'!A70:A217</f>
        <v>42215</v>
      </c>
      <c r="B77">
        <v>3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64">
        <f t="shared" si="18"/>
        <v>13</v>
      </c>
      <c r="U77" s="4">
        <v>2</v>
      </c>
      <c r="V77" s="51">
        <f t="shared" si="17"/>
        <v>15</v>
      </c>
    </row>
    <row r="78" spans="1:22" x14ac:dyDescent="0.2">
      <c r="A78" s="172">
        <f>'Web Graph Info.'!A71:A218</f>
        <v>42216</v>
      </c>
      <c r="B78" s="101">
        <v>2</v>
      </c>
      <c r="C78" s="101">
        <v>1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</v>
      </c>
      <c r="J78" s="101">
        <v>0</v>
      </c>
      <c r="K78" s="101">
        <v>0</v>
      </c>
      <c r="L78" s="101"/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64">
        <f t="shared" si="18"/>
        <v>4</v>
      </c>
      <c r="U78" s="4">
        <v>1</v>
      </c>
      <c r="V78" s="51">
        <f t="shared" si="17"/>
        <v>5</v>
      </c>
    </row>
    <row r="79" spans="1:22" x14ac:dyDescent="0.2">
      <c r="A79" s="172">
        <f>'Web Graph Info.'!A72:A219</f>
        <v>42217</v>
      </c>
      <c r="B79" s="101">
        <v>3</v>
      </c>
      <c r="C79" s="101">
        <v>0</v>
      </c>
      <c r="D79" s="101">
        <v>0</v>
      </c>
      <c r="E79" s="101">
        <v>0.3</v>
      </c>
      <c r="F79" s="101">
        <v>0</v>
      </c>
      <c r="G79" s="101">
        <v>0</v>
      </c>
      <c r="H79" s="101">
        <v>0</v>
      </c>
      <c r="I79" s="101">
        <v>1.6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64">
        <f t="shared" si="18"/>
        <v>4.9000000000000004</v>
      </c>
      <c r="U79" s="4">
        <v>0.6</v>
      </c>
      <c r="V79" s="51">
        <f t="shared" si="17"/>
        <v>5.5</v>
      </c>
    </row>
    <row r="80" spans="1:22" x14ac:dyDescent="0.2">
      <c r="A80" s="172">
        <f>'Web Graph Info.'!A73:A220</f>
        <v>42218</v>
      </c>
      <c r="B80" s="101">
        <v>3</v>
      </c>
      <c r="C80" s="101">
        <v>0</v>
      </c>
      <c r="D80" s="101">
        <v>0</v>
      </c>
      <c r="E80" s="101">
        <v>0.3</v>
      </c>
      <c r="F80" s="101">
        <v>0</v>
      </c>
      <c r="G80" s="101">
        <v>0</v>
      </c>
      <c r="H80" s="101">
        <v>0</v>
      </c>
      <c r="I80" s="101">
        <v>1.6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99">
        <f t="shared" ref="T80:T81" si="19">IF(SUM(B80:S80)=0,NA(),SUM(B80:S80))</f>
        <v>4.9000000000000004</v>
      </c>
      <c r="U80" s="4">
        <v>0.6</v>
      </c>
      <c r="V80" s="51">
        <f t="shared" si="17"/>
        <v>5.5</v>
      </c>
    </row>
    <row r="81" spans="1:22" x14ac:dyDescent="0.2">
      <c r="A81" s="172">
        <f>'Web Graph Info.'!A74:A221</f>
        <v>42219</v>
      </c>
      <c r="B81" s="101">
        <v>3</v>
      </c>
      <c r="C81" s="101">
        <v>0</v>
      </c>
      <c r="D81" s="101">
        <v>0</v>
      </c>
      <c r="E81" s="101">
        <v>0.3</v>
      </c>
      <c r="F81" s="101">
        <v>0</v>
      </c>
      <c r="G81" s="101">
        <v>0</v>
      </c>
      <c r="H81" s="101">
        <v>0</v>
      </c>
      <c r="I81" s="101">
        <v>1.6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99">
        <f t="shared" si="19"/>
        <v>4.9000000000000004</v>
      </c>
      <c r="U81" s="4">
        <v>0.6</v>
      </c>
      <c r="V81" s="51">
        <f t="shared" si="17"/>
        <v>5.5</v>
      </c>
    </row>
    <row r="82" spans="1:22" x14ac:dyDescent="0.2">
      <c r="A82" s="172">
        <f>'Web Graph Info.'!A75:A222</f>
        <v>42220</v>
      </c>
      <c r="B82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64">
        <v>0</v>
      </c>
      <c r="U82" s="4">
        <v>1</v>
      </c>
      <c r="V82" s="51">
        <f t="shared" si="17"/>
        <v>1</v>
      </c>
    </row>
    <row r="83" spans="1:22" x14ac:dyDescent="0.2">
      <c r="A83" s="172">
        <f>'Web Graph Info.'!A76:A223</f>
        <v>42221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64">
        <f t="shared" si="18"/>
        <v>2</v>
      </c>
      <c r="U83" s="4">
        <v>1</v>
      </c>
      <c r="V83" s="51">
        <f t="shared" si="17"/>
        <v>3</v>
      </c>
    </row>
    <row r="84" spans="1:22" x14ac:dyDescent="0.2">
      <c r="A84" s="172">
        <f>'Web Graph Info.'!A77:A224</f>
        <v>42222</v>
      </c>
      <c r="B84">
        <v>4</v>
      </c>
      <c r="C84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64">
        <f t="shared" si="18"/>
        <v>4</v>
      </c>
      <c r="U84" s="4">
        <v>0</v>
      </c>
      <c r="V84" s="51">
        <f t="shared" si="17"/>
        <v>4</v>
      </c>
    </row>
    <row r="85" spans="1:22" x14ac:dyDescent="0.2">
      <c r="A85" s="172">
        <f>'Web Graph Info.'!A78:A225</f>
        <v>42223</v>
      </c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64">
        <v>0</v>
      </c>
      <c r="U85" s="4">
        <v>0</v>
      </c>
      <c r="V85" s="51">
        <f t="shared" si="17"/>
        <v>0</v>
      </c>
    </row>
    <row r="86" spans="1:22" x14ac:dyDescent="0.2">
      <c r="A86" s="172">
        <f>'Web Graph Info.'!A79:A226</f>
        <v>42224</v>
      </c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1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64">
        <f t="shared" si="18"/>
        <v>1</v>
      </c>
      <c r="U86" s="4">
        <v>0</v>
      </c>
      <c r="V86" s="51">
        <f t="shared" si="17"/>
        <v>1</v>
      </c>
    </row>
    <row r="87" spans="1:22" x14ac:dyDescent="0.2">
      <c r="A87" s="172">
        <f>'Web Graph Info.'!A80:A227</f>
        <v>42225</v>
      </c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202">
        <f t="shared" ref="T87:T88" si="20">IF(SUM(B87:S87)=0,NA(),SUM(B87:S87))</f>
        <v>1</v>
      </c>
      <c r="U87" s="4">
        <v>0</v>
      </c>
      <c r="V87" s="51">
        <f t="shared" si="17"/>
        <v>1</v>
      </c>
    </row>
    <row r="88" spans="1:22" x14ac:dyDescent="0.2">
      <c r="A88" s="172">
        <f>'Web Graph Info.'!A81:A228</f>
        <v>42226</v>
      </c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202">
        <f t="shared" si="20"/>
        <v>1</v>
      </c>
      <c r="U88" s="4">
        <v>0</v>
      </c>
      <c r="V88" s="51">
        <f t="shared" si="17"/>
        <v>1</v>
      </c>
    </row>
    <row r="89" spans="1:22" x14ac:dyDescent="0.2">
      <c r="A89" s="172">
        <f>'Web Graph Info.'!A82:A229</f>
        <v>42227</v>
      </c>
      <c r="B89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51">
        <f t="shared" si="17"/>
        <v>0</v>
      </c>
    </row>
    <row r="90" spans="1:22" x14ac:dyDescent="0.2">
      <c r="A90" s="172">
        <f>'Web Graph Info.'!A83:A230</f>
        <v>42228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64">
        <f t="shared" si="18"/>
        <v>1</v>
      </c>
      <c r="U90" s="4">
        <v>0</v>
      </c>
      <c r="V90" s="51">
        <f t="shared" si="17"/>
        <v>1</v>
      </c>
    </row>
    <row r="91" spans="1:22" x14ac:dyDescent="0.2">
      <c r="A91" s="172">
        <f>'Web Graph Info.'!A84:A231</f>
        <v>42229</v>
      </c>
      <c r="B91">
        <v>1</v>
      </c>
      <c r="C9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64">
        <f t="shared" si="18"/>
        <v>1</v>
      </c>
      <c r="U91" s="4">
        <v>0</v>
      </c>
      <c r="V91" s="51">
        <f t="shared" si="17"/>
        <v>1</v>
      </c>
    </row>
    <row r="92" spans="1:22" x14ac:dyDescent="0.2">
      <c r="A92" s="172">
        <f>'Web Graph Info.'!A85:A232</f>
        <v>42230</v>
      </c>
      <c r="B92" s="101">
        <v>1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64">
        <f t="shared" si="18"/>
        <v>1</v>
      </c>
      <c r="U92" s="4">
        <v>1</v>
      </c>
      <c r="V92" s="133">
        <f t="shared" ref="V92:V93" si="21">SUM(T92:U92)</f>
        <v>2</v>
      </c>
    </row>
    <row r="93" spans="1:22" x14ac:dyDescent="0.2">
      <c r="A93" s="172">
        <f>'Web Graph Info.'!A86:A233</f>
        <v>42231</v>
      </c>
      <c r="B93" s="101">
        <v>0.3</v>
      </c>
      <c r="C93" s="101">
        <v>0.3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64">
        <v>1</v>
      </c>
      <c r="U93" s="4">
        <v>0</v>
      </c>
      <c r="V93" s="133">
        <f t="shared" si="21"/>
        <v>1</v>
      </c>
    </row>
    <row r="94" spans="1:22" x14ac:dyDescent="0.2">
      <c r="A94" s="172">
        <f>'Web Graph Info.'!A87:A234</f>
        <v>42232</v>
      </c>
      <c r="B94" s="101">
        <v>0.3</v>
      </c>
      <c r="C94" s="101">
        <v>0.3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206">
        <v>1</v>
      </c>
      <c r="U94" s="4">
        <v>1</v>
      </c>
      <c r="V94" s="51">
        <f t="shared" si="17"/>
        <v>2</v>
      </c>
    </row>
    <row r="95" spans="1:22" x14ac:dyDescent="0.2">
      <c r="A95" s="172">
        <f>'Web Graph Info.'!A88:A235</f>
        <v>42233</v>
      </c>
      <c r="B95" s="101">
        <v>0.3</v>
      </c>
      <c r="C95" s="101">
        <v>0.3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206">
        <v>1</v>
      </c>
      <c r="U95" s="4">
        <v>2</v>
      </c>
      <c r="V95" s="51">
        <f t="shared" si="17"/>
        <v>3</v>
      </c>
    </row>
    <row r="96" spans="1:22" x14ac:dyDescent="0.2">
      <c r="A96" s="172">
        <f>'Web Graph Info.'!A89:A236</f>
        <v>42234</v>
      </c>
      <c r="B96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51">
        <f t="shared" si="17"/>
        <v>0</v>
      </c>
    </row>
    <row r="97" spans="1:22" x14ac:dyDescent="0.2">
      <c r="A97" s="172">
        <f>'Web Graph Info.'!A90:A237</f>
        <v>42235</v>
      </c>
      <c r="B97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</row>
    <row r="98" spans="1:22" x14ac:dyDescent="0.2">
      <c r="A98" s="172">
        <f>'Web Graph Info.'!A91:A238</f>
        <v>42236</v>
      </c>
      <c r="B98">
        <v>1</v>
      </c>
      <c r="C9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1</v>
      </c>
      <c r="U98" s="101">
        <v>0</v>
      </c>
      <c r="V98" s="101">
        <v>1</v>
      </c>
    </row>
    <row r="99" spans="1:22" x14ac:dyDescent="0.2">
      <c r="A99" s="172">
        <f>'Web Graph Info.'!A92:A239</f>
        <v>42237</v>
      </c>
      <c r="B99" s="101">
        <v>1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64">
        <f>IF(SUM(B99:S99)=0,NA(),SUM(B99:S99))</f>
        <v>1</v>
      </c>
      <c r="U99" s="4">
        <v>0</v>
      </c>
      <c r="V99" s="51">
        <f t="shared" si="17"/>
        <v>1</v>
      </c>
    </row>
    <row r="100" spans="1:22" x14ac:dyDescent="0.2">
      <c r="A100" s="172">
        <f>'Web Graph Info.'!A93:A240</f>
        <v>42238</v>
      </c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</row>
    <row r="103" spans="1:22" x14ac:dyDescent="0.2">
      <c r="A103" s="172">
        <f>'Web Graph Info.'!A96:A243</f>
        <v>42241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64">
        <f t="shared" si="18"/>
        <v>2</v>
      </c>
      <c r="U103" s="4">
        <v>0</v>
      </c>
      <c r="V103" s="51">
        <f t="shared" si="17"/>
        <v>2</v>
      </c>
    </row>
    <row r="104" spans="1:22" x14ac:dyDescent="0.2">
      <c r="A104" s="172">
        <f>'Web Graph Info.'!A97:A244</f>
        <v>42242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01">
        <v>0</v>
      </c>
      <c r="I104">
        <v>0</v>
      </c>
      <c r="J104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64">
        <v>0</v>
      </c>
      <c r="U104" s="4">
        <v>0</v>
      </c>
      <c r="V104" s="51">
        <f t="shared" si="17"/>
        <v>0</v>
      </c>
    </row>
    <row r="105" spans="1:22" x14ac:dyDescent="0.2">
      <c r="A105" s="172">
        <f>'Web Graph Info.'!A98:A245</f>
        <v>42243</v>
      </c>
      <c r="B105">
        <v>1</v>
      </c>
      <c r="C105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>
        <v>0</v>
      </c>
      <c r="J105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64">
        <f t="shared" si="18"/>
        <v>1</v>
      </c>
      <c r="U105" s="4">
        <v>1</v>
      </c>
      <c r="V105" s="51">
        <f t="shared" si="17"/>
        <v>2</v>
      </c>
    </row>
    <row r="106" spans="1:22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1</v>
      </c>
      <c r="P106" s="101">
        <v>0</v>
      </c>
      <c r="Q106" s="101">
        <v>0</v>
      </c>
      <c r="R106" s="101">
        <v>0</v>
      </c>
      <c r="S106" s="101">
        <v>0</v>
      </c>
      <c r="T106" s="164">
        <f t="shared" si="18"/>
        <v>1</v>
      </c>
      <c r="U106" s="4">
        <v>0</v>
      </c>
      <c r="V106" s="51">
        <f t="shared" si="17"/>
        <v>1</v>
      </c>
    </row>
    <row r="107" spans="1:22" x14ac:dyDescent="0.2">
      <c r="A107" s="172">
        <f>'Web Graph Info.'!A100:A247</f>
        <v>42245</v>
      </c>
      <c r="B107" s="101">
        <v>0.3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0.6</v>
      </c>
      <c r="P107" s="101">
        <v>0</v>
      </c>
      <c r="Q107" s="101">
        <v>0</v>
      </c>
      <c r="R107" s="101">
        <v>0</v>
      </c>
      <c r="S107" s="101">
        <v>0</v>
      </c>
      <c r="T107" s="164">
        <f t="shared" si="18"/>
        <v>0.89999999999999991</v>
      </c>
      <c r="U107" s="4">
        <v>0.3</v>
      </c>
      <c r="V107" s="51">
        <f t="shared" si="17"/>
        <v>1.2</v>
      </c>
    </row>
    <row r="108" spans="1:22" x14ac:dyDescent="0.2">
      <c r="A108" s="172">
        <f>'Web Graph Info.'!A101:A248</f>
        <v>42246</v>
      </c>
      <c r="B108">
        <v>0.3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>
        <v>0.6</v>
      </c>
      <c r="P108" s="101">
        <v>0</v>
      </c>
      <c r="Q108" s="101">
        <v>0</v>
      </c>
      <c r="R108" s="101">
        <v>0</v>
      </c>
      <c r="S108" s="101">
        <v>0</v>
      </c>
      <c r="T108" s="164">
        <f t="shared" si="18"/>
        <v>0.89999999999999991</v>
      </c>
      <c r="U108" s="4">
        <v>0.3</v>
      </c>
      <c r="V108" s="51">
        <f t="shared" si="17"/>
        <v>1.2</v>
      </c>
    </row>
    <row r="109" spans="1:22" x14ac:dyDescent="0.2">
      <c r="A109" s="172">
        <f>'Web Graph Info.'!A102:A249</f>
        <v>42247</v>
      </c>
      <c r="B109">
        <v>0.3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0.6</v>
      </c>
      <c r="P109" s="101">
        <v>0</v>
      </c>
      <c r="Q109" s="101">
        <v>0</v>
      </c>
      <c r="R109" s="101">
        <v>0</v>
      </c>
      <c r="S109" s="101">
        <v>0</v>
      </c>
      <c r="T109" s="164">
        <f t="shared" si="18"/>
        <v>0.89999999999999991</v>
      </c>
      <c r="U109" s="4">
        <v>0.3</v>
      </c>
      <c r="V109" s="51">
        <f t="shared" si="17"/>
        <v>1.2</v>
      </c>
    </row>
    <row r="110" spans="1:22" x14ac:dyDescent="0.2">
      <c r="A110" s="172">
        <f>'Web Graph Info.'!A103:A250</f>
        <v>42248</v>
      </c>
      <c r="B110">
        <v>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 s="164">
        <f t="shared" si="18"/>
        <v>5</v>
      </c>
      <c r="U110" s="4">
        <v>0</v>
      </c>
      <c r="V110" s="51">
        <f t="shared" si="17"/>
        <v>5</v>
      </c>
    </row>
    <row r="111" spans="1:22" x14ac:dyDescent="0.2">
      <c r="A111" s="172">
        <f>'Web Graph Info.'!A104:A251</f>
        <v>42249</v>
      </c>
      <c r="B111">
        <v>1</v>
      </c>
      <c r="C11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>
        <v>1</v>
      </c>
      <c r="J11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64">
        <f t="shared" si="18"/>
        <v>2</v>
      </c>
      <c r="U111" s="4">
        <v>0</v>
      </c>
      <c r="V111" s="51">
        <f t="shared" si="17"/>
        <v>2</v>
      </c>
    </row>
    <row r="112" spans="1:22" x14ac:dyDescent="0.2">
      <c r="A112" s="172">
        <f>'Web Graph Info.'!A105:A252</f>
        <v>42250</v>
      </c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64">
        <v>0</v>
      </c>
      <c r="U112" s="4">
        <v>0</v>
      </c>
      <c r="V112" s="51">
        <f t="shared" si="17"/>
        <v>0</v>
      </c>
    </row>
    <row r="113" spans="1:22" x14ac:dyDescent="0.2">
      <c r="A113" s="172">
        <f>'Web Graph Info.'!A106:A253</f>
        <v>42251</v>
      </c>
      <c r="B113" s="101">
        <v>1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1</v>
      </c>
      <c r="P113" s="101">
        <v>0</v>
      </c>
      <c r="Q113" s="101">
        <v>0</v>
      </c>
      <c r="R113" s="101">
        <v>0</v>
      </c>
      <c r="S113" s="101">
        <v>0</v>
      </c>
      <c r="T113" s="164">
        <f>IF(SUM(B113:S113)=0,NA(),SUM(B113:S113))</f>
        <v>3</v>
      </c>
      <c r="U113" s="4">
        <v>0</v>
      </c>
      <c r="V113" s="51">
        <f t="shared" si="17"/>
        <v>3</v>
      </c>
    </row>
    <row r="114" spans="1:22" x14ac:dyDescent="0.2">
      <c r="A114" s="172">
        <f>'Web Graph Info.'!A107:A254</f>
        <v>42252</v>
      </c>
      <c r="B114" s="101">
        <v>0.25</v>
      </c>
      <c r="C114" s="101">
        <v>0.25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0.75</v>
      </c>
      <c r="J114" s="101">
        <v>0</v>
      </c>
      <c r="K114" s="101">
        <v>0</v>
      </c>
      <c r="L114" s="101">
        <v>0</v>
      </c>
      <c r="M114" s="101">
        <v>0.25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64">
        <f t="shared" si="18"/>
        <v>1.5</v>
      </c>
      <c r="U114" s="4">
        <v>0.5</v>
      </c>
      <c r="V114" s="51">
        <f t="shared" si="17"/>
        <v>2</v>
      </c>
    </row>
    <row r="115" spans="1:22" x14ac:dyDescent="0.2">
      <c r="A115" s="172">
        <f>'Web Graph Info.'!A108:A255</f>
        <v>42253</v>
      </c>
      <c r="B115" s="101">
        <v>0.25</v>
      </c>
      <c r="C115" s="101">
        <v>0.25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0.75</v>
      </c>
      <c r="J115" s="101">
        <v>0</v>
      </c>
      <c r="K115" s="101">
        <v>0</v>
      </c>
      <c r="L115" s="101">
        <v>0</v>
      </c>
      <c r="M115" s="101">
        <v>0.25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216">
        <f t="shared" ref="T115:T117" si="22">IF(SUM(B115:S115)=0,NA(),SUM(B115:S115))</f>
        <v>1.5</v>
      </c>
      <c r="U115" s="4">
        <v>0.5</v>
      </c>
      <c r="V115" s="216">
        <f t="shared" ref="V115:V117" si="23">SUM(T115:U115)</f>
        <v>2</v>
      </c>
    </row>
    <row r="116" spans="1:22" x14ac:dyDescent="0.2">
      <c r="A116" s="172">
        <f>'Web Graph Info.'!A109:A256</f>
        <v>42254</v>
      </c>
      <c r="B116" s="101">
        <v>0.25</v>
      </c>
      <c r="C116" s="101">
        <v>0.25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0.75</v>
      </c>
      <c r="J116" s="101">
        <v>0</v>
      </c>
      <c r="K116" s="101">
        <v>0</v>
      </c>
      <c r="L116" s="101">
        <v>0</v>
      </c>
      <c r="M116" s="101">
        <v>0.25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216">
        <f t="shared" si="22"/>
        <v>1.5</v>
      </c>
      <c r="U116" s="4">
        <v>0.5</v>
      </c>
      <c r="V116" s="216">
        <f t="shared" si="23"/>
        <v>2</v>
      </c>
    </row>
    <row r="117" spans="1:22" x14ac:dyDescent="0.2">
      <c r="A117" s="172">
        <f>'Web Graph Info.'!A110:A257</f>
        <v>42255</v>
      </c>
      <c r="B117" s="101">
        <v>0.25</v>
      </c>
      <c r="C117" s="101">
        <v>0.25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0.75</v>
      </c>
      <c r="J117" s="101">
        <v>0</v>
      </c>
      <c r="K117" s="101">
        <v>0</v>
      </c>
      <c r="L117" s="101">
        <v>0</v>
      </c>
      <c r="M117" s="101">
        <v>0.25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216">
        <f t="shared" si="22"/>
        <v>1.5</v>
      </c>
      <c r="U117" s="4">
        <v>0.5</v>
      </c>
      <c r="V117" s="216">
        <f t="shared" si="23"/>
        <v>2</v>
      </c>
    </row>
    <row r="118" spans="1:22" x14ac:dyDescent="0.2">
      <c r="A118" s="172">
        <f>'Web Graph Info.'!A111:A258</f>
        <v>42256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64">
        <f t="shared" si="18"/>
        <v>2</v>
      </c>
      <c r="U118" s="4">
        <v>0</v>
      </c>
      <c r="V118" s="51">
        <f t="shared" si="17"/>
        <v>2</v>
      </c>
    </row>
    <row r="119" spans="1:22" x14ac:dyDescent="0.2">
      <c r="A119" s="172">
        <f>'Web Graph Info.'!A112:A259</f>
        <v>42257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4">
        <v>0</v>
      </c>
      <c r="U119" s="4">
        <v>0</v>
      </c>
      <c r="V119" s="51">
        <f t="shared" si="17"/>
        <v>0</v>
      </c>
    </row>
    <row r="120" spans="1:22" x14ac:dyDescent="0.2">
      <c r="A120" s="172">
        <f>'Web Graph Info.'!A113:A260</f>
        <v>42258</v>
      </c>
      <c r="B120" s="101">
        <v>1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64">
        <f t="shared" si="18"/>
        <v>1</v>
      </c>
      <c r="U120" s="4">
        <v>0</v>
      </c>
      <c r="V120" s="51">
        <f t="shared" si="17"/>
        <v>1</v>
      </c>
    </row>
    <row r="121" spans="1:22" x14ac:dyDescent="0.2">
      <c r="A121" s="172">
        <f>'Web Graph Info.'!A114:A261</f>
        <v>42259</v>
      </c>
      <c r="B121" s="101">
        <v>0.6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1.6</v>
      </c>
      <c r="J121" s="101">
        <v>0.3</v>
      </c>
      <c r="K121" s="101">
        <v>0</v>
      </c>
      <c r="L121" s="101">
        <v>0</v>
      </c>
      <c r="M121" s="101">
        <v>0</v>
      </c>
      <c r="N121" s="101">
        <v>0</v>
      </c>
      <c r="O121" s="101">
        <v>1.6</v>
      </c>
      <c r="P121" s="101">
        <v>0</v>
      </c>
      <c r="Q121" s="101">
        <v>0</v>
      </c>
      <c r="R121" s="101">
        <v>0</v>
      </c>
      <c r="S121" s="101">
        <v>0</v>
      </c>
      <c r="T121" s="164">
        <f t="shared" si="18"/>
        <v>4.0999999999999996</v>
      </c>
      <c r="U121" s="4">
        <v>0.3</v>
      </c>
      <c r="V121" s="51">
        <f t="shared" si="17"/>
        <v>4.3999999999999995</v>
      </c>
    </row>
    <row r="122" spans="1:22" x14ac:dyDescent="0.2">
      <c r="A122" s="172">
        <f>'Web Graph Info.'!A115:A262</f>
        <v>42260</v>
      </c>
      <c r="B122" s="101">
        <v>0.6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1.6</v>
      </c>
      <c r="J122" s="101">
        <v>0.3</v>
      </c>
      <c r="K122" s="101">
        <v>0</v>
      </c>
      <c r="L122" s="101">
        <v>0</v>
      </c>
      <c r="M122" s="101">
        <v>0</v>
      </c>
      <c r="N122" s="101">
        <v>0</v>
      </c>
      <c r="O122" s="101">
        <v>1.6</v>
      </c>
      <c r="P122" s="101">
        <v>0</v>
      </c>
      <c r="Q122" s="101">
        <v>0</v>
      </c>
      <c r="R122" s="101">
        <v>0</v>
      </c>
      <c r="S122" s="101">
        <v>0</v>
      </c>
      <c r="T122" s="219">
        <f t="shared" ref="T122:T123" si="24">IF(SUM(B122:S122)=0,NA(),SUM(B122:S122))</f>
        <v>4.0999999999999996</v>
      </c>
      <c r="U122" s="4">
        <v>0.3</v>
      </c>
      <c r="V122" s="219">
        <f t="shared" ref="V122:V123" si="25">SUM(T122:U122)</f>
        <v>4.3999999999999995</v>
      </c>
    </row>
    <row r="123" spans="1:22" x14ac:dyDescent="0.2">
      <c r="A123" s="172">
        <f>'Web Graph Info.'!A116:A263</f>
        <v>42261</v>
      </c>
      <c r="B123" s="101">
        <v>0.6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1.6</v>
      </c>
      <c r="J123" s="101">
        <v>0.3</v>
      </c>
      <c r="K123" s="101">
        <v>0</v>
      </c>
      <c r="L123" s="101">
        <v>0</v>
      </c>
      <c r="M123" s="101">
        <v>0</v>
      </c>
      <c r="N123" s="101">
        <v>0</v>
      </c>
      <c r="O123" s="101">
        <v>1.6</v>
      </c>
      <c r="P123" s="101">
        <v>0</v>
      </c>
      <c r="Q123" s="101">
        <v>0</v>
      </c>
      <c r="R123" s="101">
        <v>0</v>
      </c>
      <c r="S123" s="101">
        <v>0</v>
      </c>
      <c r="T123" s="219">
        <f t="shared" si="24"/>
        <v>4.0999999999999996</v>
      </c>
      <c r="U123" s="4">
        <v>0.3</v>
      </c>
      <c r="V123" s="219">
        <f t="shared" si="25"/>
        <v>4.3999999999999995</v>
      </c>
    </row>
    <row r="124" spans="1:22" x14ac:dyDescent="0.2">
      <c r="A124" s="172">
        <f>'Web Graph Info.'!A117:A264</f>
        <v>42262</v>
      </c>
      <c r="B124">
        <v>7</v>
      </c>
      <c r="C124">
        <v>0</v>
      </c>
      <c r="D124">
        <v>0</v>
      </c>
      <c r="E124">
        <v>0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64">
        <v>10</v>
      </c>
      <c r="U124" s="4">
        <v>0</v>
      </c>
      <c r="V124" s="51">
        <f t="shared" si="17"/>
        <v>10</v>
      </c>
    </row>
    <row r="125" spans="1:22" x14ac:dyDescent="0.2">
      <c r="A125" s="172">
        <f>'Web Graph Info.'!A118:A265</f>
        <v>42263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2</v>
      </c>
      <c r="K125">
        <v>0</v>
      </c>
      <c r="L125">
        <v>1</v>
      </c>
      <c r="M125">
        <v>0</v>
      </c>
      <c r="N125">
        <v>0</v>
      </c>
      <c r="O125">
        <v>3</v>
      </c>
      <c r="P125">
        <v>0</v>
      </c>
      <c r="Q125">
        <v>0</v>
      </c>
      <c r="R125">
        <v>0</v>
      </c>
      <c r="S125">
        <v>0</v>
      </c>
      <c r="T125" s="164">
        <f t="shared" si="18"/>
        <v>11</v>
      </c>
      <c r="U125" s="4">
        <v>2</v>
      </c>
      <c r="V125" s="51">
        <f t="shared" si="17"/>
        <v>13</v>
      </c>
    </row>
    <row r="126" spans="1:22" x14ac:dyDescent="0.2">
      <c r="A126" s="172">
        <f>'Web Graph Info.'!A119:A266</f>
        <v>42264</v>
      </c>
      <c r="B126" s="101">
        <v>10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2</v>
      </c>
      <c r="M126" s="101">
        <v>0</v>
      </c>
      <c r="N126" s="101">
        <v>0</v>
      </c>
      <c r="O126" s="101">
        <v>3</v>
      </c>
      <c r="P126" s="101">
        <v>0</v>
      </c>
      <c r="Q126" s="101">
        <v>0</v>
      </c>
      <c r="R126" s="101">
        <v>0</v>
      </c>
      <c r="S126" s="101">
        <v>0</v>
      </c>
      <c r="T126" s="164">
        <f t="shared" si="18"/>
        <v>15</v>
      </c>
      <c r="U126" s="4">
        <v>3</v>
      </c>
      <c r="V126" s="51">
        <f t="shared" si="17"/>
        <v>18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64" t="e">
        <f t="shared" si="18"/>
        <v>#N/A</v>
      </c>
      <c r="U127" s="4"/>
      <c r="V127" s="51" t="e">
        <f t="shared" si="17"/>
        <v>#N/A</v>
      </c>
    </row>
    <row r="128" spans="1:22" x14ac:dyDescent="0.2">
      <c r="A128" s="172">
        <f>'Web Graph Info.'!A121:A268</f>
        <v>42266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64" t="e">
        <f t="shared" si="18"/>
        <v>#N/A</v>
      </c>
      <c r="U128" s="4"/>
      <c r="V128" s="51" t="e">
        <f t="shared" si="17"/>
        <v>#N/A</v>
      </c>
    </row>
    <row r="129" spans="1:27" x14ac:dyDescent="0.2">
      <c r="A129" s="172">
        <f>'Web Graph Info.'!A122:A269</f>
        <v>42267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64" t="e">
        <f t="shared" si="18"/>
        <v>#N/A</v>
      </c>
      <c r="U129" s="4"/>
      <c r="V129" s="51" t="e">
        <f t="shared" si="17"/>
        <v>#N/A</v>
      </c>
    </row>
    <row r="130" spans="1:27" x14ac:dyDescent="0.2">
      <c r="A130" s="172">
        <f>'Web Graph Info.'!A123:A270</f>
        <v>42268</v>
      </c>
      <c r="B130"/>
      <c r="I130"/>
      <c r="O130"/>
      <c r="R130"/>
      <c r="T130" s="164" t="e">
        <f t="shared" si="18"/>
        <v>#N/A</v>
      </c>
      <c r="U130" s="4"/>
      <c r="V130" s="51" t="e">
        <f t="shared" si="17"/>
        <v>#N/A</v>
      </c>
    </row>
    <row r="131" spans="1:27" x14ac:dyDescent="0.2">
      <c r="A131" s="172">
        <f>'Web Graph Info.'!A124:A271</f>
        <v>42269</v>
      </c>
      <c r="B131"/>
      <c r="I131"/>
      <c r="O131"/>
      <c r="R131"/>
      <c r="T131" s="164" t="e">
        <f t="shared" si="18"/>
        <v>#N/A</v>
      </c>
      <c r="U131" s="4"/>
      <c r="V131" s="51" t="e">
        <f t="shared" si="17"/>
        <v>#N/A</v>
      </c>
      <c r="W131" s="4"/>
      <c r="X131" s="14"/>
      <c r="Y131" s="4"/>
      <c r="Z131" s="14"/>
      <c r="AA131" s="4"/>
    </row>
    <row r="132" spans="1:27" x14ac:dyDescent="0.2">
      <c r="A132" s="172">
        <f>'Web Graph Info.'!A125:A272</f>
        <v>42270</v>
      </c>
      <c r="B132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64" t="e">
        <f t="shared" si="18"/>
        <v>#N/A</v>
      </c>
      <c r="U132" s="4"/>
      <c r="V132" s="51" t="e">
        <f t="shared" si="17"/>
        <v>#N/A</v>
      </c>
    </row>
    <row r="133" spans="1:27" x14ac:dyDescent="0.2">
      <c r="A133" s="172">
        <f>'Web Graph Info.'!A126:A273</f>
        <v>42271</v>
      </c>
      <c r="B133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164" t="e">
        <f t="shared" si="18"/>
        <v>#N/A</v>
      </c>
      <c r="U133" s="4"/>
      <c r="V133" s="51" t="e">
        <f t="shared" si="17"/>
        <v>#N/A</v>
      </c>
    </row>
    <row r="134" spans="1:27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64" t="e">
        <f t="shared" si="18"/>
        <v>#N/A</v>
      </c>
      <c r="U134" s="4"/>
      <c r="V134" s="51" t="e">
        <f t="shared" si="17"/>
        <v>#N/A</v>
      </c>
    </row>
    <row r="135" spans="1:27" x14ac:dyDescent="0.2">
      <c r="A135" s="172">
        <f>'Web Graph Info.'!A128:A275</f>
        <v>42273</v>
      </c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64" t="e">
        <f t="shared" si="18"/>
        <v>#N/A</v>
      </c>
      <c r="U135" s="4"/>
      <c r="V135" s="51" t="e">
        <f t="shared" si="17"/>
        <v>#N/A</v>
      </c>
    </row>
    <row r="136" spans="1:27" x14ac:dyDescent="0.2">
      <c r="A136" s="172">
        <f>'Web Graph Info.'!A129:A276</f>
        <v>42274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164" t="e">
        <f t="shared" si="18"/>
        <v>#N/A</v>
      </c>
      <c r="U136" s="4"/>
      <c r="V136" s="51" t="e">
        <f t="shared" si="17"/>
        <v>#N/A</v>
      </c>
    </row>
    <row r="137" spans="1:27" x14ac:dyDescent="0.2">
      <c r="A137" s="172">
        <f>'Web Graph Info.'!A130:A277</f>
        <v>42275</v>
      </c>
      <c r="B13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64" t="e">
        <f t="shared" si="18"/>
        <v>#N/A</v>
      </c>
      <c r="U137" s="101"/>
      <c r="V137" s="51" t="e">
        <f t="shared" si="17"/>
        <v>#N/A</v>
      </c>
    </row>
    <row r="138" spans="1:27" x14ac:dyDescent="0.2">
      <c r="A138" s="172">
        <f>'Web Graph Info.'!A131:A278</f>
        <v>42276</v>
      </c>
      <c r="B138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64" t="e">
        <f t="shared" ref="T138:T165" si="26">IF(SUM(B138:S138)=0,NA(),SUM(B138:S138))</f>
        <v>#N/A</v>
      </c>
      <c r="U138" s="101"/>
      <c r="V138" s="51" t="e">
        <f t="shared" ref="V138:V172" si="27">SUM(T138:U138)</f>
        <v>#N/A</v>
      </c>
    </row>
    <row r="139" spans="1:27" x14ac:dyDescent="0.2">
      <c r="A139" s="172">
        <f>'Web Graph Info.'!A132:A279</f>
        <v>42277</v>
      </c>
      <c r="B139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64" t="e">
        <f t="shared" si="26"/>
        <v>#N/A</v>
      </c>
      <c r="U139" s="101"/>
      <c r="V139" s="51" t="e">
        <f t="shared" si="27"/>
        <v>#N/A</v>
      </c>
    </row>
    <row r="140" spans="1:27" x14ac:dyDescent="0.2">
      <c r="A140" s="172">
        <f>'Web Graph Info.'!A133:A280</f>
        <v>42278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64" t="e">
        <f t="shared" si="26"/>
        <v>#N/A</v>
      </c>
      <c r="U140" s="101"/>
      <c r="V140" s="51" t="e">
        <f t="shared" si="27"/>
        <v>#N/A</v>
      </c>
    </row>
    <row r="141" spans="1:27" x14ac:dyDescent="0.2">
      <c r="A141" s="172">
        <f>'Web Graph Info.'!A134:A281</f>
        <v>42279</v>
      </c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64" t="e">
        <f t="shared" si="26"/>
        <v>#N/A</v>
      </c>
      <c r="U141" s="101"/>
      <c r="V141" s="51" t="e">
        <f t="shared" si="27"/>
        <v>#N/A</v>
      </c>
    </row>
    <row r="142" spans="1:27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64" t="e">
        <f t="shared" si="26"/>
        <v>#N/A</v>
      </c>
      <c r="U142" s="101"/>
      <c r="V142" s="51" t="e">
        <f t="shared" si="27"/>
        <v>#N/A</v>
      </c>
    </row>
    <row r="143" spans="1:27" x14ac:dyDescent="0.2">
      <c r="A143" s="172">
        <f>'Web Graph Info.'!A136:A283</f>
        <v>42281</v>
      </c>
      <c r="B143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64" t="e">
        <f t="shared" si="26"/>
        <v>#N/A</v>
      </c>
      <c r="U143" s="4"/>
      <c r="V143" s="51" t="e">
        <f t="shared" si="27"/>
        <v>#N/A</v>
      </c>
    </row>
    <row r="144" spans="1:27" x14ac:dyDescent="0.2">
      <c r="A144" s="172">
        <f>'Web Graph Info.'!A137:A284</f>
        <v>42282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164" t="e">
        <f t="shared" si="26"/>
        <v>#N/A</v>
      </c>
      <c r="U144" s="4"/>
      <c r="V144" s="51" t="e">
        <f t="shared" si="27"/>
        <v>#N/A</v>
      </c>
    </row>
    <row r="145" spans="1:22" x14ac:dyDescent="0.2">
      <c r="A145" s="172">
        <f>'Web Graph Info.'!A138:A285</f>
        <v>42283</v>
      </c>
      <c r="B145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64" t="e">
        <f t="shared" si="26"/>
        <v>#N/A</v>
      </c>
      <c r="U145" s="4"/>
      <c r="V145" s="51" t="e">
        <f t="shared" si="27"/>
        <v>#N/A</v>
      </c>
    </row>
    <row r="146" spans="1:22" x14ac:dyDescent="0.2">
      <c r="A146" s="172">
        <f>'Web Graph Info.'!A139:A286</f>
        <v>42284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164" t="e">
        <f t="shared" si="26"/>
        <v>#N/A</v>
      </c>
      <c r="U146" s="4"/>
      <c r="V146" s="51" t="e">
        <f t="shared" si="27"/>
        <v>#N/A</v>
      </c>
    </row>
    <row r="147" spans="1:22" x14ac:dyDescent="0.2">
      <c r="A147" s="172">
        <f>'Web Graph Info.'!A140:A287</f>
        <v>42285</v>
      </c>
      <c r="B147" s="101"/>
      <c r="C147" s="101"/>
      <c r="D147" s="101"/>
      <c r="E147" s="101"/>
      <c r="F147" s="101"/>
      <c r="G147" s="101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164" t="e">
        <f t="shared" si="26"/>
        <v>#N/A</v>
      </c>
      <c r="U147" s="4"/>
      <c r="V147" s="51" t="e">
        <f t="shared" si="27"/>
        <v>#N/A</v>
      </c>
    </row>
    <row r="148" spans="1:22" x14ac:dyDescent="0.2">
      <c r="A148" s="172">
        <f>'Web Graph Info.'!A141:A288</f>
        <v>42286</v>
      </c>
      <c r="B148" s="101"/>
      <c r="C148" s="101"/>
      <c r="D148" s="101"/>
      <c r="E148" s="101"/>
      <c r="F148" s="101"/>
      <c r="G148" s="101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164" t="e">
        <f t="shared" si="26"/>
        <v>#N/A</v>
      </c>
      <c r="U148" s="4"/>
      <c r="V148" s="51" t="e">
        <f t="shared" si="27"/>
        <v>#N/A</v>
      </c>
    </row>
    <row r="149" spans="1:22" x14ac:dyDescent="0.2">
      <c r="A149" s="172">
        <f>'Web Graph Info.'!A142:A289</f>
        <v>42287</v>
      </c>
      <c r="B149" s="101"/>
      <c r="C149" s="101"/>
      <c r="D149" s="101"/>
      <c r="E149" s="101"/>
      <c r="F149" s="101"/>
      <c r="G149" s="101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164" t="e">
        <f t="shared" si="26"/>
        <v>#N/A</v>
      </c>
      <c r="U149" s="4"/>
      <c r="V149" s="51" t="e">
        <f t="shared" si="27"/>
        <v>#N/A</v>
      </c>
    </row>
    <row r="150" spans="1:22" x14ac:dyDescent="0.2">
      <c r="A150" s="11"/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164" t="e">
        <f t="shared" si="26"/>
        <v>#N/A</v>
      </c>
      <c r="U150" s="4"/>
      <c r="V150" s="51" t="e">
        <f t="shared" si="27"/>
        <v>#N/A</v>
      </c>
    </row>
    <row r="151" spans="1:22" x14ac:dyDescent="0.2">
      <c r="A151" s="11"/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164" t="e">
        <f t="shared" si="26"/>
        <v>#N/A</v>
      </c>
      <c r="U151" s="4"/>
      <c r="V151" s="51" t="e">
        <f t="shared" si="27"/>
        <v>#N/A</v>
      </c>
    </row>
    <row r="152" spans="1:22" x14ac:dyDescent="0.2">
      <c r="A152" s="11"/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164" t="e">
        <f t="shared" si="26"/>
        <v>#N/A</v>
      </c>
      <c r="U152" s="4"/>
      <c r="V152" s="51" t="e">
        <f t="shared" si="27"/>
        <v>#N/A</v>
      </c>
    </row>
    <row r="153" spans="1:22" s="101" customFormat="1" x14ac:dyDescent="0.2">
      <c r="A153" s="11"/>
      <c r="H153" s="12"/>
      <c r="I153" s="4"/>
      <c r="J153" s="4"/>
      <c r="K153" s="4"/>
      <c r="L153" s="4"/>
      <c r="M153" s="4"/>
      <c r="N153" s="12"/>
      <c r="O153" s="4"/>
      <c r="P153" s="4"/>
      <c r="Q153" s="12"/>
      <c r="R153" s="4"/>
      <c r="S153" s="12"/>
      <c r="T153" s="164" t="e">
        <f t="shared" si="26"/>
        <v>#N/A</v>
      </c>
      <c r="U153" s="4"/>
      <c r="V153" s="156" t="e">
        <f t="shared" si="27"/>
        <v>#N/A</v>
      </c>
    </row>
    <row r="154" spans="1:22" s="101" customFormat="1" x14ac:dyDescent="0.2">
      <c r="A154" s="11"/>
      <c r="H154" s="12"/>
      <c r="I154" s="4"/>
      <c r="J154" s="4"/>
      <c r="K154" s="4"/>
      <c r="L154" s="4"/>
      <c r="M154" s="4"/>
      <c r="N154" s="12"/>
      <c r="O154" s="4"/>
      <c r="P154" s="4"/>
      <c r="Q154" s="12"/>
      <c r="R154" s="4"/>
      <c r="S154" s="12"/>
      <c r="T154" s="164" t="e">
        <f t="shared" si="26"/>
        <v>#N/A</v>
      </c>
      <c r="U154" s="4"/>
      <c r="V154" s="156" t="e">
        <f t="shared" si="27"/>
        <v>#N/A</v>
      </c>
    </row>
    <row r="155" spans="1:22" s="101" customFormat="1" x14ac:dyDescent="0.2">
      <c r="A155" s="11"/>
      <c r="H155" s="12"/>
      <c r="I155" s="4"/>
      <c r="J155" s="4"/>
      <c r="K155" s="4"/>
      <c r="L155" s="4"/>
      <c r="M155" s="4"/>
      <c r="N155" s="12"/>
      <c r="O155" s="4"/>
      <c r="P155" s="4"/>
      <c r="Q155" s="12"/>
      <c r="R155" s="4"/>
      <c r="S155" s="12"/>
      <c r="T155" s="164" t="e">
        <f t="shared" si="26"/>
        <v>#N/A</v>
      </c>
      <c r="U155" s="4"/>
      <c r="V155" s="156" t="e">
        <f t="shared" si="27"/>
        <v>#N/A</v>
      </c>
    </row>
    <row r="156" spans="1:22" s="101" customFormat="1" x14ac:dyDescent="0.2">
      <c r="A156" s="11"/>
      <c r="H156" s="12"/>
      <c r="I156" s="4"/>
      <c r="J156" s="4"/>
      <c r="K156" s="4"/>
      <c r="L156" s="4"/>
      <c r="M156" s="4"/>
      <c r="N156" s="12"/>
      <c r="O156" s="4"/>
      <c r="P156" s="4"/>
      <c r="Q156" s="12"/>
      <c r="R156" s="4"/>
      <c r="S156" s="12"/>
      <c r="T156" s="164" t="e">
        <f t="shared" si="26"/>
        <v>#N/A</v>
      </c>
      <c r="U156" s="4"/>
      <c r="V156" s="156" t="e">
        <f t="shared" si="27"/>
        <v>#N/A</v>
      </c>
    </row>
    <row r="157" spans="1:22" s="101" customFormat="1" x14ac:dyDescent="0.2">
      <c r="A157" s="11"/>
      <c r="H157" s="12"/>
      <c r="I157" s="4"/>
      <c r="J157" s="4"/>
      <c r="K157" s="4"/>
      <c r="L157" s="4"/>
      <c r="M157" s="4"/>
      <c r="N157" s="12"/>
      <c r="O157" s="4"/>
      <c r="P157" s="4"/>
      <c r="Q157" s="12"/>
      <c r="R157" s="4"/>
      <c r="S157" s="12"/>
      <c r="T157" s="164" t="e">
        <f t="shared" si="26"/>
        <v>#N/A</v>
      </c>
      <c r="U157" s="4"/>
      <c r="V157" s="157" t="e">
        <f t="shared" si="27"/>
        <v>#N/A</v>
      </c>
    </row>
    <row r="158" spans="1:22" s="101" customFormat="1" x14ac:dyDescent="0.2">
      <c r="A158" s="11"/>
      <c r="T158" s="164" t="e">
        <f t="shared" si="26"/>
        <v>#N/A</v>
      </c>
      <c r="U158" s="4"/>
      <c r="V158" s="157" t="e">
        <f t="shared" si="27"/>
        <v>#N/A</v>
      </c>
    </row>
    <row r="159" spans="1:22" s="101" customFormat="1" x14ac:dyDescent="0.2">
      <c r="A159" s="11"/>
      <c r="T159" s="164" t="e">
        <f t="shared" si="26"/>
        <v>#N/A</v>
      </c>
      <c r="U159" s="4"/>
      <c r="V159" s="157" t="e">
        <f t="shared" si="27"/>
        <v>#N/A</v>
      </c>
    </row>
    <row r="160" spans="1:22" s="101" customFormat="1" x14ac:dyDescent="0.2">
      <c r="A160" s="11"/>
      <c r="T160" s="164" t="e">
        <f t="shared" si="26"/>
        <v>#N/A</v>
      </c>
      <c r="V160" s="157" t="e">
        <f t="shared" si="27"/>
        <v>#N/A</v>
      </c>
    </row>
    <row r="161" spans="1:22" s="101" customFormat="1" x14ac:dyDescent="0.2">
      <c r="A161" s="11"/>
      <c r="T161" s="164" t="e">
        <f t="shared" si="26"/>
        <v>#N/A</v>
      </c>
      <c r="V161" s="157" t="e">
        <f t="shared" si="27"/>
        <v>#N/A</v>
      </c>
    </row>
    <row r="162" spans="1:22" s="101" customFormat="1" x14ac:dyDescent="0.2">
      <c r="A162" s="11"/>
      <c r="T162" s="164" t="e">
        <f t="shared" si="26"/>
        <v>#N/A</v>
      </c>
      <c r="V162" s="157" t="e">
        <f t="shared" si="27"/>
        <v>#N/A</v>
      </c>
    </row>
    <row r="163" spans="1:22" s="101" customFormat="1" x14ac:dyDescent="0.2">
      <c r="A163" s="11"/>
      <c r="T163" s="164" t="e">
        <f t="shared" si="26"/>
        <v>#N/A</v>
      </c>
      <c r="V163" s="157" t="e">
        <f t="shared" si="27"/>
        <v>#N/A</v>
      </c>
    </row>
    <row r="164" spans="1:22" s="101" customFormat="1" x14ac:dyDescent="0.2">
      <c r="A164" s="11"/>
      <c r="T164" s="164" t="e">
        <f t="shared" si="26"/>
        <v>#N/A</v>
      </c>
      <c r="U164" s="4"/>
      <c r="V164" s="157" t="e">
        <f t="shared" si="27"/>
        <v>#N/A</v>
      </c>
    </row>
    <row r="165" spans="1:22" s="101" customFormat="1" x14ac:dyDescent="0.2">
      <c r="A165" s="11"/>
      <c r="T165" s="164" t="e">
        <f t="shared" si="26"/>
        <v>#N/A</v>
      </c>
      <c r="U165" s="4"/>
      <c r="V165" s="157" t="e">
        <f t="shared" si="27"/>
        <v>#N/A</v>
      </c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57" t="e">
        <f t="shared" ref="T166:T172" si="28">IF(SUM(B166:S166)=0,NA(),SUM(B166:S166))</f>
        <v>#N/A</v>
      </c>
      <c r="U166" s="4"/>
      <c r="V166" s="157" t="e">
        <f t="shared" si="27"/>
        <v>#N/A</v>
      </c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57" t="e">
        <f t="shared" si="28"/>
        <v>#N/A</v>
      </c>
      <c r="U167" s="4"/>
      <c r="V167" s="157" t="e">
        <f t="shared" si="27"/>
        <v>#N/A</v>
      </c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57" t="e">
        <f t="shared" si="28"/>
        <v>#N/A</v>
      </c>
      <c r="U168" s="4"/>
      <c r="V168" s="157" t="e">
        <f t="shared" si="27"/>
        <v>#N/A</v>
      </c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57" t="e">
        <f t="shared" si="28"/>
        <v>#N/A</v>
      </c>
      <c r="U169" s="4"/>
      <c r="V169" s="157" t="e">
        <f t="shared" si="27"/>
        <v>#N/A</v>
      </c>
    </row>
    <row r="170" spans="1:22" s="101" customFormat="1" x14ac:dyDescent="0.2">
      <c r="A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57" t="e">
        <f t="shared" si="28"/>
        <v>#N/A</v>
      </c>
      <c r="U170" s="4"/>
      <c r="V170" s="157" t="e">
        <f t="shared" si="27"/>
        <v>#N/A</v>
      </c>
    </row>
    <row r="171" spans="1:22" s="101" customFormat="1" x14ac:dyDescent="0.2">
      <c r="A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57" t="e">
        <f t="shared" si="28"/>
        <v>#N/A</v>
      </c>
      <c r="U171" s="4"/>
      <c r="V171" s="157" t="e">
        <f t="shared" si="27"/>
        <v>#N/A</v>
      </c>
    </row>
    <row r="172" spans="1:22" s="101" customFormat="1" x14ac:dyDescent="0.2">
      <c r="A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57" t="e">
        <f t="shared" si="28"/>
        <v>#N/A</v>
      </c>
      <c r="U172" s="4"/>
      <c r="V172" s="157" t="e">
        <f t="shared" si="27"/>
        <v>#N/A</v>
      </c>
    </row>
    <row r="173" spans="1:22" s="101" customFormat="1" x14ac:dyDescent="0.2">
      <c r="A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4"/>
      <c r="V173" s="157"/>
    </row>
    <row r="174" spans="1:22" s="101" customFormat="1" x14ac:dyDescent="0.2">
      <c r="A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4"/>
      <c r="V174" s="157"/>
    </row>
    <row r="175" spans="1:22" s="101" customFormat="1" x14ac:dyDescent="0.2">
      <c r="A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4"/>
      <c r="V175" s="157"/>
    </row>
    <row r="176" spans="1:22" s="101" customFormat="1" x14ac:dyDescent="0.2">
      <c r="A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4"/>
      <c r="V176" s="157"/>
    </row>
    <row r="177" spans="1:22" x14ac:dyDescent="0.2">
      <c r="B177" s="224" t="s">
        <v>27</v>
      </c>
      <c r="C177" s="224"/>
      <c r="D177" s="224"/>
      <c r="E177" s="224"/>
      <c r="F177" s="224"/>
      <c r="G177" s="224"/>
      <c r="H177" s="224"/>
      <c r="I177" s="224" t="s">
        <v>28</v>
      </c>
      <c r="J177" s="224"/>
      <c r="K177" s="224"/>
      <c r="L177" s="224"/>
      <c r="M177" s="224"/>
      <c r="N177" s="224"/>
      <c r="O177" s="224" t="s">
        <v>29</v>
      </c>
      <c r="P177" s="224"/>
      <c r="Q177" s="224"/>
      <c r="R177" s="224" t="s">
        <v>30</v>
      </c>
      <c r="S177" s="224"/>
      <c r="T177" s="222" t="s">
        <v>31</v>
      </c>
      <c r="U177" t="s">
        <v>32</v>
      </c>
      <c r="V177" s="51">
        <f>SUM(T177:U177)</f>
        <v>0</v>
      </c>
    </row>
    <row r="178" spans="1:22" x14ac:dyDescent="0.2">
      <c r="B178" t="s">
        <v>34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H178" s="1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50</v>
      </c>
      <c r="N178" s="1" t="s">
        <v>40</v>
      </c>
      <c r="O178" t="s">
        <v>46</v>
      </c>
      <c r="P178" t="s">
        <v>47</v>
      </c>
      <c r="Q178" s="1" t="s">
        <v>40</v>
      </c>
      <c r="R178" t="s">
        <v>51</v>
      </c>
      <c r="S178" s="1" t="s">
        <v>49</v>
      </c>
      <c r="T178" s="223"/>
    </row>
    <row r="179" spans="1:22" x14ac:dyDescent="0.2">
      <c r="A179" t="s">
        <v>52</v>
      </c>
      <c r="B179">
        <f>SUM(B9:B129)</f>
        <v>3114.7</v>
      </c>
      <c r="C179">
        <f t="shared" ref="C179:S179" si="29">SUM(C9:C129)</f>
        <v>159.38000000000008</v>
      </c>
      <c r="D179">
        <f t="shared" si="29"/>
        <v>0</v>
      </c>
      <c r="E179">
        <f t="shared" si="29"/>
        <v>0.89999999999999991</v>
      </c>
      <c r="F179">
        <f t="shared" si="29"/>
        <v>4</v>
      </c>
      <c r="G179">
        <f t="shared" si="29"/>
        <v>0</v>
      </c>
      <c r="H179">
        <f t="shared" si="29"/>
        <v>0</v>
      </c>
      <c r="I179">
        <f t="shared" si="29"/>
        <v>97.899999999999963</v>
      </c>
      <c r="J179">
        <f t="shared" si="29"/>
        <v>63.399999999999984</v>
      </c>
      <c r="K179">
        <f t="shared" si="29"/>
        <v>4</v>
      </c>
      <c r="L179">
        <f t="shared" si="29"/>
        <v>32.600000000000009</v>
      </c>
      <c r="M179">
        <f t="shared" si="29"/>
        <v>25.900000000000002</v>
      </c>
      <c r="N179">
        <f t="shared" si="29"/>
        <v>0</v>
      </c>
      <c r="O179">
        <f t="shared" si="29"/>
        <v>149.09000000000003</v>
      </c>
      <c r="P179">
        <f t="shared" si="29"/>
        <v>0</v>
      </c>
      <c r="Q179">
        <f t="shared" si="29"/>
        <v>0</v>
      </c>
      <c r="R179">
        <f t="shared" si="29"/>
        <v>6.6999999999999993</v>
      </c>
      <c r="S179">
        <f t="shared" si="29"/>
        <v>0</v>
      </c>
      <c r="T179" t="e">
        <f>SUM(T10:T132)</f>
        <v>#N/A</v>
      </c>
      <c r="U179">
        <f>SUM(U11:U132)</f>
        <v>1202.7999999999993</v>
      </c>
      <c r="V179" t="e">
        <f>SUM(V9:V177)</f>
        <v>#N/A</v>
      </c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</row>
    <row r="186" spans="1:22" x14ac:dyDescent="0.2">
      <c r="B186"/>
      <c r="H186" s="1"/>
      <c r="I186"/>
      <c r="N186" s="1"/>
      <c r="O186"/>
      <c r="Q186" s="1"/>
      <c r="R186"/>
      <c r="S186" s="1"/>
      <c r="T186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s="223" t="s">
        <v>14</v>
      </c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 s="223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t="s">
        <v>14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7:V188"/>
    <mergeCell ref="T7:T8"/>
    <mergeCell ref="V7:V8"/>
    <mergeCell ref="B177:H177"/>
    <mergeCell ref="I177:N177"/>
    <mergeCell ref="O177:Q177"/>
    <mergeCell ref="R177:S177"/>
    <mergeCell ref="T177:T178"/>
  </mergeCells>
  <phoneticPr fontId="2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280"/>
  <sheetViews>
    <sheetView tabSelected="1" zoomScaleNormal="100" workbookViewId="0">
      <pane ySplit="8" topLeftCell="A90" activePane="bottomLeft" state="frozen"/>
      <selection pane="bottomLeft" activeCell="B126" sqref="B126"/>
    </sheetView>
  </sheetViews>
  <sheetFormatPr defaultRowHeight="12.75" x14ac:dyDescent="0.2"/>
  <cols>
    <col min="1" max="1" width="11.28515625" bestFit="1" customWidth="1"/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170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171</v>
      </c>
      <c r="B3" s="226"/>
      <c r="C3" s="226"/>
      <c r="E3" s="55" t="s">
        <v>172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173</v>
      </c>
      <c r="B4" s="226"/>
      <c r="C4" s="226"/>
      <c r="D4" s="226"/>
      <c r="E4" t="s">
        <v>174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V9" t="e">
        <f t="shared" ref="V9:V10" si="0">T9+U9</f>
        <v>#N/A</v>
      </c>
    </row>
    <row r="10" spans="1:22" x14ac:dyDescent="0.2">
      <c r="A10" s="172">
        <f>'Web Graph Info.'!A3:A150</f>
        <v>42148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01" t="e">
        <f t="shared" ref="T10:T72" si="1">IF(SUM(B10:S10)=0,NA(),SUM(B10:S10))</f>
        <v>#N/A</v>
      </c>
      <c r="U10" s="22"/>
      <c r="V10" t="e">
        <f t="shared" si="0"/>
        <v>#N/A</v>
      </c>
    </row>
    <row r="11" spans="1:22" x14ac:dyDescent="0.2">
      <c r="A11" s="172">
        <f>'Web Graph Info.'!A4:A151</f>
        <v>42149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101" t="e">
        <f t="shared" si="1"/>
        <v>#N/A</v>
      </c>
      <c r="U11" s="22"/>
      <c r="V11" t="e">
        <f t="shared" ref="V11:V74" si="2">T11+U11</f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T12" s="101" t="e">
        <f t="shared" si="1"/>
        <v>#N/A</v>
      </c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T13" s="101" t="e">
        <f t="shared" si="1"/>
        <v>#N/A</v>
      </c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T14" s="101" t="e">
        <f t="shared" si="1"/>
        <v>#N/A</v>
      </c>
      <c r="V14" t="e">
        <f t="shared" si="2"/>
        <v>#N/A</v>
      </c>
    </row>
    <row r="15" spans="1:22" x14ac:dyDescent="0.2">
      <c r="A15" s="172">
        <f>'Web Graph Info.'!A8:A155</f>
        <v>42153</v>
      </c>
      <c r="B15">
        <v>5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>
        <v>1</v>
      </c>
      <c r="P15">
        <v>0</v>
      </c>
      <c r="Q15">
        <v>0</v>
      </c>
      <c r="R15">
        <v>0</v>
      </c>
      <c r="S15">
        <v>0</v>
      </c>
      <c r="T15" s="101">
        <f t="shared" si="1"/>
        <v>6</v>
      </c>
      <c r="U15">
        <v>4</v>
      </c>
      <c r="V15">
        <f t="shared" si="2"/>
        <v>10</v>
      </c>
    </row>
    <row r="16" spans="1:22" x14ac:dyDescent="0.2">
      <c r="A16" s="172">
        <f>'Web Graph Info.'!A9:A156</f>
        <v>42154</v>
      </c>
      <c r="B16">
        <v>7</v>
      </c>
      <c r="C16">
        <v>1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>
        <v>2</v>
      </c>
      <c r="P16">
        <v>0</v>
      </c>
      <c r="Q16">
        <v>0</v>
      </c>
      <c r="R16">
        <v>0</v>
      </c>
      <c r="S16">
        <v>0</v>
      </c>
      <c r="T16" s="101">
        <f t="shared" si="1"/>
        <v>10</v>
      </c>
      <c r="U16">
        <v>9.6</v>
      </c>
      <c r="V16">
        <f t="shared" si="2"/>
        <v>19.600000000000001</v>
      </c>
    </row>
    <row r="17" spans="1:22" x14ac:dyDescent="0.2">
      <c r="A17" s="172">
        <f>'Web Graph Info.'!A10:A157</f>
        <v>42155</v>
      </c>
      <c r="B17" s="101">
        <v>7</v>
      </c>
      <c r="C17" s="101">
        <v>1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2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3">IF(SUM(B17:S17)=0,NA(),SUM(B17:S17))</f>
        <v>10</v>
      </c>
      <c r="U17" s="101">
        <v>10.6</v>
      </c>
      <c r="V17" s="101">
        <f t="shared" ref="V17:V18" si="4">T17+U17</f>
        <v>20.6</v>
      </c>
    </row>
    <row r="18" spans="1:22" x14ac:dyDescent="0.2">
      <c r="A18" s="172">
        <f>'Web Graph Info.'!A11:A158</f>
        <v>42156</v>
      </c>
      <c r="B18" s="101">
        <v>7</v>
      </c>
      <c r="C18" s="101">
        <v>1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2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3"/>
        <v>10</v>
      </c>
      <c r="U18" s="101">
        <v>11.6</v>
      </c>
      <c r="V18" s="101">
        <f t="shared" si="4"/>
        <v>21.6</v>
      </c>
    </row>
    <row r="19" spans="1:22" x14ac:dyDescent="0.2">
      <c r="A19" s="172">
        <f>'Web Graph Info.'!A12:A159</f>
        <v>42157</v>
      </c>
      <c r="B19">
        <v>27.5</v>
      </c>
      <c r="C19">
        <v>10</v>
      </c>
      <c r="D19">
        <v>0</v>
      </c>
      <c r="E19">
        <v>0</v>
      </c>
      <c r="F19">
        <v>0</v>
      </c>
      <c r="G19">
        <v>0.5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15</v>
      </c>
      <c r="P19">
        <v>0</v>
      </c>
      <c r="Q19">
        <v>0</v>
      </c>
      <c r="R19">
        <v>0</v>
      </c>
      <c r="S19">
        <v>0</v>
      </c>
      <c r="T19" s="101">
        <f t="shared" si="1"/>
        <v>58</v>
      </c>
      <c r="U19">
        <v>72.5</v>
      </c>
      <c r="V19">
        <f t="shared" si="2"/>
        <v>130.5</v>
      </c>
    </row>
    <row r="20" spans="1:22" x14ac:dyDescent="0.2">
      <c r="A20" s="172">
        <f>'Web Graph Info.'!A13:A160</f>
        <v>42158</v>
      </c>
      <c r="B20" s="101">
        <v>27.5</v>
      </c>
      <c r="C20" s="101">
        <v>10</v>
      </c>
      <c r="D20" s="101">
        <v>0</v>
      </c>
      <c r="E20" s="101">
        <v>0</v>
      </c>
      <c r="F20" s="101">
        <v>0</v>
      </c>
      <c r="G20" s="101">
        <v>0.5</v>
      </c>
      <c r="H20" s="101">
        <v>0</v>
      </c>
      <c r="I20" s="101">
        <v>0</v>
      </c>
      <c r="J20" s="101">
        <v>0</v>
      </c>
      <c r="K20" s="101">
        <v>0</v>
      </c>
      <c r="L20" s="101">
        <v>1</v>
      </c>
      <c r="M20" s="101">
        <v>4</v>
      </c>
      <c r="N20" s="101">
        <v>0</v>
      </c>
      <c r="O20" s="101">
        <v>15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5">IF(SUM(B20:S20)=0,NA(),SUM(B20:S20))</f>
        <v>58</v>
      </c>
      <c r="U20" s="101">
        <v>73.5</v>
      </c>
      <c r="V20" s="101">
        <f t="shared" ref="V20" si="6">T20+U20</f>
        <v>131.5</v>
      </c>
    </row>
    <row r="21" spans="1:22" x14ac:dyDescent="0.2">
      <c r="A21" s="172">
        <f>'Web Graph Info.'!A14:A161</f>
        <v>42159</v>
      </c>
      <c r="B21">
        <v>124</v>
      </c>
      <c r="C21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13</v>
      </c>
      <c r="P21">
        <v>0</v>
      </c>
      <c r="Q21">
        <v>0</v>
      </c>
      <c r="R21">
        <v>0</v>
      </c>
      <c r="S21">
        <v>0</v>
      </c>
      <c r="T21" s="101">
        <f t="shared" si="1"/>
        <v>154</v>
      </c>
      <c r="U21">
        <v>550</v>
      </c>
      <c r="V21">
        <f t="shared" si="2"/>
        <v>704</v>
      </c>
    </row>
    <row r="22" spans="1:22" x14ac:dyDescent="0.2">
      <c r="A22" s="172">
        <f>'Web Graph Info.'!A15:A162</f>
        <v>42160</v>
      </c>
      <c r="B22" s="101">
        <v>124</v>
      </c>
      <c r="C22" s="101">
        <v>14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1</v>
      </c>
      <c r="M22" s="101">
        <v>2</v>
      </c>
      <c r="N22" s="101">
        <v>0</v>
      </c>
      <c r="O22" s="101">
        <v>13</v>
      </c>
      <c r="P22" s="101">
        <v>0</v>
      </c>
      <c r="Q22" s="101">
        <v>0</v>
      </c>
      <c r="R22" s="101">
        <v>0</v>
      </c>
      <c r="S22" s="101">
        <v>0</v>
      </c>
      <c r="T22" s="101">
        <f t="shared" ref="T22" si="7">IF(SUM(B22:S22)=0,NA(),SUM(B22:S22))</f>
        <v>154</v>
      </c>
      <c r="U22" s="101">
        <v>551</v>
      </c>
      <c r="V22" s="101">
        <f t="shared" ref="V22" si="8">T22+U22</f>
        <v>705</v>
      </c>
    </row>
    <row r="23" spans="1:22" x14ac:dyDescent="0.2">
      <c r="A23" s="172">
        <f>'Web Graph Info.'!A16:A163</f>
        <v>42161</v>
      </c>
      <c r="B23">
        <v>63.3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0.3</v>
      </c>
      <c r="K23">
        <v>0</v>
      </c>
      <c r="L23">
        <v>0.6</v>
      </c>
      <c r="M23">
        <v>2.6</v>
      </c>
      <c r="N23">
        <v>0</v>
      </c>
      <c r="O23">
        <v>4.66</v>
      </c>
      <c r="P23">
        <v>0</v>
      </c>
      <c r="Q23">
        <v>0</v>
      </c>
      <c r="R23">
        <v>0</v>
      </c>
      <c r="S23">
        <v>0</v>
      </c>
      <c r="T23" s="101">
        <f t="shared" si="1"/>
        <v>77.45999999999998</v>
      </c>
      <c r="U23">
        <v>212</v>
      </c>
      <c r="V23">
        <f t="shared" si="2"/>
        <v>289.45999999999998</v>
      </c>
    </row>
    <row r="24" spans="1:22" x14ac:dyDescent="0.2">
      <c r="A24" s="172">
        <f>'Web Graph Info.'!A17:A164</f>
        <v>42162</v>
      </c>
      <c r="B24" s="101">
        <v>63.3</v>
      </c>
      <c r="C24" s="101">
        <v>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0.3</v>
      </c>
      <c r="K24" s="101">
        <v>0</v>
      </c>
      <c r="L24" s="101">
        <v>0.6</v>
      </c>
      <c r="M24" s="101">
        <v>2.6</v>
      </c>
      <c r="N24" s="101">
        <v>0</v>
      </c>
      <c r="O24" s="101">
        <v>4.66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9">IF(SUM(B24:S24)=0,NA(),SUM(B24:S24))</f>
        <v>77.45999999999998</v>
      </c>
      <c r="U24" s="101">
        <v>213</v>
      </c>
      <c r="V24" s="101">
        <f t="shared" ref="V24:V25" si="10">T24+U24</f>
        <v>290.45999999999998</v>
      </c>
    </row>
    <row r="25" spans="1:22" x14ac:dyDescent="0.2">
      <c r="A25" s="172">
        <f>'Web Graph Info.'!A18:A165</f>
        <v>42163</v>
      </c>
      <c r="B25" s="101">
        <v>63.3</v>
      </c>
      <c r="C25" s="101">
        <v>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0.3</v>
      </c>
      <c r="K25" s="101">
        <v>0</v>
      </c>
      <c r="L25" s="101">
        <v>0.6</v>
      </c>
      <c r="M25" s="101">
        <v>2.6</v>
      </c>
      <c r="N25" s="101">
        <v>0</v>
      </c>
      <c r="O25" s="101">
        <v>4.66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9"/>
        <v>77.45999999999998</v>
      </c>
      <c r="U25" s="101">
        <v>214</v>
      </c>
      <c r="V25" s="101">
        <f t="shared" si="10"/>
        <v>291.45999999999998</v>
      </c>
    </row>
    <row r="26" spans="1:22" x14ac:dyDescent="0.2">
      <c r="A26" s="172">
        <f>'Web Graph Info.'!A19:A166</f>
        <v>42164</v>
      </c>
      <c r="B26">
        <v>56</v>
      </c>
      <c r="C26">
        <v>2</v>
      </c>
      <c r="D26">
        <v>0</v>
      </c>
      <c r="E26">
        <v>0</v>
      </c>
      <c r="F26">
        <v>0</v>
      </c>
      <c r="G26">
        <v>4</v>
      </c>
      <c r="H26">
        <v>0</v>
      </c>
      <c r="I26">
        <v>0</v>
      </c>
      <c r="J26">
        <v>4</v>
      </c>
      <c r="K26">
        <v>0</v>
      </c>
      <c r="L26">
        <v>4</v>
      </c>
      <c r="M26">
        <v>0</v>
      </c>
      <c r="N26">
        <v>0</v>
      </c>
      <c r="O26">
        <v>4</v>
      </c>
      <c r="P26">
        <v>0</v>
      </c>
      <c r="Q26">
        <v>0</v>
      </c>
      <c r="R26">
        <v>0</v>
      </c>
      <c r="S26">
        <v>0</v>
      </c>
      <c r="T26" s="101">
        <f t="shared" si="1"/>
        <v>74</v>
      </c>
      <c r="U26">
        <v>152</v>
      </c>
      <c r="V26">
        <f t="shared" si="2"/>
        <v>226</v>
      </c>
    </row>
    <row r="27" spans="1:22" x14ac:dyDescent="0.2">
      <c r="A27" s="172">
        <f>'Web Graph Info.'!A20:A167</f>
        <v>42165</v>
      </c>
      <c r="B27" s="89">
        <v>56</v>
      </c>
      <c r="C27" s="89">
        <v>2</v>
      </c>
      <c r="D27" s="89">
        <v>0</v>
      </c>
      <c r="E27" s="89">
        <v>0</v>
      </c>
      <c r="F27" s="89">
        <v>0</v>
      </c>
      <c r="G27" s="89">
        <v>4</v>
      </c>
      <c r="H27" s="89">
        <v>0</v>
      </c>
      <c r="I27" s="89">
        <v>0</v>
      </c>
      <c r="J27" s="89">
        <v>4</v>
      </c>
      <c r="K27" s="89">
        <v>0</v>
      </c>
      <c r="L27" s="89">
        <v>4</v>
      </c>
      <c r="M27" s="89">
        <v>0</v>
      </c>
      <c r="N27" s="89">
        <v>0</v>
      </c>
      <c r="O27" s="89">
        <v>4</v>
      </c>
      <c r="P27" s="89">
        <v>0</v>
      </c>
      <c r="Q27" s="89">
        <v>0</v>
      </c>
      <c r="R27" s="89">
        <v>0</v>
      </c>
      <c r="S27" s="89">
        <v>0</v>
      </c>
      <c r="T27" s="101">
        <f t="shared" si="1"/>
        <v>74</v>
      </c>
      <c r="U27">
        <v>152</v>
      </c>
      <c r="V27">
        <f t="shared" si="2"/>
        <v>226</v>
      </c>
    </row>
    <row r="28" spans="1:22" x14ac:dyDescent="0.2">
      <c r="A28" s="172">
        <f>'Web Graph Info.'!A21:A168</f>
        <v>42166</v>
      </c>
      <c r="B28" s="89">
        <v>95</v>
      </c>
      <c r="C28" s="89">
        <v>1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9</v>
      </c>
      <c r="M28" s="89">
        <v>7</v>
      </c>
      <c r="N28" s="89">
        <v>0</v>
      </c>
      <c r="O28" s="89">
        <v>9</v>
      </c>
      <c r="P28" s="89">
        <v>0</v>
      </c>
      <c r="Q28" s="89">
        <v>0</v>
      </c>
      <c r="R28" s="89">
        <v>0</v>
      </c>
      <c r="S28" s="89">
        <v>0</v>
      </c>
      <c r="T28" s="101">
        <f t="shared" si="1"/>
        <v>121</v>
      </c>
      <c r="U28">
        <v>45</v>
      </c>
      <c r="V28">
        <f t="shared" si="2"/>
        <v>166</v>
      </c>
    </row>
    <row r="29" spans="1:22" x14ac:dyDescent="0.2">
      <c r="A29" s="172">
        <f>'Web Graph Info.'!A22:A169</f>
        <v>42167</v>
      </c>
      <c r="B29" s="101">
        <v>95</v>
      </c>
      <c r="C29" s="101">
        <v>1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9</v>
      </c>
      <c r="M29" s="101">
        <v>7</v>
      </c>
      <c r="N29" s="101">
        <v>0</v>
      </c>
      <c r="O29" s="101">
        <v>9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11">IF(SUM(B29:S29)=0,NA(),SUM(B29:S29))</f>
        <v>121</v>
      </c>
      <c r="U29" s="101">
        <v>46</v>
      </c>
      <c r="V29" s="101">
        <f t="shared" ref="V29" si="12">T29+U29</f>
        <v>167</v>
      </c>
    </row>
    <row r="30" spans="1:22" x14ac:dyDescent="0.2">
      <c r="A30" s="172">
        <f>'Web Graph Info.'!A23:A170</f>
        <v>42168</v>
      </c>
      <c r="B30">
        <v>2.2999999999999998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>
        <v>0.3</v>
      </c>
      <c r="J30">
        <v>0</v>
      </c>
      <c r="K30">
        <v>0</v>
      </c>
      <c r="L30">
        <v>0</v>
      </c>
      <c r="M30">
        <v>0</v>
      </c>
      <c r="N30">
        <v>0</v>
      </c>
      <c r="O30">
        <v>0.3</v>
      </c>
      <c r="P30">
        <v>0</v>
      </c>
      <c r="Q30">
        <v>0</v>
      </c>
      <c r="R30">
        <v>0</v>
      </c>
      <c r="S30">
        <v>0</v>
      </c>
      <c r="T30" s="101">
        <f t="shared" si="1"/>
        <v>2.8999999999999995</v>
      </c>
      <c r="U30">
        <v>1</v>
      </c>
      <c r="V30">
        <f t="shared" si="2"/>
        <v>3.8999999999999995</v>
      </c>
    </row>
    <row r="31" spans="1:22" x14ac:dyDescent="0.2">
      <c r="A31" s="172">
        <f>'Web Graph Info.'!A24:A171</f>
        <v>42169</v>
      </c>
      <c r="B31" s="101">
        <v>2.2999999999999998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0.3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0.3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3">IF(SUM(B31:S31)=0,NA(),SUM(B31:S31))</f>
        <v>2.8999999999999995</v>
      </c>
      <c r="U31" s="101">
        <v>2</v>
      </c>
      <c r="V31" s="101">
        <f t="shared" ref="V31:V32" si="14">T31+U31</f>
        <v>4.8999999999999995</v>
      </c>
    </row>
    <row r="32" spans="1:22" x14ac:dyDescent="0.2">
      <c r="A32" s="172">
        <f>'Web Graph Info.'!A25:A172</f>
        <v>42170</v>
      </c>
      <c r="B32" s="101">
        <v>2.2999999999999998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0.3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0.3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3"/>
        <v>2.8999999999999995</v>
      </c>
      <c r="U32" s="101">
        <v>3</v>
      </c>
      <c r="V32" s="101">
        <f t="shared" si="14"/>
        <v>5.8999999999999995</v>
      </c>
    </row>
    <row r="33" spans="1:22" x14ac:dyDescent="0.2">
      <c r="A33" s="172">
        <f>'Web Graph Info.'!A26:A173</f>
        <v>42171</v>
      </c>
      <c r="B33">
        <v>14</v>
      </c>
      <c r="C33">
        <v>1.5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0.5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101">
        <f t="shared" si="1"/>
        <v>18</v>
      </c>
      <c r="U33">
        <v>20</v>
      </c>
      <c r="V33">
        <f t="shared" si="2"/>
        <v>38</v>
      </c>
    </row>
    <row r="34" spans="1:22" x14ac:dyDescent="0.2">
      <c r="A34" s="172">
        <f>'Web Graph Info.'!A27:A174</f>
        <v>42172</v>
      </c>
      <c r="B34" s="101">
        <v>14</v>
      </c>
      <c r="C34" s="101">
        <v>1.5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1</v>
      </c>
      <c r="K34" s="101">
        <v>0</v>
      </c>
      <c r="L34" s="101">
        <v>0.5</v>
      </c>
      <c r="M34" s="101">
        <v>0</v>
      </c>
      <c r="N34" s="101">
        <v>0</v>
      </c>
      <c r="O34" s="101">
        <v>1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5">IF(SUM(B34:S34)=0,NA(),SUM(B34:S34))</f>
        <v>18</v>
      </c>
      <c r="U34" s="101">
        <v>21</v>
      </c>
      <c r="V34" s="101">
        <f t="shared" ref="V34" si="16">T34+U34</f>
        <v>39</v>
      </c>
    </row>
    <row r="35" spans="1:22" x14ac:dyDescent="0.2">
      <c r="A35" s="172">
        <f>'Web Graph Info.'!A28:A175</f>
        <v>42173</v>
      </c>
      <c r="B35" s="101">
        <v>63</v>
      </c>
      <c r="C35" s="101">
        <v>1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2</v>
      </c>
      <c r="K35" s="101">
        <v>0</v>
      </c>
      <c r="L35" s="101">
        <v>0.5</v>
      </c>
      <c r="M35" s="101">
        <v>0</v>
      </c>
      <c r="N35" s="101">
        <v>0</v>
      </c>
      <c r="O35" s="101">
        <v>4.5</v>
      </c>
      <c r="P35" s="101">
        <v>0</v>
      </c>
      <c r="Q35" s="101">
        <v>0</v>
      </c>
      <c r="R35" s="101">
        <v>0</v>
      </c>
      <c r="S35" s="101">
        <v>0</v>
      </c>
      <c r="T35" s="101">
        <f t="shared" si="1"/>
        <v>71</v>
      </c>
      <c r="U35" s="101">
        <v>10.5</v>
      </c>
      <c r="V35" s="101">
        <f t="shared" ref="V35" si="17">T35+U35</f>
        <v>81.5</v>
      </c>
    </row>
    <row r="36" spans="1:22" x14ac:dyDescent="0.2">
      <c r="A36" s="172">
        <f>'Web Graph Info.'!A29:A176</f>
        <v>42174</v>
      </c>
      <c r="B36" s="101">
        <v>63</v>
      </c>
      <c r="C36" s="101">
        <v>1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2</v>
      </c>
      <c r="K36" s="101">
        <v>0</v>
      </c>
      <c r="L36" s="101">
        <v>0.5</v>
      </c>
      <c r="M36" s="101">
        <v>0</v>
      </c>
      <c r="N36" s="101">
        <v>0</v>
      </c>
      <c r="O36" s="101">
        <v>4.5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8">IF(SUM(B36:S36)=0,NA(),SUM(B36:S36))</f>
        <v>71</v>
      </c>
      <c r="U36" s="101">
        <v>11.5</v>
      </c>
      <c r="V36" s="101">
        <f t="shared" ref="V36" si="19">T36+U36</f>
        <v>82.5</v>
      </c>
    </row>
    <row r="37" spans="1:22" x14ac:dyDescent="0.2">
      <c r="A37" s="172">
        <f>'Web Graph Info.'!A30:A177</f>
        <v>42175</v>
      </c>
      <c r="B37" s="101" t="s">
        <v>226</v>
      </c>
      <c r="C37" s="101" t="s">
        <v>226</v>
      </c>
      <c r="D37" s="101" t="s">
        <v>226</v>
      </c>
      <c r="E37" s="101" t="s">
        <v>226</v>
      </c>
      <c r="F37" s="101" t="s">
        <v>226</v>
      </c>
      <c r="G37" s="101" t="s">
        <v>226</v>
      </c>
      <c r="H37" s="101" t="s">
        <v>226</v>
      </c>
      <c r="I37" s="101" t="s">
        <v>226</v>
      </c>
      <c r="J37" s="101" t="s">
        <v>226</v>
      </c>
      <c r="K37" s="101" t="s">
        <v>226</v>
      </c>
      <c r="L37" s="101" t="s">
        <v>226</v>
      </c>
      <c r="M37" s="101" t="s">
        <v>226</v>
      </c>
      <c r="N37" s="101" t="s">
        <v>226</v>
      </c>
      <c r="O37" s="101" t="s">
        <v>226</v>
      </c>
      <c r="P37" s="101" t="s">
        <v>226</v>
      </c>
      <c r="Q37" s="101" t="s">
        <v>226</v>
      </c>
      <c r="R37" s="101" t="s">
        <v>226</v>
      </c>
      <c r="S37" s="101" t="s">
        <v>226</v>
      </c>
      <c r="T37" s="101" t="s">
        <v>226</v>
      </c>
      <c r="U37" s="101" t="s">
        <v>226</v>
      </c>
      <c r="V37" s="101" t="s">
        <v>226</v>
      </c>
    </row>
    <row r="38" spans="1:22" x14ac:dyDescent="0.2">
      <c r="A38" s="172">
        <f>'Web Graph Info.'!A31:A178</f>
        <v>42176</v>
      </c>
      <c r="B38" s="101" t="s">
        <v>226</v>
      </c>
      <c r="C38" s="101" t="s">
        <v>226</v>
      </c>
      <c r="D38" s="101" t="s">
        <v>226</v>
      </c>
      <c r="E38" s="101" t="s">
        <v>226</v>
      </c>
      <c r="F38" s="101" t="s">
        <v>226</v>
      </c>
      <c r="G38" s="101" t="s">
        <v>226</v>
      </c>
      <c r="H38" s="101" t="s">
        <v>226</v>
      </c>
      <c r="I38" s="101" t="s">
        <v>226</v>
      </c>
      <c r="J38" s="101" t="s">
        <v>226</v>
      </c>
      <c r="K38" s="101" t="s">
        <v>226</v>
      </c>
      <c r="L38" s="101" t="s">
        <v>226</v>
      </c>
      <c r="M38" s="101" t="s">
        <v>226</v>
      </c>
      <c r="N38" s="101" t="s">
        <v>226</v>
      </c>
      <c r="O38" s="101" t="s">
        <v>226</v>
      </c>
      <c r="P38" s="101" t="s">
        <v>226</v>
      </c>
      <c r="Q38" s="101" t="s">
        <v>226</v>
      </c>
      <c r="R38" s="101" t="s">
        <v>226</v>
      </c>
      <c r="S38" s="101" t="s">
        <v>226</v>
      </c>
      <c r="T38" s="101" t="s">
        <v>226</v>
      </c>
      <c r="U38" s="101" t="s">
        <v>226</v>
      </c>
      <c r="V38" s="101" t="s">
        <v>226</v>
      </c>
    </row>
    <row r="39" spans="1:22" x14ac:dyDescent="0.2">
      <c r="A39" s="172">
        <f>'Web Graph Info.'!A32:A179</f>
        <v>42177</v>
      </c>
      <c r="B39" s="101" t="s">
        <v>226</v>
      </c>
      <c r="C39" s="101" t="s">
        <v>226</v>
      </c>
      <c r="D39" s="101" t="s">
        <v>226</v>
      </c>
      <c r="E39" s="101" t="s">
        <v>226</v>
      </c>
      <c r="F39" s="101" t="s">
        <v>226</v>
      </c>
      <c r="G39" s="101" t="s">
        <v>226</v>
      </c>
      <c r="H39" s="101" t="s">
        <v>226</v>
      </c>
      <c r="I39" s="101" t="s">
        <v>226</v>
      </c>
      <c r="J39" s="101" t="s">
        <v>226</v>
      </c>
      <c r="K39" s="101" t="s">
        <v>226</v>
      </c>
      <c r="L39" s="101" t="s">
        <v>226</v>
      </c>
      <c r="M39" s="101" t="s">
        <v>226</v>
      </c>
      <c r="N39" s="101" t="s">
        <v>226</v>
      </c>
      <c r="O39" s="101" t="s">
        <v>226</v>
      </c>
      <c r="P39" s="101" t="s">
        <v>226</v>
      </c>
      <c r="Q39" s="101" t="s">
        <v>226</v>
      </c>
      <c r="R39" s="101" t="s">
        <v>226</v>
      </c>
      <c r="S39" s="101" t="s">
        <v>226</v>
      </c>
      <c r="T39" s="101" t="s">
        <v>226</v>
      </c>
      <c r="U39" s="101" t="s">
        <v>226</v>
      </c>
      <c r="V39" s="101" t="s">
        <v>226</v>
      </c>
    </row>
    <row r="40" spans="1:22" x14ac:dyDescent="0.2">
      <c r="A40" s="172">
        <f>'Web Graph Info.'!A33:A180</f>
        <v>42178</v>
      </c>
      <c r="B40" s="101">
        <v>36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2.5</v>
      </c>
      <c r="J40" s="101">
        <v>1.5</v>
      </c>
      <c r="K40" s="101">
        <v>0</v>
      </c>
      <c r="L40" s="101">
        <v>0</v>
      </c>
      <c r="M40" s="101">
        <v>0</v>
      </c>
      <c r="N40" s="101">
        <v>0</v>
      </c>
      <c r="O40" s="101">
        <v>6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46</v>
      </c>
      <c r="U40" s="101">
        <v>2.5</v>
      </c>
      <c r="V40" s="101">
        <f t="shared" ref="V40" si="20">T40+U40</f>
        <v>48.5</v>
      </c>
    </row>
    <row r="41" spans="1:22" x14ac:dyDescent="0.2">
      <c r="A41" s="172">
        <f>'Web Graph Info.'!A34:A181</f>
        <v>42179</v>
      </c>
      <c r="B41" s="101">
        <v>36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2.5</v>
      </c>
      <c r="J41" s="101">
        <v>1.5</v>
      </c>
      <c r="K41" s="101">
        <v>0</v>
      </c>
      <c r="L41" s="101">
        <v>0</v>
      </c>
      <c r="M41" s="101">
        <v>0</v>
      </c>
      <c r="N41" s="101">
        <v>0</v>
      </c>
      <c r="O41" s="101">
        <v>6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21">IF(SUM(B41:S41)=0,NA(),SUM(B41:S41))</f>
        <v>46</v>
      </c>
      <c r="U41" s="101">
        <v>3.5</v>
      </c>
      <c r="V41" s="101">
        <f t="shared" ref="V41" si="22">T41+U41</f>
        <v>49.5</v>
      </c>
    </row>
    <row r="42" spans="1:22" x14ac:dyDescent="0.2">
      <c r="A42" s="172">
        <f>'Web Graph Info.'!A35:A182</f>
        <v>42180</v>
      </c>
      <c r="B42">
        <v>4.5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4.5</v>
      </c>
      <c r="J42" s="101">
        <v>0.5</v>
      </c>
      <c r="K42" s="101">
        <v>0</v>
      </c>
      <c r="L42" s="101">
        <v>0</v>
      </c>
      <c r="M42" s="101">
        <v>0.5</v>
      </c>
      <c r="N42" s="101">
        <v>0</v>
      </c>
      <c r="O42" s="101">
        <v>1</v>
      </c>
      <c r="P42" s="101">
        <v>0</v>
      </c>
      <c r="Q42" s="101">
        <v>0</v>
      </c>
      <c r="R42" s="101">
        <v>0</v>
      </c>
      <c r="S42" s="101">
        <v>0</v>
      </c>
      <c r="T42" s="101">
        <f t="shared" si="1"/>
        <v>11</v>
      </c>
      <c r="U42" s="101">
        <v>0</v>
      </c>
      <c r="V42" s="101" t="s">
        <v>19</v>
      </c>
    </row>
    <row r="43" spans="1:22" x14ac:dyDescent="0.2">
      <c r="A43" s="172">
        <f>'Web Graph Info.'!A36:A183</f>
        <v>42181</v>
      </c>
      <c r="B43" s="101">
        <v>4.5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4.5</v>
      </c>
      <c r="J43" s="101">
        <v>0.5</v>
      </c>
      <c r="K43" s="101">
        <v>0</v>
      </c>
      <c r="L43" s="101">
        <v>0</v>
      </c>
      <c r="M43" s="101">
        <v>0.5</v>
      </c>
      <c r="N43" s="101">
        <v>0</v>
      </c>
      <c r="O43" s="101">
        <v>1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3">IF(SUM(B43:S43)=0,NA(),SUM(B43:S43))</f>
        <v>11</v>
      </c>
      <c r="U43" s="101">
        <v>1</v>
      </c>
      <c r="V43" s="101" t="s">
        <v>19</v>
      </c>
    </row>
    <row r="44" spans="1:22" x14ac:dyDescent="0.2">
      <c r="A44" s="172">
        <f>'Web Graph Info.'!A37:A184</f>
        <v>42182</v>
      </c>
      <c r="B44" s="101">
        <v>38.6</v>
      </c>
      <c r="C44" s="101">
        <v>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</v>
      </c>
      <c r="K44" s="101">
        <v>0</v>
      </c>
      <c r="L44" s="101">
        <v>1.3</v>
      </c>
      <c r="M44" s="101">
        <v>2.2999999999999998</v>
      </c>
      <c r="N44" s="101">
        <v>0</v>
      </c>
      <c r="O44" s="101">
        <v>6.3</v>
      </c>
      <c r="P44" s="101">
        <v>0</v>
      </c>
      <c r="Q44" s="101">
        <v>0</v>
      </c>
      <c r="R44" s="101">
        <v>0</v>
      </c>
      <c r="S44" s="101">
        <v>0</v>
      </c>
      <c r="T44" s="101">
        <f t="shared" si="1"/>
        <v>54.499999999999993</v>
      </c>
      <c r="U44" s="101">
        <v>14.3</v>
      </c>
      <c r="V44">
        <f t="shared" si="2"/>
        <v>68.8</v>
      </c>
    </row>
    <row r="45" spans="1:22" x14ac:dyDescent="0.2">
      <c r="A45" s="172">
        <f>'Web Graph Info.'!A38:A185</f>
        <v>42183</v>
      </c>
      <c r="B45" s="101">
        <v>38.6</v>
      </c>
      <c r="C45" s="101">
        <v>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3</v>
      </c>
      <c r="K45" s="101">
        <v>0</v>
      </c>
      <c r="L45" s="101">
        <v>1.3</v>
      </c>
      <c r="M45" s="101">
        <v>2.2999999999999998</v>
      </c>
      <c r="N45" s="101">
        <v>0</v>
      </c>
      <c r="O45" s="101">
        <v>6.3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4">IF(SUM(B45:S45)=0,NA(),SUM(B45:S45))</f>
        <v>54.499999999999993</v>
      </c>
      <c r="U45" s="101">
        <v>15.3</v>
      </c>
      <c r="V45" s="101">
        <f t="shared" ref="V45:V46" si="25">T45+U45</f>
        <v>69.8</v>
      </c>
    </row>
    <row r="46" spans="1:22" x14ac:dyDescent="0.2">
      <c r="A46" s="172">
        <f>'Web Graph Info.'!A39:A186</f>
        <v>42184</v>
      </c>
      <c r="B46" s="101">
        <v>38.6</v>
      </c>
      <c r="C46" s="101">
        <v>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3</v>
      </c>
      <c r="K46" s="101">
        <v>0</v>
      </c>
      <c r="L46" s="101">
        <v>1.3</v>
      </c>
      <c r="M46" s="101">
        <v>2.2999999999999998</v>
      </c>
      <c r="N46" s="101">
        <v>0</v>
      </c>
      <c r="O46" s="101">
        <v>6.3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4"/>
        <v>54.499999999999993</v>
      </c>
      <c r="U46" s="101">
        <v>16.3</v>
      </c>
      <c r="V46" s="101">
        <f t="shared" si="25"/>
        <v>70.8</v>
      </c>
    </row>
    <row r="47" spans="1:22" x14ac:dyDescent="0.2">
      <c r="A47" s="172">
        <f>'Web Graph Info.'!A40:A187</f>
        <v>42185</v>
      </c>
      <c r="B47" s="3">
        <v>28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4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1.5</v>
      </c>
      <c r="P47" s="3">
        <v>0</v>
      </c>
      <c r="Q47" s="3">
        <v>0</v>
      </c>
      <c r="R47" s="3">
        <v>0</v>
      </c>
      <c r="S47" s="3">
        <v>0</v>
      </c>
      <c r="T47" s="101">
        <f t="shared" si="1"/>
        <v>35.5</v>
      </c>
      <c r="U47" s="4">
        <v>16.5</v>
      </c>
      <c r="V47">
        <f t="shared" si="2"/>
        <v>52</v>
      </c>
    </row>
    <row r="48" spans="1:22" x14ac:dyDescent="0.2">
      <c r="A48" s="172">
        <f>'Web Graph Info.'!A41:A188</f>
        <v>42186</v>
      </c>
      <c r="B48" s="3">
        <v>28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4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1.5</v>
      </c>
      <c r="P48" s="3">
        <v>0</v>
      </c>
      <c r="Q48" s="3">
        <v>0</v>
      </c>
      <c r="R48" s="3">
        <v>0</v>
      </c>
      <c r="S48" s="3">
        <v>0</v>
      </c>
      <c r="T48" s="101">
        <f t="shared" ref="T48" si="26">IF(SUM(B48:S48)=0,NA(),SUM(B48:S48))</f>
        <v>35.5</v>
      </c>
      <c r="U48" s="4">
        <v>17.5</v>
      </c>
      <c r="V48" s="101">
        <f t="shared" ref="V48:V49" si="27">T48+U48</f>
        <v>53</v>
      </c>
    </row>
    <row r="49" spans="1:22" x14ac:dyDescent="0.2">
      <c r="A49" s="172">
        <f>'Web Graph Info.'!A42:A189</f>
        <v>42187</v>
      </c>
      <c r="B49" s="3">
        <v>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1</v>
      </c>
      <c r="K49" s="3">
        <v>0</v>
      </c>
      <c r="L49" s="3">
        <v>0</v>
      </c>
      <c r="M49" s="3">
        <v>2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101">
        <f t="shared" si="1"/>
        <v>10</v>
      </c>
      <c r="U49" s="4">
        <v>1</v>
      </c>
      <c r="V49" s="101">
        <f t="shared" si="27"/>
        <v>11</v>
      </c>
    </row>
    <row r="50" spans="1:22" x14ac:dyDescent="0.2">
      <c r="A50" s="172">
        <f>'Web Graph Info.'!A43:A190</f>
        <v>42188</v>
      </c>
      <c r="B50" s="8">
        <v>11.75</v>
      </c>
      <c r="C50" s="8">
        <v>1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2.5</v>
      </c>
      <c r="J50" s="8">
        <v>0.75</v>
      </c>
      <c r="K50" s="8">
        <v>0</v>
      </c>
      <c r="L50" s="8">
        <v>1</v>
      </c>
      <c r="M50" s="8">
        <v>0.25</v>
      </c>
      <c r="N50" s="8">
        <v>0</v>
      </c>
      <c r="O50" s="8">
        <v>1.25</v>
      </c>
      <c r="P50" s="8">
        <v>0</v>
      </c>
      <c r="Q50" s="8">
        <v>0</v>
      </c>
      <c r="R50" s="8">
        <v>0.25</v>
      </c>
      <c r="S50" s="8">
        <v>0</v>
      </c>
      <c r="T50" s="101">
        <f t="shared" si="1"/>
        <v>18.75</v>
      </c>
      <c r="U50" s="4">
        <v>8</v>
      </c>
      <c r="V50">
        <f t="shared" si="2"/>
        <v>26.75</v>
      </c>
    </row>
    <row r="51" spans="1:22" x14ac:dyDescent="0.2">
      <c r="A51" s="172">
        <f>'Web Graph Info.'!A44:A191</f>
        <v>42189</v>
      </c>
      <c r="B51" s="8">
        <v>11.75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2.5</v>
      </c>
      <c r="J51" s="8">
        <v>0.75</v>
      </c>
      <c r="K51" s="8">
        <v>0</v>
      </c>
      <c r="L51" s="8">
        <v>1</v>
      </c>
      <c r="M51" s="8">
        <v>0.25</v>
      </c>
      <c r="N51" s="8">
        <v>0</v>
      </c>
      <c r="O51" s="8">
        <v>1.25</v>
      </c>
      <c r="P51" s="8">
        <v>0</v>
      </c>
      <c r="Q51" s="8">
        <v>0</v>
      </c>
      <c r="R51" s="8">
        <v>0.25</v>
      </c>
      <c r="S51" s="8">
        <v>0</v>
      </c>
      <c r="T51" s="101">
        <f t="shared" ref="T51:T53" si="28">IF(SUM(B51:S51)=0,NA(),SUM(B51:S51))</f>
        <v>18.75</v>
      </c>
      <c r="U51" s="4">
        <v>9</v>
      </c>
      <c r="V51" s="101">
        <f t="shared" ref="V51" si="29">T51+U51</f>
        <v>27.75</v>
      </c>
    </row>
    <row r="52" spans="1:22" x14ac:dyDescent="0.2">
      <c r="A52" s="172">
        <f>'Web Graph Info.'!A45:A192</f>
        <v>42190</v>
      </c>
      <c r="B52" s="8">
        <v>11.75</v>
      </c>
      <c r="C52" s="8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2.5</v>
      </c>
      <c r="J52" s="8">
        <v>0.75</v>
      </c>
      <c r="K52" s="8">
        <v>0</v>
      </c>
      <c r="L52" s="8">
        <v>1</v>
      </c>
      <c r="M52" s="8">
        <v>0.25</v>
      </c>
      <c r="N52" s="8">
        <v>0</v>
      </c>
      <c r="O52" s="8">
        <v>1.25</v>
      </c>
      <c r="P52" s="8">
        <v>0</v>
      </c>
      <c r="Q52" s="8">
        <v>0</v>
      </c>
      <c r="R52" s="8">
        <v>0.25</v>
      </c>
      <c r="S52" s="8">
        <v>0</v>
      </c>
      <c r="T52" s="101">
        <f t="shared" si="28"/>
        <v>18.75</v>
      </c>
      <c r="U52" s="4">
        <v>10</v>
      </c>
      <c r="V52">
        <f t="shared" si="2"/>
        <v>28.75</v>
      </c>
    </row>
    <row r="53" spans="1:22" x14ac:dyDescent="0.2">
      <c r="A53" s="172">
        <f>'Web Graph Info.'!A46:A193</f>
        <v>42191</v>
      </c>
      <c r="B53" s="8">
        <v>11.75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2.5</v>
      </c>
      <c r="J53" s="8">
        <v>0.75</v>
      </c>
      <c r="K53" s="8">
        <v>0</v>
      </c>
      <c r="L53" s="8">
        <v>1</v>
      </c>
      <c r="M53" s="8">
        <v>0.25</v>
      </c>
      <c r="N53" s="8">
        <v>0</v>
      </c>
      <c r="O53" s="8">
        <v>1.25</v>
      </c>
      <c r="P53" s="8">
        <v>0</v>
      </c>
      <c r="Q53" s="8">
        <v>0</v>
      </c>
      <c r="R53" s="8">
        <v>0.25</v>
      </c>
      <c r="S53" s="8">
        <v>0</v>
      </c>
      <c r="T53" s="101">
        <f t="shared" si="28"/>
        <v>18.75</v>
      </c>
      <c r="U53" s="4">
        <v>11</v>
      </c>
      <c r="V53">
        <f t="shared" si="2"/>
        <v>29.75</v>
      </c>
    </row>
    <row r="54" spans="1:22" x14ac:dyDescent="0.2">
      <c r="A54" s="172">
        <f>'Web Graph Info.'!A47:A194</f>
        <v>42192</v>
      </c>
      <c r="B54" s="8">
        <v>3.5</v>
      </c>
      <c r="C54" s="8">
        <v>0.5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0.5</v>
      </c>
      <c r="J54" s="8">
        <v>1</v>
      </c>
      <c r="K54" s="8">
        <v>0</v>
      </c>
      <c r="L54" s="8">
        <v>0</v>
      </c>
      <c r="M54" s="8">
        <v>0.5</v>
      </c>
      <c r="N54" s="8">
        <v>0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101">
        <f t="shared" si="1"/>
        <v>7</v>
      </c>
      <c r="U54" s="4">
        <v>6</v>
      </c>
      <c r="V54">
        <f t="shared" si="2"/>
        <v>13</v>
      </c>
    </row>
    <row r="55" spans="1:22" x14ac:dyDescent="0.2">
      <c r="A55" s="172">
        <f>'Web Graph Info.'!A48:A195</f>
        <v>42193</v>
      </c>
      <c r="B55" s="8">
        <v>3.5</v>
      </c>
      <c r="C55" s="8">
        <v>0.5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0.5</v>
      </c>
      <c r="J55" s="8">
        <v>1</v>
      </c>
      <c r="K55" s="8">
        <v>0</v>
      </c>
      <c r="L55" s="8">
        <v>0</v>
      </c>
      <c r="M55" s="8">
        <v>0.5</v>
      </c>
      <c r="N55" s="8">
        <v>0</v>
      </c>
      <c r="O55" s="8">
        <v>1</v>
      </c>
      <c r="P55" s="8">
        <v>0</v>
      </c>
      <c r="Q55" s="8">
        <v>0</v>
      </c>
      <c r="R55" s="8">
        <v>0</v>
      </c>
      <c r="S55" s="8">
        <v>0</v>
      </c>
      <c r="T55" s="101">
        <f t="shared" ref="T55" si="30">IF(SUM(B55:S55)=0,NA(),SUM(B55:S55))</f>
        <v>7</v>
      </c>
      <c r="U55" s="4">
        <v>6</v>
      </c>
      <c r="V55" s="101">
        <f t="shared" ref="V55" si="31">T55+U55</f>
        <v>13</v>
      </c>
    </row>
    <row r="56" spans="1:22" x14ac:dyDescent="0.2">
      <c r="A56" s="172">
        <f>'Web Graph Info.'!A49:A196</f>
        <v>42194</v>
      </c>
      <c r="B56" s="8">
        <v>7.5</v>
      </c>
      <c r="C56" s="8">
        <v>1.5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9</v>
      </c>
      <c r="J56" s="8">
        <v>1.5</v>
      </c>
      <c r="K56" s="8">
        <v>0</v>
      </c>
      <c r="L56" s="8">
        <v>0.5</v>
      </c>
      <c r="M56" s="8">
        <v>1.5</v>
      </c>
      <c r="N56" s="8">
        <v>0</v>
      </c>
      <c r="O56" s="8">
        <v>2.5</v>
      </c>
      <c r="P56" s="8">
        <v>0</v>
      </c>
      <c r="Q56" s="8">
        <v>0</v>
      </c>
      <c r="R56" s="8">
        <v>0</v>
      </c>
      <c r="S56" s="8">
        <v>0</v>
      </c>
      <c r="T56" s="101">
        <f t="shared" si="1"/>
        <v>24</v>
      </c>
      <c r="U56" s="4">
        <v>6</v>
      </c>
      <c r="V56">
        <f t="shared" si="2"/>
        <v>30</v>
      </c>
    </row>
    <row r="57" spans="1:22" x14ac:dyDescent="0.2">
      <c r="A57" s="172">
        <f>'Web Graph Info.'!A50:A197</f>
        <v>42195</v>
      </c>
      <c r="B57" s="8">
        <v>7.5</v>
      </c>
      <c r="C57" s="8">
        <v>1.5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9</v>
      </c>
      <c r="J57" s="8">
        <v>1.5</v>
      </c>
      <c r="K57" s="8">
        <v>0</v>
      </c>
      <c r="L57" s="8">
        <v>0.5</v>
      </c>
      <c r="M57" s="8">
        <v>1.5</v>
      </c>
      <c r="N57" s="8">
        <v>0</v>
      </c>
      <c r="O57" s="8">
        <v>2.5</v>
      </c>
      <c r="P57" s="8">
        <v>0</v>
      </c>
      <c r="Q57" s="8">
        <v>0</v>
      </c>
      <c r="R57" s="8">
        <v>0</v>
      </c>
      <c r="S57" s="8">
        <v>0</v>
      </c>
      <c r="T57" s="101">
        <f t="shared" ref="T57" si="32">IF(SUM(B57:S57)=0,NA(),SUM(B57:S57))</f>
        <v>24</v>
      </c>
      <c r="U57" s="4">
        <v>7</v>
      </c>
      <c r="V57" s="101">
        <f t="shared" ref="V57" si="33">T57+U57</f>
        <v>31</v>
      </c>
    </row>
    <row r="58" spans="1:22" x14ac:dyDescent="0.2">
      <c r="A58" s="172">
        <f>'Web Graph Info.'!A51:A198</f>
        <v>42196</v>
      </c>
      <c r="B58" s="8">
        <v>18.3</v>
      </c>
      <c r="C58" s="8">
        <v>1.6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6.6</v>
      </c>
      <c r="J58" s="8">
        <v>0</v>
      </c>
      <c r="K58" s="8">
        <v>0</v>
      </c>
      <c r="L58" s="8">
        <v>0.3</v>
      </c>
      <c r="M58" s="8">
        <v>1.6</v>
      </c>
      <c r="N58" s="8">
        <v>0</v>
      </c>
      <c r="O58" s="8">
        <v>0</v>
      </c>
      <c r="P58" s="8">
        <v>0</v>
      </c>
      <c r="Q58" s="8">
        <v>0</v>
      </c>
      <c r="R58" s="8">
        <v>2</v>
      </c>
      <c r="S58" s="8">
        <v>0</v>
      </c>
      <c r="T58" s="101">
        <f t="shared" si="1"/>
        <v>30.400000000000002</v>
      </c>
      <c r="U58" s="4">
        <v>9.3000000000000007</v>
      </c>
      <c r="V58">
        <f t="shared" si="2"/>
        <v>39.700000000000003</v>
      </c>
    </row>
    <row r="59" spans="1:22" x14ac:dyDescent="0.2">
      <c r="A59" s="172">
        <f>'Web Graph Info.'!A52:A199</f>
        <v>42197</v>
      </c>
      <c r="B59" s="8">
        <v>18.3</v>
      </c>
      <c r="C59" s="8">
        <v>1.6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6.6</v>
      </c>
      <c r="J59" s="8">
        <v>0</v>
      </c>
      <c r="K59" s="8">
        <v>0</v>
      </c>
      <c r="L59" s="8">
        <v>0.3</v>
      </c>
      <c r="M59" s="8">
        <v>1.6</v>
      </c>
      <c r="N59" s="8">
        <v>0</v>
      </c>
      <c r="O59" s="8">
        <v>0</v>
      </c>
      <c r="P59" s="8">
        <v>0</v>
      </c>
      <c r="Q59" s="8">
        <v>0</v>
      </c>
      <c r="R59" s="8">
        <v>2</v>
      </c>
      <c r="S59" s="8">
        <v>0</v>
      </c>
      <c r="T59" s="101">
        <f t="shared" ref="T59:T60" si="34">IF(SUM(B59:S59)=0,NA(),SUM(B59:S59))</f>
        <v>30.400000000000002</v>
      </c>
      <c r="U59" s="4">
        <v>9.3000000000000007</v>
      </c>
      <c r="V59" s="101">
        <f t="shared" ref="V59:V60" si="35">T59+U59</f>
        <v>39.700000000000003</v>
      </c>
    </row>
    <row r="60" spans="1:22" x14ac:dyDescent="0.2">
      <c r="A60" s="172">
        <f>'Web Graph Info.'!A53:A200</f>
        <v>42198</v>
      </c>
      <c r="B60" s="8">
        <v>18.3</v>
      </c>
      <c r="C60" s="8">
        <v>1.6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6.6</v>
      </c>
      <c r="J60" s="8">
        <v>0</v>
      </c>
      <c r="K60" s="8">
        <v>0</v>
      </c>
      <c r="L60" s="8">
        <v>0.3</v>
      </c>
      <c r="M60" s="8">
        <v>1.6</v>
      </c>
      <c r="N60" s="8">
        <v>0</v>
      </c>
      <c r="O60" s="8">
        <v>0</v>
      </c>
      <c r="P60" s="8">
        <v>0</v>
      </c>
      <c r="Q60" s="8">
        <v>0</v>
      </c>
      <c r="R60" s="8">
        <v>2</v>
      </c>
      <c r="S60" s="8">
        <v>0</v>
      </c>
      <c r="T60" s="101">
        <f t="shared" si="34"/>
        <v>30.400000000000002</v>
      </c>
      <c r="U60" s="4">
        <v>9.3000000000000007</v>
      </c>
      <c r="V60" s="101">
        <f t="shared" si="35"/>
        <v>39.700000000000003</v>
      </c>
    </row>
    <row r="61" spans="1:22" x14ac:dyDescent="0.2">
      <c r="A61" s="172">
        <f>'Web Graph Info.'!A54:A201</f>
        <v>42199</v>
      </c>
      <c r="B61" s="8">
        <v>46.5</v>
      </c>
      <c r="C61" s="8">
        <v>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8</v>
      </c>
      <c r="J61" s="8">
        <v>1</v>
      </c>
      <c r="K61" s="8">
        <v>0</v>
      </c>
      <c r="L61" s="8">
        <v>1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2</v>
      </c>
      <c r="S61" s="8">
        <v>0</v>
      </c>
      <c r="T61" s="101">
        <f t="shared" si="1"/>
        <v>60.5</v>
      </c>
      <c r="U61" s="4">
        <v>5.5</v>
      </c>
      <c r="V61">
        <f t="shared" si="2"/>
        <v>66</v>
      </c>
    </row>
    <row r="62" spans="1:22" x14ac:dyDescent="0.2">
      <c r="A62" s="172">
        <f>'Web Graph Info.'!A55:A202</f>
        <v>42200</v>
      </c>
      <c r="B62" s="8">
        <v>46.5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8</v>
      </c>
      <c r="J62" s="8">
        <v>1</v>
      </c>
      <c r="K62" s="8">
        <v>0</v>
      </c>
      <c r="L62" s="8">
        <v>1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2</v>
      </c>
      <c r="S62" s="8">
        <v>0</v>
      </c>
      <c r="T62" s="101">
        <f t="shared" ref="T62" si="36">IF(SUM(B62:S62)=0,NA(),SUM(B62:S62))</f>
        <v>60.5</v>
      </c>
      <c r="U62" s="4">
        <v>5.5</v>
      </c>
      <c r="V62" s="101">
        <f t="shared" ref="V62" si="37">T62+U62</f>
        <v>66</v>
      </c>
    </row>
    <row r="63" spans="1:22" x14ac:dyDescent="0.2">
      <c r="A63" s="172">
        <f>'Web Graph Info.'!A56:A203</f>
        <v>42201</v>
      </c>
      <c r="B63" s="8">
        <v>7.5</v>
      </c>
      <c r="C63" s="8">
        <v>0.5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9.5</v>
      </c>
      <c r="J63" s="8">
        <v>0.5</v>
      </c>
      <c r="K63" s="8">
        <v>0</v>
      </c>
      <c r="L63" s="8">
        <v>0</v>
      </c>
      <c r="M63" s="8">
        <v>1</v>
      </c>
      <c r="N63" s="8">
        <v>0</v>
      </c>
      <c r="O63" s="8">
        <v>0</v>
      </c>
      <c r="P63" s="8">
        <v>0</v>
      </c>
      <c r="Q63" s="8">
        <v>0</v>
      </c>
      <c r="R63" s="8">
        <v>1</v>
      </c>
      <c r="S63" s="8">
        <v>0</v>
      </c>
      <c r="T63" s="101">
        <f t="shared" si="1"/>
        <v>20</v>
      </c>
      <c r="U63" s="4">
        <v>1</v>
      </c>
      <c r="V63">
        <f>T64+U63</f>
        <v>21</v>
      </c>
    </row>
    <row r="64" spans="1:22" x14ac:dyDescent="0.2">
      <c r="A64" s="172">
        <f>'Web Graph Info.'!A57:A204</f>
        <v>42202</v>
      </c>
      <c r="B64" s="8">
        <v>7.5</v>
      </c>
      <c r="C64" s="8">
        <v>0.5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9.5</v>
      </c>
      <c r="J64" s="8">
        <v>0.5</v>
      </c>
      <c r="K64" s="8">
        <v>0</v>
      </c>
      <c r="L64" s="8">
        <v>0</v>
      </c>
      <c r="M64" s="8">
        <v>1</v>
      </c>
      <c r="N64" s="8">
        <v>0</v>
      </c>
      <c r="O64" s="8">
        <v>0</v>
      </c>
      <c r="P64" s="8">
        <v>0</v>
      </c>
      <c r="Q64" s="8">
        <v>0</v>
      </c>
      <c r="R64" s="8">
        <v>1</v>
      </c>
      <c r="S64" s="8">
        <v>0</v>
      </c>
      <c r="T64" s="101">
        <f t="shared" ref="T64" si="38">IF(SUM(B64:S64)=0,NA(),SUM(B64:S64))</f>
        <v>20</v>
      </c>
      <c r="U64" s="4">
        <v>1</v>
      </c>
      <c r="V64">
        <f>T65+U64</f>
        <v>24.100000000000005</v>
      </c>
    </row>
    <row r="65" spans="1:22" x14ac:dyDescent="0.2">
      <c r="A65" s="172">
        <f>'Web Graph Info.'!A58:A205</f>
        <v>42203</v>
      </c>
      <c r="B65" s="8">
        <v>13.3</v>
      </c>
      <c r="C65" s="8">
        <v>1.3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6.6</v>
      </c>
      <c r="J65" s="8">
        <v>0.6</v>
      </c>
      <c r="K65" s="8">
        <v>0</v>
      </c>
      <c r="L65" s="8">
        <v>0</v>
      </c>
      <c r="M65" s="8">
        <v>0</v>
      </c>
      <c r="N65" s="8">
        <v>0</v>
      </c>
      <c r="O65" s="8">
        <v>0.3</v>
      </c>
      <c r="P65" s="8">
        <v>0</v>
      </c>
      <c r="Q65" s="8">
        <v>0</v>
      </c>
      <c r="R65" s="8">
        <v>1</v>
      </c>
      <c r="S65" s="8">
        <v>0</v>
      </c>
      <c r="T65" s="101">
        <f t="shared" si="1"/>
        <v>23.100000000000005</v>
      </c>
      <c r="U65" s="4">
        <v>3</v>
      </c>
      <c r="V65">
        <f t="shared" si="2"/>
        <v>26.100000000000005</v>
      </c>
    </row>
    <row r="66" spans="1:22" x14ac:dyDescent="0.2">
      <c r="A66" s="172">
        <f>'Web Graph Info.'!A59:A206</f>
        <v>42204</v>
      </c>
      <c r="B66" s="8">
        <v>13.3</v>
      </c>
      <c r="C66" s="8">
        <v>1.3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6.6</v>
      </c>
      <c r="J66" s="8">
        <v>0.6</v>
      </c>
      <c r="K66" s="8">
        <v>0</v>
      </c>
      <c r="L66" s="8">
        <v>0</v>
      </c>
      <c r="M66" s="8">
        <v>0</v>
      </c>
      <c r="N66" s="8">
        <v>0</v>
      </c>
      <c r="O66" s="8">
        <v>0.3</v>
      </c>
      <c r="P66" s="8">
        <v>0</v>
      </c>
      <c r="Q66" s="8">
        <v>0</v>
      </c>
      <c r="R66" s="8">
        <v>1</v>
      </c>
      <c r="S66" s="8">
        <v>0</v>
      </c>
      <c r="T66" s="101">
        <f t="shared" ref="T66:T67" si="39">IF(SUM(B66:S66)=0,NA(),SUM(B66:S66))</f>
        <v>23.100000000000005</v>
      </c>
      <c r="U66" s="4">
        <v>3</v>
      </c>
      <c r="V66">
        <f t="shared" si="2"/>
        <v>26.100000000000005</v>
      </c>
    </row>
    <row r="67" spans="1:22" x14ac:dyDescent="0.2">
      <c r="A67" s="172">
        <f>'Web Graph Info.'!A60:A207</f>
        <v>42205</v>
      </c>
      <c r="B67" s="8">
        <v>13.3</v>
      </c>
      <c r="C67" s="8">
        <v>1.3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6.6</v>
      </c>
      <c r="J67" s="8">
        <v>0.6</v>
      </c>
      <c r="K67" s="8">
        <v>0</v>
      </c>
      <c r="L67" s="8">
        <v>0</v>
      </c>
      <c r="M67" s="8">
        <v>0</v>
      </c>
      <c r="N67" s="8">
        <v>0</v>
      </c>
      <c r="O67" s="8">
        <v>0.3</v>
      </c>
      <c r="P67" s="8">
        <v>0</v>
      </c>
      <c r="Q67" s="8">
        <v>0</v>
      </c>
      <c r="R67" s="8">
        <v>1</v>
      </c>
      <c r="S67" s="8">
        <v>0</v>
      </c>
      <c r="T67" s="101">
        <f t="shared" si="39"/>
        <v>23.100000000000005</v>
      </c>
      <c r="U67" s="4">
        <v>3</v>
      </c>
      <c r="V67" s="101">
        <f t="shared" ref="V67" si="40">T67+U67</f>
        <v>26.100000000000005</v>
      </c>
    </row>
    <row r="68" spans="1:22" x14ac:dyDescent="0.2">
      <c r="A68" s="172">
        <f>'Web Graph Info.'!A61:A208</f>
        <v>42206</v>
      </c>
      <c r="B68" s="8">
        <v>10</v>
      </c>
      <c r="C68" s="8">
        <v>1</v>
      </c>
      <c r="D68" s="8">
        <v>0</v>
      </c>
      <c r="E68" s="8">
        <v>0.5</v>
      </c>
      <c r="F68" s="8">
        <v>0</v>
      </c>
      <c r="G68" s="8">
        <v>0</v>
      </c>
      <c r="H68" s="8">
        <v>0</v>
      </c>
      <c r="I68" s="8">
        <v>7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1</v>
      </c>
      <c r="P68" s="8">
        <v>0</v>
      </c>
      <c r="Q68" s="8">
        <v>0</v>
      </c>
      <c r="R68" s="8">
        <v>1.5</v>
      </c>
      <c r="S68" s="8">
        <v>0</v>
      </c>
      <c r="T68" s="101">
        <f t="shared" si="1"/>
        <v>21</v>
      </c>
      <c r="U68" s="4">
        <v>4.5</v>
      </c>
      <c r="V68">
        <f t="shared" si="2"/>
        <v>25.5</v>
      </c>
    </row>
    <row r="69" spans="1:22" x14ac:dyDescent="0.2">
      <c r="A69" s="172">
        <f>'Web Graph Info.'!A62:A209</f>
        <v>42207</v>
      </c>
      <c r="B69" s="8">
        <v>10</v>
      </c>
      <c r="C69" s="8">
        <v>1</v>
      </c>
      <c r="D69" s="8">
        <v>0</v>
      </c>
      <c r="E69" s="8">
        <v>0.5</v>
      </c>
      <c r="F69" s="8">
        <v>0</v>
      </c>
      <c r="G69" s="8">
        <v>0</v>
      </c>
      <c r="H69" s="8">
        <v>0</v>
      </c>
      <c r="I69" s="8">
        <v>7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8">
        <v>0</v>
      </c>
      <c r="Q69" s="8">
        <v>0</v>
      </c>
      <c r="R69" s="8">
        <v>1.5</v>
      </c>
      <c r="S69" s="8">
        <v>0</v>
      </c>
      <c r="T69" s="101">
        <f t="shared" ref="T69" si="41">IF(SUM(B69:S69)=0,NA(),SUM(B69:S69))</f>
        <v>21</v>
      </c>
      <c r="U69" s="4">
        <v>5.5</v>
      </c>
      <c r="V69" s="101">
        <f t="shared" ref="V69" si="42">T69+U69</f>
        <v>26.5</v>
      </c>
    </row>
    <row r="70" spans="1:22" x14ac:dyDescent="0.2">
      <c r="A70" s="172">
        <f>'Web Graph Info.'!A63:A210</f>
        <v>42208</v>
      </c>
      <c r="B70" s="8">
        <v>14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01">
        <f t="shared" si="1"/>
        <v>16</v>
      </c>
      <c r="U70" s="4">
        <v>14.5</v>
      </c>
      <c r="V70">
        <f t="shared" si="2"/>
        <v>30.5</v>
      </c>
    </row>
    <row r="71" spans="1:22" x14ac:dyDescent="0.2">
      <c r="A71" s="172">
        <f>'Web Graph Info.'!A64:A211</f>
        <v>42209</v>
      </c>
      <c r="B71" s="8">
        <v>14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101">
        <f t="shared" ref="T71" si="43">IF(SUM(B71:S71)=0,NA(),SUM(B71:S71))</f>
        <v>16</v>
      </c>
      <c r="U71" s="4">
        <v>15.5</v>
      </c>
      <c r="V71">
        <f t="shared" si="2"/>
        <v>31.5</v>
      </c>
    </row>
    <row r="72" spans="1:22" x14ac:dyDescent="0.2">
      <c r="A72" s="172">
        <f>'Web Graph Info.'!A65:A212</f>
        <v>42210</v>
      </c>
      <c r="B72" s="8">
        <v>33</v>
      </c>
      <c r="C72" s="8">
        <v>1.3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5.6</v>
      </c>
      <c r="J72" s="8">
        <v>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0.6</v>
      </c>
      <c r="S72" s="8">
        <v>0</v>
      </c>
      <c r="T72" s="101">
        <f t="shared" si="1"/>
        <v>41.5</v>
      </c>
      <c r="U72" s="4">
        <v>25.3</v>
      </c>
      <c r="V72" s="101">
        <f t="shared" ref="V72" si="44">T72+U72</f>
        <v>66.8</v>
      </c>
    </row>
    <row r="73" spans="1:22" x14ac:dyDescent="0.2">
      <c r="A73" s="172">
        <f>'Web Graph Info.'!A66:A213</f>
        <v>42211</v>
      </c>
      <c r="B73" s="8">
        <v>33</v>
      </c>
      <c r="C73" s="8">
        <v>1.3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5.6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0.6</v>
      </c>
      <c r="S73" s="8">
        <v>0</v>
      </c>
      <c r="T73" s="101">
        <f t="shared" ref="T73:T74" si="45">IF(SUM(B73:S73)=0,NA(),SUM(B73:S73))</f>
        <v>41.5</v>
      </c>
      <c r="U73" s="4">
        <v>25.3</v>
      </c>
      <c r="V73">
        <f t="shared" si="2"/>
        <v>66.8</v>
      </c>
    </row>
    <row r="74" spans="1:22" x14ac:dyDescent="0.2">
      <c r="A74" s="172">
        <f>'Web Graph Info.'!A67:A214</f>
        <v>42212</v>
      </c>
      <c r="B74" s="8">
        <v>33</v>
      </c>
      <c r="C74" s="8">
        <v>1.3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5.6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0.6</v>
      </c>
      <c r="S74" s="8">
        <v>0</v>
      </c>
      <c r="T74" s="101">
        <f t="shared" si="45"/>
        <v>41.5</v>
      </c>
      <c r="U74" s="4">
        <v>25.3</v>
      </c>
      <c r="V74">
        <f t="shared" si="2"/>
        <v>66.8</v>
      </c>
    </row>
    <row r="75" spans="1:22" x14ac:dyDescent="0.2">
      <c r="A75" s="172">
        <f>'Web Graph Info.'!A68:A215</f>
        <v>42213</v>
      </c>
      <c r="B75" s="8">
        <v>5.5</v>
      </c>
      <c r="C75" s="8">
        <v>0.5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0.5</v>
      </c>
      <c r="S75" s="8">
        <v>0</v>
      </c>
      <c r="T75" s="101">
        <f t="shared" ref="T75:T137" si="46">IF(SUM(B75:S75)=0,NA(),SUM(B75:S75))</f>
        <v>6.5</v>
      </c>
      <c r="U75" s="4">
        <v>7</v>
      </c>
      <c r="V75">
        <f t="shared" ref="V75:V138" si="47">T75+U75</f>
        <v>13.5</v>
      </c>
    </row>
    <row r="76" spans="1:22" x14ac:dyDescent="0.2">
      <c r="A76" s="172">
        <f>'Web Graph Info.'!A69:A216</f>
        <v>42214</v>
      </c>
      <c r="B76" s="8">
        <v>5.5</v>
      </c>
      <c r="C76" s="8">
        <v>0.5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0.5</v>
      </c>
      <c r="S76" s="8">
        <v>0</v>
      </c>
      <c r="T76" s="101">
        <f t="shared" ref="T76" si="48">IF(SUM(B76:S76)=0,NA(),SUM(B76:S76))</f>
        <v>6.5</v>
      </c>
      <c r="U76" s="4">
        <v>7</v>
      </c>
      <c r="V76">
        <f t="shared" si="47"/>
        <v>13.5</v>
      </c>
    </row>
    <row r="77" spans="1:22" x14ac:dyDescent="0.2">
      <c r="A77" s="172">
        <f>'Web Graph Info.'!A70:A217</f>
        <v>42215</v>
      </c>
      <c r="B77" s="8">
        <v>15.5</v>
      </c>
      <c r="C77" s="8">
        <v>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4</v>
      </c>
      <c r="J77" s="8">
        <v>1</v>
      </c>
      <c r="K77" s="8">
        <v>0</v>
      </c>
      <c r="L77" s="8">
        <v>0</v>
      </c>
      <c r="M77" s="8">
        <v>0</v>
      </c>
      <c r="N77" s="8">
        <v>0</v>
      </c>
      <c r="O77" s="8">
        <v>1</v>
      </c>
      <c r="P77" s="8">
        <v>0</v>
      </c>
      <c r="Q77" s="8">
        <v>0</v>
      </c>
      <c r="R77" s="8">
        <v>0</v>
      </c>
      <c r="S77" s="8">
        <v>0</v>
      </c>
      <c r="T77" s="101">
        <f t="shared" si="46"/>
        <v>22.5</v>
      </c>
      <c r="U77" s="4">
        <v>17</v>
      </c>
      <c r="V77">
        <f t="shared" si="47"/>
        <v>39.5</v>
      </c>
    </row>
    <row r="78" spans="1:22" x14ac:dyDescent="0.2">
      <c r="A78" s="172">
        <f>'Web Graph Info.'!A71:A218</f>
        <v>42216</v>
      </c>
      <c r="B78" s="8">
        <v>15.5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4</v>
      </c>
      <c r="J78" s="8">
        <v>1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0</v>
      </c>
      <c r="Q78" s="8">
        <v>0</v>
      </c>
      <c r="R78" s="8">
        <v>0</v>
      </c>
      <c r="S78" s="8">
        <v>0</v>
      </c>
      <c r="T78" s="101">
        <f t="shared" ref="T78" si="49">IF(SUM(B78:S78)=0,NA(),SUM(B78:S78))</f>
        <v>22.5</v>
      </c>
      <c r="U78" s="4">
        <v>17</v>
      </c>
      <c r="V78">
        <f t="shared" si="47"/>
        <v>39.5</v>
      </c>
    </row>
    <row r="79" spans="1:22" x14ac:dyDescent="0.2">
      <c r="A79" s="172">
        <f>'Web Graph Info.'!A72:A219</f>
        <v>42217</v>
      </c>
      <c r="B79" s="8">
        <v>15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2.6</v>
      </c>
      <c r="J79" s="8">
        <v>0</v>
      </c>
      <c r="K79" s="8">
        <v>0</v>
      </c>
      <c r="L79" s="8">
        <v>0</v>
      </c>
      <c r="M79" s="8">
        <v>0.6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101">
        <f t="shared" si="46"/>
        <v>18.200000000000003</v>
      </c>
      <c r="U79" s="4">
        <v>17</v>
      </c>
      <c r="V79">
        <f t="shared" si="47"/>
        <v>35.200000000000003</v>
      </c>
    </row>
    <row r="80" spans="1:22" x14ac:dyDescent="0.2">
      <c r="A80" s="172">
        <f>'Web Graph Info.'!A73:A220</f>
        <v>42218</v>
      </c>
      <c r="B80" s="8">
        <v>15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2.6</v>
      </c>
      <c r="J80" s="8">
        <v>0</v>
      </c>
      <c r="K80" s="8">
        <v>0</v>
      </c>
      <c r="L80" s="8">
        <v>0</v>
      </c>
      <c r="M80" s="8">
        <v>0.6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101">
        <f t="shared" ref="T80:T81" si="50">IF(SUM(B80:S80)=0,NA(),SUM(B80:S80))</f>
        <v>18.200000000000003</v>
      </c>
      <c r="U80" s="4">
        <v>17</v>
      </c>
      <c r="V80">
        <f t="shared" si="47"/>
        <v>35.200000000000003</v>
      </c>
    </row>
    <row r="81" spans="1:22" x14ac:dyDescent="0.2">
      <c r="A81" s="172">
        <f>'Web Graph Info.'!A74:A221</f>
        <v>42219</v>
      </c>
      <c r="B81" s="8">
        <v>15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2.6</v>
      </c>
      <c r="J81" s="8">
        <v>0</v>
      </c>
      <c r="K81" s="8">
        <v>0</v>
      </c>
      <c r="L81" s="8">
        <v>0</v>
      </c>
      <c r="M81" s="8">
        <v>0.6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01">
        <f t="shared" si="50"/>
        <v>18.200000000000003</v>
      </c>
      <c r="U81" s="4">
        <v>17</v>
      </c>
      <c r="V81" s="101">
        <f t="shared" ref="V81" si="51">T81+U81</f>
        <v>35.200000000000003</v>
      </c>
    </row>
    <row r="82" spans="1:22" x14ac:dyDescent="0.2">
      <c r="A82" s="172">
        <f>'Web Graph Info.'!A75:A222</f>
        <v>42220</v>
      </c>
      <c r="B82" s="8">
        <v>8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4.5</v>
      </c>
      <c r="J82" s="8">
        <v>0</v>
      </c>
      <c r="K82" s="8">
        <v>0</v>
      </c>
      <c r="L82" s="8">
        <v>0</v>
      </c>
      <c r="M82" s="8">
        <v>0.5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101">
        <f t="shared" si="46"/>
        <v>13</v>
      </c>
      <c r="U82" s="4">
        <v>8</v>
      </c>
      <c r="V82">
        <f t="shared" si="47"/>
        <v>21</v>
      </c>
    </row>
    <row r="83" spans="1:22" x14ac:dyDescent="0.2">
      <c r="A83" s="172">
        <f>'Web Graph Info.'!A76:A223</f>
        <v>42221</v>
      </c>
      <c r="B83" s="8">
        <v>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4.5</v>
      </c>
      <c r="J83" s="8">
        <v>0</v>
      </c>
      <c r="K83" s="8">
        <v>0</v>
      </c>
      <c r="L83" s="8">
        <v>0</v>
      </c>
      <c r="M83" s="8">
        <v>0.5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101">
        <f t="shared" ref="T83" si="52">IF(SUM(B83:S83)=0,NA(),SUM(B83:S83))</f>
        <v>13</v>
      </c>
      <c r="U83" s="4">
        <v>8</v>
      </c>
      <c r="V83" s="101">
        <f t="shared" ref="V83" si="53">T83+U83</f>
        <v>21</v>
      </c>
    </row>
    <row r="84" spans="1:22" x14ac:dyDescent="0.2">
      <c r="A84" s="172">
        <f>'Web Graph Info.'!A77:A224</f>
        <v>42222</v>
      </c>
      <c r="B84" s="8">
        <v>18.5</v>
      </c>
      <c r="C84" s="8">
        <v>0.5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0.5</v>
      </c>
      <c r="S84" s="8">
        <v>0</v>
      </c>
      <c r="T84" s="101">
        <f t="shared" si="46"/>
        <v>20.5</v>
      </c>
      <c r="U84" s="4">
        <v>2.5</v>
      </c>
      <c r="V84" s="101">
        <f t="shared" ref="V84" si="54">T84+U84</f>
        <v>23</v>
      </c>
    </row>
    <row r="85" spans="1:22" x14ac:dyDescent="0.2">
      <c r="A85" s="172">
        <f>'Web Graph Info.'!A78:A225</f>
        <v>42223</v>
      </c>
      <c r="B85" s="8">
        <v>18.5</v>
      </c>
      <c r="C85" s="8">
        <v>0.5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0.5</v>
      </c>
      <c r="S85" s="8">
        <v>0</v>
      </c>
      <c r="T85" s="101">
        <f t="shared" ref="T85" si="55">IF(SUM(B85:S85)=0,NA(),SUM(B85:S85))</f>
        <v>20.5</v>
      </c>
      <c r="U85" s="4">
        <v>2.5</v>
      </c>
      <c r="V85">
        <f t="shared" si="47"/>
        <v>23</v>
      </c>
    </row>
    <row r="86" spans="1:22" x14ac:dyDescent="0.2">
      <c r="A86" s="172">
        <f>'Web Graph Info.'!A79:A226</f>
        <v>42224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101">
        <f t="shared" si="46"/>
        <v>1</v>
      </c>
      <c r="U86" s="4">
        <v>0</v>
      </c>
      <c r="V86" s="101">
        <f t="shared" ref="V86" si="56">T86+U86</f>
        <v>1</v>
      </c>
    </row>
    <row r="87" spans="1:22" x14ac:dyDescent="0.2">
      <c r="A87" s="172">
        <f>'Web Graph Info.'!A80:A227</f>
        <v>42225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101">
        <f t="shared" ref="T87:T88" si="57">IF(SUM(B87:S87)=0,NA(),SUM(B87:S87))</f>
        <v>1</v>
      </c>
      <c r="U87" s="4">
        <v>0</v>
      </c>
      <c r="V87">
        <f t="shared" si="47"/>
        <v>1</v>
      </c>
    </row>
    <row r="88" spans="1:22" x14ac:dyDescent="0.2">
      <c r="A88" s="172">
        <f>'Web Graph Info.'!A81:A228</f>
        <v>42226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101">
        <f t="shared" si="57"/>
        <v>1</v>
      </c>
      <c r="U88" s="4">
        <v>0</v>
      </c>
      <c r="V88" s="101">
        <f t="shared" ref="V88" si="58">T88+U88</f>
        <v>1</v>
      </c>
    </row>
    <row r="89" spans="1:22" x14ac:dyDescent="0.2">
      <c r="A89" s="172">
        <f>'Web Graph Info.'!A82:A229</f>
        <v>42227</v>
      </c>
      <c r="B89" s="4" t="s">
        <v>226</v>
      </c>
      <c r="C89" s="4" t="s">
        <v>226</v>
      </c>
      <c r="D89" s="4" t="s">
        <v>226</v>
      </c>
      <c r="E89" s="4" t="s">
        <v>226</v>
      </c>
      <c r="F89" s="4" t="s">
        <v>226</v>
      </c>
      <c r="G89" s="4" t="s">
        <v>226</v>
      </c>
      <c r="H89" s="4" t="s">
        <v>226</v>
      </c>
      <c r="I89" s="4" t="s">
        <v>226</v>
      </c>
      <c r="J89" s="4" t="s">
        <v>226</v>
      </c>
      <c r="K89" s="4" t="s">
        <v>226</v>
      </c>
      <c r="L89" s="4" t="s">
        <v>226</v>
      </c>
      <c r="M89" s="4" t="s">
        <v>226</v>
      </c>
      <c r="N89" s="4" t="s">
        <v>226</v>
      </c>
      <c r="O89" s="4" t="s">
        <v>226</v>
      </c>
      <c r="P89" s="4" t="s">
        <v>226</v>
      </c>
      <c r="Q89" s="4" t="s">
        <v>226</v>
      </c>
      <c r="R89" s="4" t="s">
        <v>226</v>
      </c>
      <c r="S89" s="4" t="s">
        <v>226</v>
      </c>
      <c r="T89" s="4" t="s">
        <v>226</v>
      </c>
      <c r="U89" s="4" t="s">
        <v>226</v>
      </c>
      <c r="V89" t="e">
        <f t="shared" si="47"/>
        <v>#VALUE!</v>
      </c>
    </row>
    <row r="90" spans="1:22" x14ac:dyDescent="0.2">
      <c r="A90" s="172">
        <f>'Web Graph Info.'!A83:A230</f>
        <v>42228</v>
      </c>
      <c r="B90" s="4" t="s">
        <v>226</v>
      </c>
      <c r="C90" s="4" t="s">
        <v>226</v>
      </c>
      <c r="D90" s="4" t="s">
        <v>226</v>
      </c>
      <c r="E90" s="4" t="s">
        <v>226</v>
      </c>
      <c r="F90" s="4" t="s">
        <v>226</v>
      </c>
      <c r="G90" s="4" t="s">
        <v>226</v>
      </c>
      <c r="H90" s="4" t="s">
        <v>226</v>
      </c>
      <c r="I90" s="4" t="s">
        <v>226</v>
      </c>
      <c r="J90" s="4" t="s">
        <v>226</v>
      </c>
      <c r="K90" s="4" t="s">
        <v>226</v>
      </c>
      <c r="L90" s="4" t="s">
        <v>226</v>
      </c>
      <c r="M90" s="4" t="s">
        <v>226</v>
      </c>
      <c r="N90" s="4" t="s">
        <v>226</v>
      </c>
      <c r="O90" s="4" t="s">
        <v>226</v>
      </c>
      <c r="P90" s="4" t="s">
        <v>226</v>
      </c>
      <c r="Q90" s="4" t="s">
        <v>226</v>
      </c>
      <c r="R90" s="4" t="s">
        <v>226</v>
      </c>
      <c r="S90" s="4" t="s">
        <v>226</v>
      </c>
      <c r="T90" s="4" t="s">
        <v>226</v>
      </c>
      <c r="U90" s="4" t="s">
        <v>226</v>
      </c>
      <c r="V90" t="e">
        <f t="shared" si="47"/>
        <v>#VALUE!</v>
      </c>
    </row>
    <row r="91" spans="1:22" x14ac:dyDescent="0.2">
      <c r="A91" s="172">
        <f>'Web Graph Info.'!A84:A231</f>
        <v>42229</v>
      </c>
      <c r="B91" s="4">
        <v>2.5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01">
        <f t="shared" si="46"/>
        <v>5</v>
      </c>
      <c r="U91" s="4">
        <v>8</v>
      </c>
      <c r="V91">
        <f t="shared" si="47"/>
        <v>13</v>
      </c>
    </row>
    <row r="92" spans="1:22" x14ac:dyDescent="0.2">
      <c r="A92" s="172">
        <f>'Web Graph Info.'!A85:A232</f>
        <v>42230</v>
      </c>
      <c r="B92" s="4">
        <v>2.5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2.5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01">
        <f t="shared" ref="T92" si="59">IF(SUM(B92:S92)=0,NA(),SUM(B92:S92))</f>
        <v>5</v>
      </c>
      <c r="U92" s="4">
        <v>8</v>
      </c>
      <c r="V92">
        <f t="shared" si="47"/>
        <v>13</v>
      </c>
    </row>
    <row r="93" spans="1:22" x14ac:dyDescent="0.2">
      <c r="A93" s="172">
        <f>'Web Graph Info.'!A86:A233</f>
        <v>42231</v>
      </c>
      <c r="B93" s="4">
        <v>1.3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1.3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0.3</v>
      </c>
      <c r="P93" s="4">
        <v>0</v>
      </c>
      <c r="Q93" s="4">
        <v>0</v>
      </c>
      <c r="R93" s="4">
        <v>0</v>
      </c>
      <c r="S93" s="4">
        <v>0</v>
      </c>
      <c r="T93" s="101">
        <f t="shared" si="46"/>
        <v>2.9</v>
      </c>
      <c r="U93" s="4">
        <v>0.6</v>
      </c>
      <c r="V93" s="101">
        <f t="shared" ref="V93" si="60">T93+U93</f>
        <v>3.5</v>
      </c>
    </row>
    <row r="94" spans="1:22" x14ac:dyDescent="0.2">
      <c r="A94" s="172">
        <f>'Web Graph Info.'!A87:A234</f>
        <v>42232</v>
      </c>
      <c r="B94" s="4">
        <v>1.3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1.3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0.3</v>
      </c>
      <c r="P94" s="4">
        <v>0</v>
      </c>
      <c r="Q94" s="4">
        <v>0</v>
      </c>
      <c r="R94" s="4">
        <v>0</v>
      </c>
      <c r="S94" s="4">
        <v>0</v>
      </c>
      <c r="T94" s="101">
        <f t="shared" ref="T94:T95" si="61">IF(SUM(B94:S94)=0,NA(),SUM(B94:S94))</f>
        <v>2.9</v>
      </c>
      <c r="U94" s="4">
        <v>0.6</v>
      </c>
      <c r="V94">
        <f t="shared" si="47"/>
        <v>3.5</v>
      </c>
    </row>
    <row r="95" spans="1:22" x14ac:dyDescent="0.2">
      <c r="A95" s="172">
        <f>'Web Graph Info.'!A88:A235</f>
        <v>42233</v>
      </c>
      <c r="B95" s="4">
        <v>1.3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1.3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0.3</v>
      </c>
      <c r="P95" s="4">
        <v>0</v>
      </c>
      <c r="Q95" s="4">
        <v>0</v>
      </c>
      <c r="R95" s="4">
        <v>0</v>
      </c>
      <c r="S95" s="4">
        <v>0</v>
      </c>
      <c r="T95" s="101">
        <f t="shared" si="61"/>
        <v>2.9</v>
      </c>
      <c r="U95" s="4">
        <v>0.6</v>
      </c>
      <c r="V95">
        <f t="shared" si="47"/>
        <v>3.5</v>
      </c>
    </row>
    <row r="96" spans="1:22" x14ac:dyDescent="0.2">
      <c r="A96" s="172">
        <f>'Web Graph Info.'!A89:A236</f>
        <v>42234</v>
      </c>
      <c r="B96" s="4">
        <v>1.5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1.5</v>
      </c>
      <c r="J96" s="4">
        <v>0.5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01">
        <f t="shared" si="46"/>
        <v>3.5</v>
      </c>
      <c r="U96" s="4">
        <v>2.5</v>
      </c>
      <c r="V96">
        <f t="shared" si="47"/>
        <v>6</v>
      </c>
    </row>
    <row r="97" spans="1:22" x14ac:dyDescent="0.2">
      <c r="A97" s="172">
        <f>'Web Graph Info.'!A90:A237</f>
        <v>42235</v>
      </c>
      <c r="B97" s="4">
        <v>1.5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1.5</v>
      </c>
      <c r="J97" s="4">
        <v>0.5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01">
        <f t="shared" ref="T97:T98" si="62">IF(SUM(B97:S97)=0,NA(),SUM(B97:S97))</f>
        <v>3.5</v>
      </c>
      <c r="U97" s="4">
        <v>2.5</v>
      </c>
      <c r="V97" s="101">
        <f t="shared" ref="V97:V98" si="63">T97+U97</f>
        <v>6</v>
      </c>
    </row>
    <row r="98" spans="1:22" x14ac:dyDescent="0.2">
      <c r="A98" s="172">
        <f>'Web Graph Info.'!A91:A238</f>
        <v>42236</v>
      </c>
      <c r="B98" s="4">
        <v>2.5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0</v>
      </c>
      <c r="L98" s="4">
        <v>0.5</v>
      </c>
      <c r="M98" s="4">
        <v>2</v>
      </c>
      <c r="N98" s="4">
        <v>0</v>
      </c>
      <c r="O98" s="4">
        <v>0.5</v>
      </c>
      <c r="P98" s="4">
        <v>0</v>
      </c>
      <c r="Q98" s="4">
        <v>0</v>
      </c>
      <c r="R98" s="4">
        <v>0</v>
      </c>
      <c r="S98" s="4">
        <v>0</v>
      </c>
      <c r="T98" s="101">
        <f t="shared" si="62"/>
        <v>6.5</v>
      </c>
      <c r="U98" s="4">
        <v>6.5</v>
      </c>
      <c r="V98" s="101">
        <f t="shared" si="63"/>
        <v>13</v>
      </c>
    </row>
    <row r="99" spans="1:22" x14ac:dyDescent="0.2">
      <c r="A99" s="172">
        <f>'Web Graph Info.'!A92:A239</f>
        <v>42237</v>
      </c>
      <c r="B99" s="4">
        <v>2.5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0.5</v>
      </c>
      <c r="M99" s="4">
        <v>2</v>
      </c>
      <c r="N99" s="4">
        <v>0</v>
      </c>
      <c r="O99" s="4">
        <v>0.5</v>
      </c>
      <c r="P99" s="4">
        <v>0</v>
      </c>
      <c r="Q99" s="4">
        <v>0</v>
      </c>
      <c r="R99" s="4">
        <v>0</v>
      </c>
      <c r="S99" s="4">
        <v>0</v>
      </c>
      <c r="T99" s="101">
        <f t="shared" si="46"/>
        <v>6.5</v>
      </c>
      <c r="U99" s="4">
        <v>6.5</v>
      </c>
      <c r="V99">
        <f t="shared" si="47"/>
        <v>13</v>
      </c>
    </row>
    <row r="100" spans="1:22" x14ac:dyDescent="0.2">
      <c r="A100" s="172">
        <f>'Web Graph Info.'!A93:A240</f>
        <v>42238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0.6</v>
      </c>
      <c r="J100" s="4">
        <v>0</v>
      </c>
      <c r="K100" s="4">
        <v>0</v>
      </c>
      <c r="L100" s="4">
        <v>0</v>
      </c>
      <c r="M100" s="4">
        <v>0.3</v>
      </c>
      <c r="N100" s="4">
        <v>0</v>
      </c>
      <c r="O100" s="4">
        <f>4/3</f>
        <v>1.3333333333333333</v>
      </c>
      <c r="P100" s="4">
        <v>0</v>
      </c>
      <c r="Q100" s="4">
        <v>0</v>
      </c>
      <c r="R100" s="4">
        <v>0</v>
      </c>
      <c r="S100" s="4">
        <v>0</v>
      </c>
      <c r="T100" s="101">
        <f t="shared" si="46"/>
        <v>3.2333333333333334</v>
      </c>
      <c r="U100" s="4">
        <v>0.6</v>
      </c>
      <c r="V100">
        <f t="shared" si="47"/>
        <v>3.8333333333333335</v>
      </c>
    </row>
    <row r="101" spans="1:22" x14ac:dyDescent="0.2">
      <c r="A101" s="172">
        <f>'Web Graph Info.'!A94:A241</f>
        <v>42239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0.6</v>
      </c>
      <c r="J101" s="4">
        <v>0</v>
      </c>
      <c r="K101" s="4">
        <v>0</v>
      </c>
      <c r="L101" s="4">
        <v>0</v>
      </c>
      <c r="M101" s="4">
        <v>0.3</v>
      </c>
      <c r="N101" s="4">
        <v>0</v>
      </c>
      <c r="O101" s="4">
        <f t="shared" ref="O101:O102" si="64">4/3</f>
        <v>1.3333333333333333</v>
      </c>
      <c r="P101" s="4">
        <v>0</v>
      </c>
      <c r="Q101" s="4">
        <v>0</v>
      </c>
      <c r="R101" s="4">
        <v>0</v>
      </c>
      <c r="S101" s="4">
        <v>0</v>
      </c>
      <c r="T101" s="101">
        <f t="shared" si="46"/>
        <v>3.2333333333333334</v>
      </c>
      <c r="U101" s="4">
        <v>0.6</v>
      </c>
      <c r="V101">
        <f t="shared" si="47"/>
        <v>3.8333333333333335</v>
      </c>
    </row>
    <row r="102" spans="1:22" x14ac:dyDescent="0.2">
      <c r="A102" s="172">
        <f>'Web Graph Info.'!A95:A242</f>
        <v>42240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0.6</v>
      </c>
      <c r="J102" s="4">
        <v>0</v>
      </c>
      <c r="K102" s="4">
        <v>0</v>
      </c>
      <c r="L102" s="4">
        <v>0</v>
      </c>
      <c r="M102" s="4">
        <v>0.3</v>
      </c>
      <c r="N102" s="4">
        <v>0</v>
      </c>
      <c r="O102" s="4">
        <f t="shared" si="64"/>
        <v>1.3333333333333333</v>
      </c>
      <c r="P102" s="4">
        <v>0</v>
      </c>
      <c r="Q102" s="4">
        <v>0</v>
      </c>
      <c r="R102" s="4">
        <v>0</v>
      </c>
      <c r="S102" s="4">
        <v>0</v>
      </c>
      <c r="T102" s="101">
        <f t="shared" si="46"/>
        <v>3.2333333333333334</v>
      </c>
      <c r="U102" s="4">
        <v>0.6</v>
      </c>
      <c r="V102">
        <f t="shared" si="47"/>
        <v>3.8333333333333335</v>
      </c>
    </row>
    <row r="103" spans="1:22" x14ac:dyDescent="0.2">
      <c r="A103" s="172">
        <f>'Web Graph Info.'!A96:A243</f>
        <v>42241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1.5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4">
        <v>0</v>
      </c>
      <c r="T103" s="4">
        <v>4.5</v>
      </c>
      <c r="U103" s="4">
        <v>1.5</v>
      </c>
      <c r="V103" s="4">
        <v>6</v>
      </c>
    </row>
    <row r="104" spans="1:22" x14ac:dyDescent="0.2">
      <c r="A104" s="172">
        <f>'Web Graph Info.'!A97:A244</f>
        <v>42242</v>
      </c>
      <c r="B104" s="4">
        <v>1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1.5</v>
      </c>
      <c r="J104" s="4">
        <v>1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4">
        <v>0</v>
      </c>
      <c r="T104" s="101">
        <f t="shared" si="46"/>
        <v>4.5</v>
      </c>
      <c r="U104" s="4">
        <v>1.5</v>
      </c>
      <c r="V104">
        <f t="shared" si="47"/>
        <v>6</v>
      </c>
    </row>
    <row r="105" spans="1:22" x14ac:dyDescent="0.2">
      <c r="A105" s="172">
        <f>'Web Graph Info.'!A98:A245</f>
        <v>42243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0.5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1.5</v>
      </c>
      <c r="P105" s="4">
        <v>0</v>
      </c>
      <c r="Q105" s="4">
        <v>0</v>
      </c>
      <c r="R105" s="4">
        <v>0</v>
      </c>
      <c r="S105" s="4">
        <v>0</v>
      </c>
      <c r="T105" s="101">
        <f t="shared" si="46"/>
        <v>3</v>
      </c>
      <c r="U105" s="4">
        <v>1</v>
      </c>
      <c r="V105">
        <f t="shared" si="47"/>
        <v>4</v>
      </c>
    </row>
    <row r="106" spans="1:22" x14ac:dyDescent="0.2">
      <c r="A106" s="172">
        <f>'Web Graph Info.'!A99:A246</f>
        <v>42244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0.5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1.5</v>
      </c>
      <c r="P106" s="4">
        <v>0</v>
      </c>
      <c r="Q106" s="4">
        <v>0</v>
      </c>
      <c r="R106" s="4">
        <v>0</v>
      </c>
      <c r="S106" s="4">
        <v>0</v>
      </c>
      <c r="T106" s="101">
        <f t="shared" si="46"/>
        <v>3</v>
      </c>
      <c r="U106" s="4">
        <v>1</v>
      </c>
      <c r="V106">
        <f t="shared" si="47"/>
        <v>4</v>
      </c>
    </row>
    <row r="107" spans="1:22" x14ac:dyDescent="0.2">
      <c r="A107" s="172">
        <f>'Web Graph Info.'!A100:A247</f>
        <v>42245</v>
      </c>
      <c r="B107" s="4">
        <v>0.3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0.3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0.6</v>
      </c>
      <c r="P107" s="4">
        <v>0</v>
      </c>
      <c r="Q107" s="4">
        <v>0</v>
      </c>
      <c r="R107" s="4">
        <v>0</v>
      </c>
      <c r="S107" s="4">
        <v>0</v>
      </c>
      <c r="T107" s="101">
        <f t="shared" si="46"/>
        <v>1.2</v>
      </c>
      <c r="U107" s="4">
        <v>0</v>
      </c>
      <c r="V107">
        <f t="shared" si="47"/>
        <v>1.2</v>
      </c>
    </row>
    <row r="108" spans="1:22" x14ac:dyDescent="0.2">
      <c r="A108" s="172">
        <f>'Web Graph Info.'!A101:A248</f>
        <v>42246</v>
      </c>
      <c r="B108" s="4">
        <v>0.3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0.3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0.6</v>
      </c>
      <c r="P108" s="4">
        <v>0</v>
      </c>
      <c r="Q108" s="4">
        <v>0</v>
      </c>
      <c r="R108" s="4">
        <v>0</v>
      </c>
      <c r="S108" s="4">
        <v>0</v>
      </c>
      <c r="T108" s="101">
        <f t="shared" si="46"/>
        <v>1.2</v>
      </c>
      <c r="U108" s="4">
        <v>0</v>
      </c>
      <c r="V108">
        <f t="shared" si="47"/>
        <v>1.2</v>
      </c>
    </row>
    <row r="109" spans="1:22" x14ac:dyDescent="0.2">
      <c r="A109" s="172">
        <f>'Web Graph Info.'!A102:A249</f>
        <v>42247</v>
      </c>
      <c r="B109" s="4">
        <v>0.3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0.3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0.6</v>
      </c>
      <c r="P109" s="4">
        <v>0</v>
      </c>
      <c r="Q109" s="4">
        <v>0</v>
      </c>
      <c r="R109" s="4">
        <v>0</v>
      </c>
      <c r="S109" s="4">
        <v>0</v>
      </c>
      <c r="T109" s="101">
        <f t="shared" si="46"/>
        <v>1.2</v>
      </c>
      <c r="U109" s="4">
        <v>0</v>
      </c>
      <c r="V109">
        <f t="shared" si="47"/>
        <v>1.2</v>
      </c>
    </row>
    <row r="110" spans="1:22" x14ac:dyDescent="0.2">
      <c r="A110" s="172">
        <f>'Web Graph Info.'!A103:A250</f>
        <v>42248</v>
      </c>
      <c r="B110" s="4">
        <v>0.5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2.5</v>
      </c>
      <c r="P110" s="4">
        <v>0</v>
      </c>
      <c r="Q110" s="4">
        <v>0</v>
      </c>
      <c r="R110" s="4">
        <v>0</v>
      </c>
      <c r="S110" s="4">
        <v>0</v>
      </c>
      <c r="T110" s="101">
        <f t="shared" si="46"/>
        <v>4</v>
      </c>
      <c r="U110" s="4">
        <v>0.5</v>
      </c>
      <c r="V110">
        <f t="shared" si="47"/>
        <v>4.5</v>
      </c>
    </row>
    <row r="111" spans="1:22" x14ac:dyDescent="0.2">
      <c r="A111" s="172">
        <f>'Web Graph Info.'!A104:A251</f>
        <v>42249</v>
      </c>
      <c r="B111" s="4">
        <v>0.5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2.5</v>
      </c>
      <c r="P111" s="4">
        <v>0</v>
      </c>
      <c r="Q111" s="4">
        <v>0</v>
      </c>
      <c r="R111" s="4">
        <v>0</v>
      </c>
      <c r="S111" s="4">
        <v>0</v>
      </c>
      <c r="T111" s="101">
        <f t="shared" ref="T111" si="65">IF(SUM(B111:S111)=0,NA(),SUM(B111:S111))</f>
        <v>4</v>
      </c>
      <c r="U111" s="4">
        <v>0.5</v>
      </c>
      <c r="V111" s="101">
        <f t="shared" ref="V111" si="66">T111+U111</f>
        <v>4.5</v>
      </c>
    </row>
    <row r="112" spans="1:22" x14ac:dyDescent="0.2">
      <c r="A112" s="172">
        <f>'Web Graph Info.'!A105:A252</f>
        <v>42250</v>
      </c>
      <c r="B112" s="4">
        <v>2.5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0.5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01">
        <f t="shared" si="46"/>
        <v>3</v>
      </c>
      <c r="U112" s="4">
        <v>0.5</v>
      </c>
      <c r="V112">
        <f t="shared" si="47"/>
        <v>3.5</v>
      </c>
    </row>
    <row r="113" spans="1:22" x14ac:dyDescent="0.2">
      <c r="A113" s="172">
        <f>'Web Graph Info.'!A106:A253</f>
        <v>42251</v>
      </c>
      <c r="B113" s="4">
        <v>2.5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0.5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01">
        <f t="shared" ref="T113" si="67">IF(SUM(B113:S113)=0,NA(),SUM(B113:S113))</f>
        <v>3</v>
      </c>
      <c r="U113" s="4">
        <v>0.5</v>
      </c>
      <c r="V113" s="101">
        <f t="shared" ref="V113" si="68">T113+U113</f>
        <v>3.5</v>
      </c>
    </row>
    <row r="114" spans="1:22" x14ac:dyDescent="0.2">
      <c r="A114" s="172">
        <f>'Web Graph Info.'!A107:A254</f>
        <v>42252</v>
      </c>
      <c r="B114" s="23" t="s">
        <v>19</v>
      </c>
      <c r="C114" s="23" t="s">
        <v>19</v>
      </c>
      <c r="D114" s="23" t="s">
        <v>19</v>
      </c>
      <c r="E114" s="23" t="s">
        <v>19</v>
      </c>
      <c r="F114" s="23" t="s">
        <v>19</v>
      </c>
      <c r="G114" s="23" t="s">
        <v>19</v>
      </c>
      <c r="H114" s="23" t="s">
        <v>19</v>
      </c>
      <c r="I114" s="23" t="s">
        <v>19</v>
      </c>
      <c r="J114" s="23" t="s">
        <v>19</v>
      </c>
      <c r="K114" s="23" t="s">
        <v>19</v>
      </c>
      <c r="L114" s="23" t="s">
        <v>19</v>
      </c>
      <c r="M114" s="23" t="s">
        <v>19</v>
      </c>
      <c r="N114" s="23" t="s">
        <v>19</v>
      </c>
      <c r="O114" s="23" t="s">
        <v>19</v>
      </c>
      <c r="P114" s="23" t="s">
        <v>19</v>
      </c>
      <c r="Q114" s="23" t="s">
        <v>19</v>
      </c>
      <c r="R114" s="23" t="s">
        <v>19</v>
      </c>
      <c r="S114" s="23" t="s">
        <v>19</v>
      </c>
      <c r="T114" s="23" t="s">
        <v>19</v>
      </c>
      <c r="U114" s="23" t="s">
        <v>19</v>
      </c>
      <c r="V114" s="23" t="s">
        <v>19</v>
      </c>
    </row>
    <row r="115" spans="1:22" x14ac:dyDescent="0.2">
      <c r="A115" s="172">
        <f>'Web Graph Info.'!A108:A255</f>
        <v>42253</v>
      </c>
      <c r="B115" s="23" t="s">
        <v>19</v>
      </c>
      <c r="C115" s="23" t="s">
        <v>19</v>
      </c>
      <c r="D115" s="23" t="s">
        <v>19</v>
      </c>
      <c r="E115" s="23" t="s">
        <v>19</v>
      </c>
      <c r="F115" s="23" t="s">
        <v>19</v>
      </c>
      <c r="G115" s="23" t="s">
        <v>19</v>
      </c>
      <c r="H115" s="23" t="s">
        <v>19</v>
      </c>
      <c r="I115" s="23" t="s">
        <v>19</v>
      </c>
      <c r="J115" s="23" t="s">
        <v>19</v>
      </c>
      <c r="K115" s="23" t="s">
        <v>19</v>
      </c>
      <c r="L115" s="23" t="s">
        <v>19</v>
      </c>
      <c r="M115" s="23" t="s">
        <v>19</v>
      </c>
      <c r="N115" s="23" t="s">
        <v>19</v>
      </c>
      <c r="O115" s="23" t="s">
        <v>19</v>
      </c>
      <c r="P115" s="23" t="s">
        <v>19</v>
      </c>
      <c r="Q115" s="23" t="s">
        <v>19</v>
      </c>
      <c r="R115" s="23" t="s">
        <v>19</v>
      </c>
      <c r="S115" s="23" t="s">
        <v>19</v>
      </c>
      <c r="T115" s="23" t="s">
        <v>19</v>
      </c>
      <c r="U115" s="23" t="s">
        <v>19</v>
      </c>
      <c r="V115" s="23" t="s">
        <v>19</v>
      </c>
    </row>
    <row r="116" spans="1:22" x14ac:dyDescent="0.2">
      <c r="A116" s="172">
        <f>'Web Graph Info.'!A109:A256</f>
        <v>42254</v>
      </c>
      <c r="B116" s="23" t="s">
        <v>19</v>
      </c>
      <c r="C116" s="23" t="s">
        <v>19</v>
      </c>
      <c r="D116" s="23" t="s">
        <v>19</v>
      </c>
      <c r="E116" s="23" t="s">
        <v>19</v>
      </c>
      <c r="F116" s="23" t="s">
        <v>19</v>
      </c>
      <c r="G116" s="23" t="s">
        <v>19</v>
      </c>
      <c r="H116" s="23" t="s">
        <v>19</v>
      </c>
      <c r="I116" s="23" t="s">
        <v>19</v>
      </c>
      <c r="J116" s="23" t="s">
        <v>19</v>
      </c>
      <c r="K116" s="23" t="s">
        <v>19</v>
      </c>
      <c r="L116" s="23" t="s">
        <v>19</v>
      </c>
      <c r="M116" s="23" t="s">
        <v>19</v>
      </c>
      <c r="N116" s="23" t="s">
        <v>19</v>
      </c>
      <c r="O116" s="23" t="s">
        <v>19</v>
      </c>
      <c r="P116" s="23" t="s">
        <v>19</v>
      </c>
      <c r="Q116" s="23" t="s">
        <v>19</v>
      </c>
      <c r="R116" s="23" t="s">
        <v>19</v>
      </c>
      <c r="S116" s="23" t="s">
        <v>19</v>
      </c>
      <c r="T116" s="23" t="s">
        <v>19</v>
      </c>
      <c r="U116" s="23" t="s">
        <v>19</v>
      </c>
      <c r="V116" s="23" t="s">
        <v>19</v>
      </c>
    </row>
    <row r="117" spans="1:22" x14ac:dyDescent="0.2">
      <c r="A117" s="172">
        <f>'Web Graph Info.'!A110:A257</f>
        <v>42255</v>
      </c>
      <c r="B117" s="23" t="s">
        <v>19</v>
      </c>
      <c r="C117" s="23" t="s">
        <v>19</v>
      </c>
      <c r="D117" s="23" t="s">
        <v>19</v>
      </c>
      <c r="E117" s="23" t="s">
        <v>19</v>
      </c>
      <c r="F117" s="23" t="s">
        <v>19</v>
      </c>
      <c r="G117" s="23" t="s">
        <v>19</v>
      </c>
      <c r="H117" s="23" t="s">
        <v>19</v>
      </c>
      <c r="I117" s="23" t="s">
        <v>19</v>
      </c>
      <c r="J117" s="23" t="s">
        <v>19</v>
      </c>
      <c r="K117" s="23" t="s">
        <v>19</v>
      </c>
      <c r="L117" s="23" t="s">
        <v>19</v>
      </c>
      <c r="M117" s="23" t="s">
        <v>19</v>
      </c>
      <c r="N117" s="23" t="s">
        <v>19</v>
      </c>
      <c r="O117" s="23" t="s">
        <v>19</v>
      </c>
      <c r="P117" s="23" t="s">
        <v>19</v>
      </c>
      <c r="Q117" s="23" t="s">
        <v>19</v>
      </c>
      <c r="R117" s="23" t="s">
        <v>19</v>
      </c>
      <c r="S117" s="23" t="s">
        <v>19</v>
      </c>
      <c r="T117" s="23" t="s">
        <v>19</v>
      </c>
      <c r="U117" s="23" t="s">
        <v>19</v>
      </c>
      <c r="V117" s="23" t="s">
        <v>19</v>
      </c>
    </row>
    <row r="118" spans="1:22" x14ac:dyDescent="0.2">
      <c r="A118" s="172">
        <f>'Web Graph Info.'!A111:A258</f>
        <v>42256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2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101">
        <f t="shared" si="46"/>
        <v>3</v>
      </c>
      <c r="U118" s="4">
        <v>0</v>
      </c>
      <c r="V118">
        <f t="shared" si="47"/>
        <v>3</v>
      </c>
    </row>
    <row r="119" spans="1:22" x14ac:dyDescent="0.2">
      <c r="A119" s="172">
        <f>'Web Graph Info.'!A112:A259</f>
        <v>42257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0.5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2</v>
      </c>
      <c r="P119" s="3">
        <v>0</v>
      </c>
      <c r="Q119" s="3">
        <v>0</v>
      </c>
      <c r="R119" s="3">
        <v>0</v>
      </c>
      <c r="S119" s="3">
        <v>0</v>
      </c>
      <c r="T119" s="101">
        <f t="shared" si="46"/>
        <v>2.5</v>
      </c>
      <c r="U119" s="4">
        <v>0</v>
      </c>
      <c r="V119">
        <f t="shared" si="47"/>
        <v>2.5</v>
      </c>
    </row>
    <row r="120" spans="1:22" x14ac:dyDescent="0.2">
      <c r="A120" s="172">
        <f>'Web Graph Info.'!A113:A260</f>
        <v>42258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2</v>
      </c>
      <c r="P120" s="3">
        <v>0</v>
      </c>
      <c r="Q120" s="3">
        <v>0</v>
      </c>
      <c r="R120" s="3">
        <v>0</v>
      </c>
      <c r="S120" s="3">
        <v>0</v>
      </c>
      <c r="T120" s="101">
        <f t="shared" ref="T120" si="69">IF(SUM(B120:S120)=0,NA(),SUM(B120:S120))</f>
        <v>2.5</v>
      </c>
      <c r="U120" s="4">
        <v>0</v>
      </c>
      <c r="V120" s="101">
        <f t="shared" ref="V120" si="70">T120+U120</f>
        <v>2.5</v>
      </c>
    </row>
    <row r="121" spans="1:22" x14ac:dyDescent="0.2">
      <c r="A121" s="172">
        <f>'Web Graph Info.'!A114:A261</f>
        <v>42259</v>
      </c>
      <c r="B121" s="8">
        <v>2.6</v>
      </c>
      <c r="C121" s="8">
        <v>0.6</v>
      </c>
      <c r="D121" s="8">
        <v>0</v>
      </c>
      <c r="E121" s="8">
        <v>0</v>
      </c>
      <c r="F121" s="8">
        <v>0.6</v>
      </c>
      <c r="G121" s="8">
        <v>0</v>
      </c>
      <c r="H121" s="8">
        <v>0</v>
      </c>
      <c r="I121" s="8">
        <v>0.3</v>
      </c>
      <c r="J121" s="8">
        <v>0.3</v>
      </c>
      <c r="K121" s="8">
        <v>0</v>
      </c>
      <c r="L121" s="8">
        <v>0.6</v>
      </c>
      <c r="M121" s="8">
        <v>2.6</v>
      </c>
      <c r="N121" s="8">
        <v>0</v>
      </c>
      <c r="O121" s="8">
        <v>2.2999999999999998</v>
      </c>
      <c r="P121" s="8">
        <v>0</v>
      </c>
      <c r="Q121" s="8">
        <v>0</v>
      </c>
      <c r="R121" s="8">
        <v>0</v>
      </c>
      <c r="S121" s="8">
        <v>0</v>
      </c>
      <c r="T121" s="101">
        <f t="shared" si="46"/>
        <v>9.8999999999999986</v>
      </c>
      <c r="U121" s="4">
        <v>0.3</v>
      </c>
      <c r="V121">
        <f t="shared" si="47"/>
        <v>10.199999999999999</v>
      </c>
    </row>
    <row r="122" spans="1:22" x14ac:dyDescent="0.2">
      <c r="A122" s="172">
        <f>'Web Graph Info.'!A115:A262</f>
        <v>42260</v>
      </c>
      <c r="B122" s="8">
        <v>2.6</v>
      </c>
      <c r="C122" s="8">
        <v>0.6</v>
      </c>
      <c r="D122" s="8">
        <v>0</v>
      </c>
      <c r="E122" s="8">
        <v>0</v>
      </c>
      <c r="F122" s="8">
        <v>0.6</v>
      </c>
      <c r="G122" s="8">
        <v>0</v>
      </c>
      <c r="H122" s="8">
        <v>0</v>
      </c>
      <c r="I122" s="8">
        <v>0.3</v>
      </c>
      <c r="J122" s="8">
        <v>0.3</v>
      </c>
      <c r="K122" s="8">
        <v>0</v>
      </c>
      <c r="L122" s="8">
        <v>0.6</v>
      </c>
      <c r="M122" s="8">
        <v>2.6</v>
      </c>
      <c r="N122" s="8">
        <v>0</v>
      </c>
      <c r="O122" s="8">
        <v>2.2999999999999998</v>
      </c>
      <c r="P122" s="8">
        <v>0</v>
      </c>
      <c r="Q122" s="8">
        <v>0</v>
      </c>
      <c r="R122" s="8">
        <v>0</v>
      </c>
      <c r="S122" s="8">
        <v>0</v>
      </c>
      <c r="T122" s="101">
        <f t="shared" ref="T122:T123" si="71">IF(SUM(B122:S122)=0,NA(),SUM(B122:S122))</f>
        <v>9.8999999999999986</v>
      </c>
      <c r="U122" s="4">
        <v>0.3</v>
      </c>
      <c r="V122" s="101">
        <f t="shared" ref="V122:V123" si="72">T122+U122</f>
        <v>10.199999999999999</v>
      </c>
    </row>
    <row r="123" spans="1:22" x14ac:dyDescent="0.2">
      <c r="A123" s="172">
        <f>'Web Graph Info.'!A116:A263</f>
        <v>42261</v>
      </c>
      <c r="B123" s="8">
        <v>2.6</v>
      </c>
      <c r="C123" s="8">
        <v>0.6</v>
      </c>
      <c r="D123" s="8">
        <v>0</v>
      </c>
      <c r="E123" s="8">
        <v>0</v>
      </c>
      <c r="F123" s="8">
        <v>0.6</v>
      </c>
      <c r="G123" s="8">
        <v>0</v>
      </c>
      <c r="H123" s="8">
        <v>0</v>
      </c>
      <c r="I123" s="8">
        <v>0.3</v>
      </c>
      <c r="J123" s="8">
        <v>0.3</v>
      </c>
      <c r="K123" s="8">
        <v>0</v>
      </c>
      <c r="L123" s="8">
        <v>0.6</v>
      </c>
      <c r="M123" s="8">
        <v>2.6</v>
      </c>
      <c r="N123" s="8">
        <v>0</v>
      </c>
      <c r="O123" s="8">
        <v>2.2999999999999998</v>
      </c>
      <c r="P123" s="8">
        <v>0</v>
      </c>
      <c r="Q123" s="8">
        <v>0</v>
      </c>
      <c r="R123" s="8">
        <v>0</v>
      </c>
      <c r="S123" s="8">
        <v>0</v>
      </c>
      <c r="T123" s="101">
        <f t="shared" si="71"/>
        <v>9.8999999999999986</v>
      </c>
      <c r="U123" s="4">
        <v>0.3</v>
      </c>
      <c r="V123" s="101">
        <f t="shared" si="72"/>
        <v>10.199999999999999</v>
      </c>
    </row>
    <row r="124" spans="1:22" x14ac:dyDescent="0.2">
      <c r="A124" s="172">
        <f>'Web Graph Info.'!A117:A264</f>
        <v>42262</v>
      </c>
      <c r="B124" s="3">
        <v>5.5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3</v>
      </c>
      <c r="J124" s="3">
        <v>0.5</v>
      </c>
      <c r="K124" s="3">
        <v>0</v>
      </c>
      <c r="L124" s="3">
        <v>0</v>
      </c>
      <c r="M124" s="3">
        <v>0</v>
      </c>
      <c r="N124" s="3">
        <v>0</v>
      </c>
      <c r="O124" s="3">
        <v>2.5</v>
      </c>
      <c r="P124" s="3">
        <v>0</v>
      </c>
      <c r="Q124" s="3">
        <v>0</v>
      </c>
      <c r="R124" s="3">
        <v>0</v>
      </c>
      <c r="S124" s="3">
        <v>0</v>
      </c>
      <c r="T124" s="101">
        <f t="shared" si="46"/>
        <v>11.5</v>
      </c>
      <c r="U124" s="4">
        <v>2</v>
      </c>
      <c r="V124">
        <f t="shared" si="47"/>
        <v>13.5</v>
      </c>
    </row>
    <row r="125" spans="1:22" x14ac:dyDescent="0.2">
      <c r="A125" s="172">
        <f>'Web Graph Info.'!A118:A265</f>
        <v>42263</v>
      </c>
      <c r="B125" s="3">
        <v>5.5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3</v>
      </c>
      <c r="J125" s="3">
        <v>0.5</v>
      </c>
      <c r="K125" s="3">
        <v>0</v>
      </c>
      <c r="L125" s="3">
        <v>0</v>
      </c>
      <c r="M125" s="3">
        <v>0</v>
      </c>
      <c r="N125" s="3">
        <v>0</v>
      </c>
      <c r="O125" s="3">
        <v>2.5</v>
      </c>
      <c r="P125" s="3">
        <v>0</v>
      </c>
      <c r="Q125" s="3">
        <v>0</v>
      </c>
      <c r="R125" s="3">
        <v>0</v>
      </c>
      <c r="S125" s="3">
        <v>0</v>
      </c>
      <c r="T125" s="101">
        <f t="shared" ref="T125" si="73">IF(SUM(B125:S125)=0,NA(),SUM(B125:S125))</f>
        <v>11.5</v>
      </c>
      <c r="U125" s="4">
        <v>2</v>
      </c>
      <c r="V125" s="101">
        <f t="shared" ref="V125" si="74">T125+U125</f>
        <v>13.5</v>
      </c>
    </row>
    <row r="126" spans="1:22" x14ac:dyDescent="0.2">
      <c r="A126" s="172">
        <f>'Web Graph Info.'!A119:A266</f>
        <v>42264</v>
      </c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P126" s="3"/>
      <c r="Q126" s="3"/>
      <c r="S126" s="3"/>
      <c r="T126" s="101" t="e">
        <f t="shared" si="46"/>
        <v>#N/A</v>
      </c>
      <c r="U126" s="4"/>
      <c r="V126" t="e">
        <f t="shared" si="47"/>
        <v>#N/A</v>
      </c>
    </row>
    <row r="127" spans="1:22" x14ac:dyDescent="0.2">
      <c r="A127" s="172">
        <f>'Web Graph Info.'!A120:A267</f>
        <v>42265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01" t="e">
        <f t="shared" si="46"/>
        <v>#N/A</v>
      </c>
      <c r="U127" s="8"/>
      <c r="V127" t="e">
        <f t="shared" si="47"/>
        <v>#N/A</v>
      </c>
    </row>
    <row r="128" spans="1:22" x14ac:dyDescent="0.2">
      <c r="A128" s="172">
        <f>'Web Graph Info.'!A121:A268</f>
        <v>42266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01" t="e">
        <f t="shared" si="46"/>
        <v>#N/A</v>
      </c>
      <c r="U128" s="8"/>
      <c r="V128" t="e">
        <f t="shared" si="47"/>
        <v>#N/A</v>
      </c>
    </row>
    <row r="129" spans="1:22" x14ac:dyDescent="0.2">
      <c r="A129" s="172">
        <f>'Web Graph Info.'!A122:A269</f>
        <v>42267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01" t="e">
        <f t="shared" si="46"/>
        <v>#N/A</v>
      </c>
      <c r="U129" s="4"/>
      <c r="V129" t="e">
        <f t="shared" si="47"/>
        <v>#N/A</v>
      </c>
    </row>
    <row r="130" spans="1:22" x14ac:dyDescent="0.2">
      <c r="A130" s="172">
        <f>'Web Graph Info.'!A123:A270</f>
        <v>42268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01" t="e">
        <f t="shared" si="46"/>
        <v>#N/A</v>
      </c>
      <c r="U130" s="4"/>
      <c r="V130" t="e">
        <f t="shared" si="47"/>
        <v>#N/A</v>
      </c>
    </row>
    <row r="131" spans="1:22" x14ac:dyDescent="0.2">
      <c r="A131" s="172">
        <f>'Web Graph Info.'!A124:A271</f>
        <v>42269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01" t="e">
        <f t="shared" si="46"/>
        <v>#N/A</v>
      </c>
      <c r="U131" s="4"/>
      <c r="V131" t="e">
        <f t="shared" si="47"/>
        <v>#N/A</v>
      </c>
    </row>
    <row r="132" spans="1:22" x14ac:dyDescent="0.2">
      <c r="A132" s="172">
        <f>'Web Graph Info.'!A125:A272</f>
        <v>42270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01" t="e">
        <f t="shared" si="46"/>
        <v>#N/A</v>
      </c>
      <c r="U132" s="4"/>
      <c r="V132" t="e">
        <f t="shared" si="47"/>
        <v>#N/A</v>
      </c>
    </row>
    <row r="133" spans="1:22" x14ac:dyDescent="0.2">
      <c r="A133" s="172">
        <f>'Web Graph Info.'!A126:A273</f>
        <v>42271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01" t="e">
        <f t="shared" si="46"/>
        <v>#N/A</v>
      </c>
      <c r="U133" s="4"/>
      <c r="V133" t="e">
        <f t="shared" si="47"/>
        <v>#N/A</v>
      </c>
    </row>
    <row r="134" spans="1:22" x14ac:dyDescent="0.2">
      <c r="A134" s="172">
        <f>'Web Graph Info.'!A127:A274</f>
        <v>42272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01" t="e">
        <f t="shared" si="46"/>
        <v>#N/A</v>
      </c>
      <c r="U134" s="4"/>
      <c r="V134" t="e">
        <f t="shared" si="47"/>
        <v>#N/A</v>
      </c>
    </row>
    <row r="135" spans="1:22" x14ac:dyDescent="0.2">
      <c r="A135" s="172">
        <f>'Web Graph Info.'!A128:A275</f>
        <v>42273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01" t="e">
        <f t="shared" si="46"/>
        <v>#N/A</v>
      </c>
      <c r="U135" s="4"/>
      <c r="V135" t="e">
        <f t="shared" si="47"/>
        <v>#N/A</v>
      </c>
    </row>
    <row r="136" spans="1:22" x14ac:dyDescent="0.2">
      <c r="A136" s="172">
        <f>'Web Graph Info.'!A129:A276</f>
        <v>42274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01" t="e">
        <f t="shared" si="46"/>
        <v>#N/A</v>
      </c>
      <c r="U136" s="4"/>
      <c r="V136" t="e">
        <f t="shared" si="47"/>
        <v>#N/A</v>
      </c>
    </row>
    <row r="137" spans="1:22" x14ac:dyDescent="0.2">
      <c r="A137" s="172">
        <f>'Web Graph Info.'!A130:A277</f>
        <v>42275</v>
      </c>
      <c r="B137" s="8"/>
      <c r="C137" s="8"/>
      <c r="D137" s="8"/>
      <c r="E137" s="8"/>
      <c r="F137" s="8"/>
      <c r="G137" s="8"/>
      <c r="H137" s="12"/>
      <c r="I137" s="8"/>
      <c r="J137" s="8"/>
      <c r="K137" s="8"/>
      <c r="L137" s="8"/>
      <c r="M137" s="8"/>
      <c r="N137" s="8"/>
      <c r="O137" s="8"/>
      <c r="P137" s="8"/>
      <c r="Q137" s="12"/>
      <c r="R137" s="8"/>
      <c r="S137" s="12"/>
      <c r="T137" s="101" t="e">
        <f t="shared" si="46"/>
        <v>#N/A</v>
      </c>
      <c r="U137" s="4"/>
      <c r="V137" t="e">
        <f t="shared" si="47"/>
        <v>#N/A</v>
      </c>
    </row>
    <row r="138" spans="1:22" x14ac:dyDescent="0.2">
      <c r="A138" s="172">
        <f>'Web Graph Info.'!A131:A278</f>
        <v>42276</v>
      </c>
      <c r="B138" s="8"/>
      <c r="C138" s="8"/>
      <c r="D138" s="8"/>
      <c r="E138" s="8"/>
      <c r="F138" s="8"/>
      <c r="G138" s="8"/>
      <c r="H138" s="12"/>
      <c r="I138" s="8"/>
      <c r="J138" s="8"/>
      <c r="K138" s="8"/>
      <c r="L138" s="8"/>
      <c r="M138" s="8"/>
      <c r="N138" s="8"/>
      <c r="O138" s="8"/>
      <c r="P138" s="8"/>
      <c r="Q138" s="12"/>
      <c r="R138" s="8"/>
      <c r="S138" s="12"/>
      <c r="T138" s="101" t="e">
        <f t="shared" ref="T138:T162" si="75">IF(SUM(B138:S138)=0,NA(),SUM(B138:S138))</f>
        <v>#N/A</v>
      </c>
      <c r="U138" s="4"/>
      <c r="V138" t="e">
        <f t="shared" si="47"/>
        <v>#N/A</v>
      </c>
    </row>
    <row r="139" spans="1:22" x14ac:dyDescent="0.2">
      <c r="A139" s="172">
        <f>'Web Graph Info.'!A132:A279</f>
        <v>42277</v>
      </c>
      <c r="B139" s="8"/>
      <c r="C139" s="8"/>
      <c r="D139" s="8"/>
      <c r="E139" s="8"/>
      <c r="F139" s="8"/>
      <c r="G139" s="8"/>
      <c r="H139" s="12"/>
      <c r="I139" s="8"/>
      <c r="J139" s="8"/>
      <c r="K139" s="8"/>
      <c r="L139" s="8"/>
      <c r="M139" s="8"/>
      <c r="N139" s="8"/>
      <c r="O139" s="8"/>
      <c r="P139" s="8"/>
      <c r="Q139" s="12"/>
      <c r="R139" s="8"/>
      <c r="S139" s="12"/>
      <c r="T139" s="101" t="e">
        <f t="shared" si="75"/>
        <v>#N/A</v>
      </c>
      <c r="U139" s="4"/>
      <c r="V139" t="e">
        <f t="shared" ref="V139:V163" si="76">T139+U139</f>
        <v>#N/A</v>
      </c>
    </row>
    <row r="140" spans="1:22" x14ac:dyDescent="0.2">
      <c r="A140" s="172">
        <f>'Web Graph Info.'!A133:A280</f>
        <v>42278</v>
      </c>
      <c r="B140" s="8"/>
      <c r="C140" s="8"/>
      <c r="D140" s="8"/>
      <c r="E140" s="8"/>
      <c r="F140" s="8"/>
      <c r="G140" s="8"/>
      <c r="H140" s="12"/>
      <c r="I140" s="8"/>
      <c r="J140" s="8"/>
      <c r="K140" s="8"/>
      <c r="L140" s="8"/>
      <c r="M140" s="8"/>
      <c r="N140" s="8"/>
      <c r="O140" s="8"/>
      <c r="P140" s="8"/>
      <c r="Q140" s="12"/>
      <c r="R140" s="8"/>
      <c r="S140" s="12"/>
      <c r="T140" s="101" t="e">
        <f t="shared" si="75"/>
        <v>#N/A</v>
      </c>
      <c r="U140" s="4"/>
      <c r="V140" t="e">
        <f t="shared" si="76"/>
        <v>#N/A</v>
      </c>
    </row>
    <row r="141" spans="1:22" x14ac:dyDescent="0.2">
      <c r="A141" s="172">
        <f>'Web Graph Info.'!A134:A281</f>
        <v>42279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01" t="e">
        <f t="shared" si="75"/>
        <v>#N/A</v>
      </c>
      <c r="U141" s="4"/>
      <c r="V141" t="e">
        <f t="shared" si="76"/>
        <v>#N/A</v>
      </c>
    </row>
    <row r="142" spans="1:22" x14ac:dyDescent="0.2">
      <c r="A142" s="172">
        <f>'Web Graph Info.'!A135:A282</f>
        <v>42280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01" t="e">
        <f t="shared" si="75"/>
        <v>#N/A</v>
      </c>
      <c r="U142" s="4"/>
      <c r="V142" t="e">
        <f t="shared" si="76"/>
        <v>#N/A</v>
      </c>
    </row>
    <row r="143" spans="1:22" x14ac:dyDescent="0.2">
      <c r="A143" s="172">
        <f>'Web Graph Info.'!A136:A283</f>
        <v>42281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01" t="e">
        <f t="shared" si="75"/>
        <v>#N/A</v>
      </c>
      <c r="U143" s="4"/>
      <c r="V143" t="e">
        <f t="shared" si="76"/>
        <v>#N/A</v>
      </c>
    </row>
    <row r="144" spans="1:22" s="101" customFormat="1" x14ac:dyDescent="0.2">
      <c r="A144" s="172">
        <f>'Web Graph Info.'!A137:A284</f>
        <v>42282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01" t="e">
        <f t="shared" si="75"/>
        <v>#N/A</v>
      </c>
      <c r="U144" s="4"/>
      <c r="V144" s="101" t="e">
        <f t="shared" si="76"/>
        <v>#N/A</v>
      </c>
    </row>
    <row r="145" spans="1:22" s="101" customFormat="1" x14ac:dyDescent="0.2">
      <c r="A145" s="172">
        <f>'Web Graph Info.'!A138:A285</f>
        <v>42283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01" t="e">
        <f t="shared" si="75"/>
        <v>#N/A</v>
      </c>
      <c r="U145" s="4"/>
      <c r="V145" s="101" t="e">
        <f t="shared" si="76"/>
        <v>#N/A</v>
      </c>
    </row>
    <row r="146" spans="1:22" s="101" customFormat="1" x14ac:dyDescent="0.2">
      <c r="A146" s="172">
        <f>'Web Graph Info.'!A139:A286</f>
        <v>42284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01" t="e">
        <f t="shared" si="75"/>
        <v>#N/A</v>
      </c>
      <c r="U146" s="4"/>
      <c r="V146" s="101" t="e">
        <f t="shared" si="76"/>
        <v>#N/A</v>
      </c>
    </row>
    <row r="147" spans="1:22" s="101" customFormat="1" x14ac:dyDescent="0.2">
      <c r="A147" s="172">
        <f>'Web Graph Info.'!A140:A287</f>
        <v>42285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01" t="e">
        <f t="shared" si="75"/>
        <v>#N/A</v>
      </c>
      <c r="U147" s="4"/>
      <c r="V147" s="101" t="e">
        <f t="shared" si="76"/>
        <v>#N/A</v>
      </c>
    </row>
    <row r="148" spans="1:22" s="101" customFormat="1" x14ac:dyDescent="0.2">
      <c r="A148" s="172">
        <f>'Web Graph Info.'!A141:A288</f>
        <v>42286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01" t="e">
        <f t="shared" si="75"/>
        <v>#N/A</v>
      </c>
      <c r="U148" s="4"/>
      <c r="V148" s="101" t="e">
        <f t="shared" si="76"/>
        <v>#N/A</v>
      </c>
    </row>
    <row r="149" spans="1:22" s="101" customFormat="1" x14ac:dyDescent="0.2">
      <c r="A149" s="172">
        <f>'Web Graph Info.'!A142:A289</f>
        <v>42287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01" t="e">
        <f t="shared" si="75"/>
        <v>#N/A</v>
      </c>
      <c r="U149" s="4"/>
      <c r="V149" s="101" t="e">
        <f t="shared" si="76"/>
        <v>#N/A</v>
      </c>
    </row>
    <row r="150" spans="1:22" s="101" customFormat="1" x14ac:dyDescent="0.2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01" t="e">
        <f t="shared" si="75"/>
        <v>#N/A</v>
      </c>
      <c r="U150" s="4"/>
      <c r="V150" s="101" t="e">
        <f t="shared" si="76"/>
        <v>#N/A</v>
      </c>
    </row>
    <row r="151" spans="1:22" s="101" customFormat="1" x14ac:dyDescent="0.2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01" t="e">
        <f t="shared" si="75"/>
        <v>#N/A</v>
      </c>
      <c r="U151" s="8"/>
      <c r="V151" s="101" t="e">
        <f t="shared" si="76"/>
        <v>#N/A</v>
      </c>
    </row>
    <row r="152" spans="1:22" s="101" customFormat="1" x14ac:dyDescent="0.2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01" t="e">
        <f t="shared" si="75"/>
        <v>#N/A</v>
      </c>
      <c r="U152" s="8"/>
      <c r="V152" s="101" t="e">
        <f t="shared" si="76"/>
        <v>#N/A</v>
      </c>
    </row>
    <row r="153" spans="1:22" s="101" customFormat="1" x14ac:dyDescent="0.2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01" t="e">
        <f t="shared" si="75"/>
        <v>#N/A</v>
      </c>
      <c r="U153" s="8"/>
      <c r="V153" s="101" t="e">
        <f t="shared" si="76"/>
        <v>#N/A</v>
      </c>
    </row>
    <row r="154" spans="1:22" s="101" customFormat="1" x14ac:dyDescent="0.2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01" t="e">
        <f t="shared" si="75"/>
        <v>#N/A</v>
      </c>
      <c r="U154" s="8"/>
      <c r="V154" s="101" t="e">
        <f t="shared" si="76"/>
        <v>#N/A</v>
      </c>
    </row>
    <row r="155" spans="1:22" s="101" customFormat="1" x14ac:dyDescent="0.2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01" t="e">
        <f t="shared" si="75"/>
        <v>#N/A</v>
      </c>
      <c r="U155" s="4"/>
      <c r="V155" s="101" t="e">
        <f t="shared" si="76"/>
        <v>#N/A</v>
      </c>
    </row>
    <row r="156" spans="1:22" s="101" customFormat="1" x14ac:dyDescent="0.2">
      <c r="A156" s="11"/>
      <c r="B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75"/>
        <v>#N/A</v>
      </c>
      <c r="V156" s="101" t="e">
        <f t="shared" si="76"/>
        <v>#N/A</v>
      </c>
    </row>
    <row r="157" spans="1:22" s="101" customFormat="1" x14ac:dyDescent="0.2">
      <c r="A157" s="11"/>
      <c r="B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75"/>
        <v>#N/A</v>
      </c>
      <c r="V157" s="101" t="e">
        <f t="shared" si="76"/>
        <v>#N/A</v>
      </c>
    </row>
    <row r="158" spans="1:22" s="101" customFormat="1" x14ac:dyDescent="0.2">
      <c r="A158" s="11"/>
      <c r="B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75"/>
        <v>#N/A</v>
      </c>
      <c r="V158" s="101" t="e">
        <f t="shared" si="76"/>
        <v>#N/A</v>
      </c>
    </row>
    <row r="159" spans="1:22" s="101" customFormat="1" x14ac:dyDescent="0.2">
      <c r="A159" s="11"/>
      <c r="B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75"/>
        <v>#N/A</v>
      </c>
      <c r="V159" s="101" t="e">
        <f t="shared" si="76"/>
        <v>#N/A</v>
      </c>
    </row>
    <row r="160" spans="1:22" s="101" customFormat="1" x14ac:dyDescent="0.2">
      <c r="A160" s="11"/>
      <c r="B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75"/>
        <v>#N/A</v>
      </c>
      <c r="V160" s="101" t="e">
        <f t="shared" si="76"/>
        <v>#N/A</v>
      </c>
    </row>
    <row r="161" spans="1:22" s="101" customFormat="1" x14ac:dyDescent="0.2">
      <c r="A161" s="11"/>
      <c r="B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75"/>
        <v>#N/A</v>
      </c>
      <c r="V161" s="101" t="e">
        <f t="shared" si="76"/>
        <v>#N/A</v>
      </c>
    </row>
    <row r="162" spans="1:22" s="101" customFormat="1" x14ac:dyDescent="0.2">
      <c r="A162" s="11"/>
      <c r="B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75"/>
        <v>#N/A</v>
      </c>
      <c r="V162" s="101" t="e">
        <f t="shared" si="76"/>
        <v>#N/A</v>
      </c>
    </row>
    <row r="163" spans="1:22" s="101" customFormat="1" x14ac:dyDescent="0.2">
      <c r="A163" s="11"/>
      <c r="B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01" t="e">
        <f t="shared" ref="T163" si="77">IF(SUM(B163:S163)=0,NA(),SUM(B163:S163))</f>
        <v>#N/A</v>
      </c>
      <c r="V163" s="101" t="e">
        <f t="shared" si="76"/>
        <v>#N/A</v>
      </c>
    </row>
    <row r="164" spans="1:22" s="101" customFormat="1" x14ac:dyDescent="0.2">
      <c r="A164" s="11"/>
      <c r="B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22" s="101" customFormat="1" x14ac:dyDescent="0.2">
      <c r="A165" s="11"/>
      <c r="B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22" x14ac:dyDescent="0.2">
      <c r="A166" s="2"/>
      <c r="B166" s="224" t="s">
        <v>27</v>
      </c>
      <c r="C166" s="224"/>
      <c r="D166" s="224"/>
      <c r="E166" s="224"/>
      <c r="F166" s="224"/>
      <c r="G166" s="224"/>
      <c r="H166" s="224"/>
      <c r="I166" s="224" t="s">
        <v>28</v>
      </c>
      <c r="J166" s="224"/>
      <c r="K166" s="224"/>
      <c r="L166" s="224"/>
      <c r="M166" s="224"/>
      <c r="N166" s="224"/>
      <c r="O166" s="224" t="s">
        <v>29</v>
      </c>
      <c r="P166" s="224"/>
      <c r="Q166" s="224"/>
      <c r="R166" s="224" t="s">
        <v>30</v>
      </c>
      <c r="S166" s="224"/>
      <c r="T166" s="222" t="s">
        <v>31</v>
      </c>
      <c r="U166" t="s">
        <v>32</v>
      </c>
    </row>
    <row r="167" spans="1:22" x14ac:dyDescent="0.2">
      <c r="A167" s="2"/>
      <c r="B167" t="s">
        <v>34</v>
      </c>
      <c r="C167" t="s">
        <v>35</v>
      </c>
      <c r="D167" t="s">
        <v>36</v>
      </c>
      <c r="E167" t="s">
        <v>37</v>
      </c>
      <c r="F167" t="s">
        <v>38</v>
      </c>
      <c r="G167" t="s">
        <v>39</v>
      </c>
      <c r="H167" s="1" t="s">
        <v>40</v>
      </c>
      <c r="I167" t="s">
        <v>41</v>
      </c>
      <c r="J167" t="s">
        <v>42</v>
      </c>
      <c r="K167" t="s">
        <v>43</v>
      </c>
      <c r="L167" t="s">
        <v>44</v>
      </c>
      <c r="M167" t="s">
        <v>50</v>
      </c>
      <c r="N167" s="1" t="s">
        <v>40</v>
      </c>
      <c r="O167" t="s">
        <v>46</v>
      </c>
      <c r="P167" t="s">
        <v>47</v>
      </c>
      <c r="Q167" s="1" t="s">
        <v>40</v>
      </c>
      <c r="R167" t="s">
        <v>51</v>
      </c>
      <c r="S167" s="1" t="s">
        <v>49</v>
      </c>
      <c r="T167" s="223"/>
    </row>
    <row r="168" spans="1:22" x14ac:dyDescent="0.2">
      <c r="A168" s="2" t="s">
        <v>175</v>
      </c>
      <c r="B168">
        <f t="shared" ref="B168:U168" si="78">SUM(B11:B112)</f>
        <v>1825.6999999999989</v>
      </c>
      <c r="C168">
        <f t="shared" si="78"/>
        <v>122.59999999999997</v>
      </c>
      <c r="D168">
        <f t="shared" si="78"/>
        <v>0</v>
      </c>
      <c r="E168">
        <f t="shared" si="78"/>
        <v>1</v>
      </c>
      <c r="F168">
        <f t="shared" si="78"/>
        <v>0</v>
      </c>
      <c r="G168">
        <f t="shared" si="78"/>
        <v>9</v>
      </c>
      <c r="H168">
        <f t="shared" si="78"/>
        <v>0</v>
      </c>
      <c r="I168">
        <f t="shared" si="78"/>
        <v>215.2</v>
      </c>
      <c r="J168">
        <f t="shared" si="78"/>
        <v>53.7</v>
      </c>
      <c r="K168">
        <f t="shared" si="78"/>
        <v>0</v>
      </c>
      <c r="L168">
        <f t="shared" si="78"/>
        <v>46.59999999999998</v>
      </c>
      <c r="M168">
        <f t="shared" si="78"/>
        <v>63.199999999999989</v>
      </c>
      <c r="N168">
        <f t="shared" si="78"/>
        <v>0</v>
      </c>
      <c r="O168">
        <f t="shared" si="78"/>
        <v>185.38000000000011</v>
      </c>
      <c r="P168">
        <f t="shared" si="78"/>
        <v>0</v>
      </c>
      <c r="Q168">
        <f t="shared" si="78"/>
        <v>0</v>
      </c>
      <c r="R168">
        <f t="shared" si="78"/>
        <v>22.800000000000004</v>
      </c>
      <c r="S168">
        <f t="shared" si="78"/>
        <v>0</v>
      </c>
      <c r="T168" t="e">
        <f t="shared" si="78"/>
        <v>#N/A</v>
      </c>
      <c r="U168">
        <f t="shared" si="78"/>
        <v>2866.6000000000013</v>
      </c>
    </row>
    <row r="169" spans="1:22" x14ac:dyDescent="0.2">
      <c r="A169" s="2"/>
      <c r="B169"/>
      <c r="H169" s="1"/>
      <c r="I169"/>
      <c r="N169" s="1"/>
      <c r="O169"/>
      <c r="Q169" s="1"/>
      <c r="R169"/>
      <c r="S169" s="1"/>
      <c r="T169"/>
      <c r="V169" s="223" t="s">
        <v>33</v>
      </c>
    </row>
    <row r="170" spans="1:22" x14ac:dyDescent="0.2">
      <c r="A170" s="2"/>
      <c r="B170"/>
      <c r="H170" s="1"/>
      <c r="I170"/>
      <c r="N170" s="1"/>
      <c r="O170"/>
      <c r="Q170" s="1"/>
      <c r="R170"/>
      <c r="S170" s="1"/>
      <c r="T170"/>
      <c r="V170" s="223"/>
    </row>
    <row r="171" spans="1:22" x14ac:dyDescent="0.2">
      <c r="A171" s="2"/>
      <c r="B171"/>
      <c r="H171" s="1"/>
      <c r="I171"/>
      <c r="N171" s="1"/>
      <c r="O171"/>
      <c r="Q171" s="1"/>
      <c r="R171"/>
      <c r="S171" s="1"/>
      <c r="T171"/>
      <c r="V171" t="e">
        <f>SUM(V11:V168)</f>
        <v>#N/A</v>
      </c>
    </row>
    <row r="172" spans="1:22" x14ac:dyDescent="0.2">
      <c r="A172" s="2"/>
    </row>
    <row r="173" spans="1:22" x14ac:dyDescent="0.2">
      <c r="A173" s="2"/>
    </row>
    <row r="174" spans="1:22" x14ac:dyDescent="0.2">
      <c r="A174" s="2"/>
    </row>
    <row r="175" spans="1:22" x14ac:dyDescent="0.2">
      <c r="A175" s="2"/>
    </row>
    <row r="176" spans="1:22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69:V170"/>
    <mergeCell ref="T7:T8"/>
    <mergeCell ref="V7:V8"/>
    <mergeCell ref="B166:H166"/>
    <mergeCell ref="I166:N166"/>
    <mergeCell ref="O166:Q166"/>
    <mergeCell ref="R166:S166"/>
    <mergeCell ref="T166:T167"/>
  </mergeCells>
  <phoneticPr fontId="2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75"/>
  <sheetViews>
    <sheetView zoomScaleNormal="100" workbookViewId="0">
      <pane ySplit="8" topLeftCell="A84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176</v>
      </c>
      <c r="B1" s="221"/>
      <c r="C1" s="221"/>
      <c r="E1" s="22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9" t="s">
        <v>177</v>
      </c>
      <c r="B3" s="226"/>
      <c r="C3" s="226"/>
      <c r="E3" s="55" t="s">
        <v>178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179</v>
      </c>
      <c r="B4" s="226"/>
      <c r="C4" s="226"/>
      <c r="D4" s="226"/>
      <c r="E4" t="s">
        <v>180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U9" s="4"/>
      <c r="V9" t="e">
        <f t="shared" ref="V9" si="0">T9+U9</f>
        <v>#N/A</v>
      </c>
    </row>
    <row r="10" spans="1:22" x14ac:dyDescent="0.2">
      <c r="A10" s="172">
        <f>'Web Graph Info.'!A3:A150</f>
        <v>42148</v>
      </c>
      <c r="B10"/>
      <c r="I10"/>
      <c r="O10" s="4"/>
      <c r="P10" s="4"/>
      <c r="Q10" s="4"/>
      <c r="R10" s="4"/>
      <c r="S10" s="4"/>
      <c r="T10" s="101" t="e">
        <f t="shared" ref="T10:T72" si="1">IF(SUM(B10:S10)=0,NA(),SUM(B10:S10))</f>
        <v>#N/A</v>
      </c>
      <c r="U10" s="4"/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" t="e">
        <f t="shared" si="1"/>
        <v>#N/A</v>
      </c>
      <c r="U11" s="23"/>
      <c r="V11" t="e">
        <f t="shared" si="2"/>
        <v>#N/A</v>
      </c>
    </row>
    <row r="12" spans="1:22" x14ac:dyDescent="0.2">
      <c r="A12" s="172">
        <f>'Web Graph Info.'!A5:A152</f>
        <v>42150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4" t="e">
        <f t="shared" si="1"/>
        <v>#N/A</v>
      </c>
      <c r="U12" s="23"/>
      <c r="V12" t="e">
        <f t="shared" si="2"/>
        <v>#N/A</v>
      </c>
    </row>
    <row r="13" spans="1:22" x14ac:dyDescent="0.2">
      <c r="A13" s="172">
        <f>'Web Graph Info.'!A6:A153</f>
        <v>42151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4" t="e">
        <f t="shared" si="1"/>
        <v>#N/A</v>
      </c>
      <c r="U13" s="23"/>
      <c r="V13" t="e">
        <f t="shared" si="2"/>
        <v>#N/A</v>
      </c>
    </row>
    <row r="14" spans="1:22" x14ac:dyDescent="0.2">
      <c r="A14" s="172">
        <f>'Web Graph Info.'!A7:A154</f>
        <v>42152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4" t="e">
        <f t="shared" si="1"/>
        <v>#N/A</v>
      </c>
      <c r="U14" s="23"/>
      <c r="V14" t="e">
        <f t="shared" si="2"/>
        <v>#N/A</v>
      </c>
    </row>
    <row r="15" spans="1:22" x14ac:dyDescent="0.2">
      <c r="A15" s="172">
        <f>'Web Graph Info.'!A8:A155</f>
        <v>42153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 s="4">
        <f t="shared" si="1"/>
        <v>4</v>
      </c>
      <c r="U15" s="4">
        <v>0</v>
      </c>
      <c r="V15">
        <f t="shared" si="2"/>
        <v>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</row>
    <row r="20" spans="1:22" x14ac:dyDescent="0.2">
      <c r="A20" s="172">
        <f>'Web Graph Info.'!A13:A160</f>
        <v>42158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</row>
    <row r="21" spans="1:22" x14ac:dyDescent="0.2">
      <c r="A21" s="172">
        <f>'Web Graph Info.'!A14:A161</f>
        <v>42159</v>
      </c>
      <c r="B21" t="s">
        <v>226</v>
      </c>
      <c r="C21" s="101" t="s">
        <v>226</v>
      </c>
      <c r="D21" s="101" t="s">
        <v>226</v>
      </c>
      <c r="E21" s="101" t="s">
        <v>226</v>
      </c>
      <c r="F21" s="101" t="s">
        <v>226</v>
      </c>
      <c r="G21" s="101" t="s">
        <v>226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226</v>
      </c>
      <c r="P21" s="101" t="s">
        <v>226</v>
      </c>
      <c r="Q21" s="101" t="s">
        <v>226</v>
      </c>
      <c r="R21" s="101" t="s">
        <v>226</v>
      </c>
      <c r="S21" s="101" t="s">
        <v>226</v>
      </c>
      <c r="T21" s="101" t="s">
        <v>226</v>
      </c>
      <c r="U21" s="101" t="s">
        <v>226</v>
      </c>
      <c r="V21" s="101" t="s">
        <v>226</v>
      </c>
    </row>
    <row r="22" spans="1:22" x14ac:dyDescent="0.2">
      <c r="A22" s="172">
        <f>'Web Graph Info.'!A15:A162</f>
        <v>42160</v>
      </c>
      <c r="B22" s="101" t="s">
        <v>226</v>
      </c>
      <c r="C22" s="101" t="s">
        <v>226</v>
      </c>
      <c r="D22" s="101" t="s">
        <v>226</v>
      </c>
      <c r="E22" s="101" t="s">
        <v>226</v>
      </c>
      <c r="F22" s="101" t="s">
        <v>226</v>
      </c>
      <c r="G22" s="101" t="s">
        <v>226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226</v>
      </c>
      <c r="P22" s="101" t="s">
        <v>226</v>
      </c>
      <c r="Q22" s="101" t="s">
        <v>226</v>
      </c>
      <c r="R22" s="101" t="s">
        <v>226</v>
      </c>
      <c r="S22" s="101" t="s">
        <v>226</v>
      </c>
      <c r="T22" s="101" t="s">
        <v>226</v>
      </c>
      <c r="U22" s="101" t="s">
        <v>226</v>
      </c>
      <c r="V22" s="101" t="s">
        <v>226</v>
      </c>
    </row>
    <row r="23" spans="1:22" x14ac:dyDescent="0.2">
      <c r="A23" s="172">
        <f>'Web Graph Info.'!A16:A163</f>
        <v>42161</v>
      </c>
      <c r="B23">
        <v>171.3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10.6</v>
      </c>
      <c r="M23">
        <v>13.3</v>
      </c>
      <c r="N23">
        <v>40</v>
      </c>
      <c r="O23">
        <v>0</v>
      </c>
      <c r="P23">
        <v>0</v>
      </c>
      <c r="Q23">
        <v>0</v>
      </c>
      <c r="R23">
        <v>0</v>
      </c>
      <c r="S23">
        <v>0</v>
      </c>
      <c r="T23" s="4">
        <f t="shared" si="1"/>
        <v>243.20000000000002</v>
      </c>
      <c r="U23" s="4">
        <v>238</v>
      </c>
      <c r="V23">
        <f t="shared" si="2"/>
        <v>481.20000000000005</v>
      </c>
    </row>
    <row r="24" spans="1:22" x14ac:dyDescent="0.2">
      <c r="A24" s="172">
        <f>'Web Graph Info.'!A17:A164</f>
        <v>42162</v>
      </c>
      <c r="B24" s="101">
        <v>171.3</v>
      </c>
      <c r="C24" s="101">
        <v>8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10.6</v>
      </c>
      <c r="M24" s="101">
        <v>13.3</v>
      </c>
      <c r="N24" s="101">
        <v>40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4">
        <f t="shared" ref="T24:T25" si="3">IF(SUM(B24:S24)=0,NA(),SUM(B24:S24))</f>
        <v>243.20000000000002</v>
      </c>
      <c r="U24" s="4">
        <v>239</v>
      </c>
      <c r="V24" s="101">
        <f t="shared" ref="V24:V25" si="4">T24+U24</f>
        <v>482.20000000000005</v>
      </c>
    </row>
    <row r="25" spans="1:22" x14ac:dyDescent="0.2">
      <c r="A25" s="172">
        <f>'Web Graph Info.'!A18:A165</f>
        <v>42163</v>
      </c>
      <c r="B25" s="101">
        <v>171.3</v>
      </c>
      <c r="C25" s="101">
        <v>8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10.6</v>
      </c>
      <c r="M25" s="101">
        <v>13.3</v>
      </c>
      <c r="N25" s="101">
        <v>40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4">
        <f t="shared" si="3"/>
        <v>243.20000000000002</v>
      </c>
      <c r="U25" s="4">
        <v>240</v>
      </c>
      <c r="V25" s="101">
        <f t="shared" si="4"/>
        <v>483.20000000000005</v>
      </c>
    </row>
    <row r="26" spans="1:22" x14ac:dyDescent="0.2">
      <c r="A26" s="172">
        <f>'Web Graph Info.'!A19:A166</f>
        <v>42164</v>
      </c>
      <c r="B26" s="89">
        <v>81</v>
      </c>
      <c r="C26" s="89">
        <v>12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12</v>
      </c>
      <c r="K26" s="89">
        <v>0</v>
      </c>
      <c r="L26" s="89">
        <v>0</v>
      </c>
      <c r="M26" s="89">
        <v>4</v>
      </c>
      <c r="N26" s="89">
        <v>0</v>
      </c>
      <c r="O26" s="89">
        <v>20</v>
      </c>
      <c r="P26" s="89">
        <v>0</v>
      </c>
      <c r="Q26" s="89">
        <v>0</v>
      </c>
      <c r="R26" s="89">
        <v>0</v>
      </c>
      <c r="S26" s="89">
        <v>0</v>
      </c>
      <c r="T26" s="4">
        <f t="shared" si="1"/>
        <v>129</v>
      </c>
      <c r="U26" s="4">
        <v>200</v>
      </c>
      <c r="V26">
        <f>T26+U26</f>
        <v>329</v>
      </c>
    </row>
    <row r="27" spans="1:22" x14ac:dyDescent="0.2">
      <c r="A27" s="172">
        <f>'Web Graph Info.'!A20:A167</f>
        <v>42165</v>
      </c>
      <c r="B27" s="101">
        <v>81</v>
      </c>
      <c r="C27" s="101">
        <v>12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12</v>
      </c>
      <c r="K27" s="101">
        <v>0</v>
      </c>
      <c r="L27" s="101">
        <v>0</v>
      </c>
      <c r="M27" s="101">
        <v>4</v>
      </c>
      <c r="N27" s="101">
        <v>0</v>
      </c>
      <c r="O27" s="101">
        <v>20</v>
      </c>
      <c r="P27" s="101">
        <v>0</v>
      </c>
      <c r="Q27" s="101">
        <v>0</v>
      </c>
      <c r="R27" s="101">
        <v>0</v>
      </c>
      <c r="S27" s="101">
        <v>0</v>
      </c>
      <c r="T27" s="4">
        <f t="shared" ref="T27" si="5">IF(SUM(B27:S27)=0,NA(),SUM(B27:S27))</f>
        <v>129</v>
      </c>
      <c r="U27" s="4">
        <v>201</v>
      </c>
      <c r="V27" s="101">
        <f>T27+U27</f>
        <v>330</v>
      </c>
    </row>
    <row r="28" spans="1:22" x14ac:dyDescent="0.2">
      <c r="A28" s="172">
        <f>'Web Graph Info.'!A21:A168</f>
        <v>42166</v>
      </c>
      <c r="B28">
        <v>119</v>
      </c>
      <c r="C28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5</v>
      </c>
      <c r="K28">
        <v>0</v>
      </c>
      <c r="L28">
        <v>2</v>
      </c>
      <c r="M28">
        <v>5</v>
      </c>
      <c r="N28">
        <v>0</v>
      </c>
      <c r="O28">
        <v>21</v>
      </c>
      <c r="P28">
        <v>0</v>
      </c>
      <c r="Q28">
        <v>0</v>
      </c>
      <c r="R28">
        <v>0</v>
      </c>
      <c r="S28">
        <v>0</v>
      </c>
      <c r="T28" s="4">
        <f t="shared" si="1"/>
        <v>171</v>
      </c>
      <c r="U28" s="4">
        <v>63</v>
      </c>
      <c r="V28">
        <f>T28+U28</f>
        <v>234</v>
      </c>
    </row>
    <row r="29" spans="1:22" x14ac:dyDescent="0.2">
      <c r="A29" s="172">
        <f>'Web Graph Info.'!A22:A169</f>
        <v>42167</v>
      </c>
      <c r="B29" s="101">
        <v>119</v>
      </c>
      <c r="C29" s="101">
        <v>16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3</v>
      </c>
      <c r="J29" s="101">
        <v>5</v>
      </c>
      <c r="K29" s="101">
        <v>0</v>
      </c>
      <c r="L29" s="101">
        <v>2</v>
      </c>
      <c r="M29" s="101">
        <v>5</v>
      </c>
      <c r="N29" s="101">
        <v>0</v>
      </c>
      <c r="O29" s="101">
        <v>21</v>
      </c>
      <c r="P29" s="101">
        <v>0</v>
      </c>
      <c r="Q29" s="101">
        <v>0</v>
      </c>
      <c r="R29" s="101">
        <v>0</v>
      </c>
      <c r="S29" s="101">
        <v>0</v>
      </c>
      <c r="T29" s="4">
        <f t="shared" ref="T29" si="6">IF(SUM(B29:S29)=0,NA(),SUM(B29:S29))</f>
        <v>171</v>
      </c>
      <c r="U29" s="4">
        <v>64</v>
      </c>
      <c r="V29" s="101">
        <f>T29+U29</f>
        <v>235</v>
      </c>
    </row>
    <row r="30" spans="1:22" x14ac:dyDescent="0.2">
      <c r="A30" s="172">
        <f>'Web Graph Info.'!A23:A170</f>
        <v>42168</v>
      </c>
      <c r="B30">
        <v>160.6</v>
      </c>
      <c r="C30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9.3000000000000007</v>
      </c>
      <c r="N30">
        <v>0</v>
      </c>
      <c r="O30">
        <v>44</v>
      </c>
      <c r="P30">
        <v>0</v>
      </c>
      <c r="Q30">
        <v>0</v>
      </c>
      <c r="R30">
        <v>0</v>
      </c>
      <c r="S30">
        <v>0</v>
      </c>
      <c r="T30" s="4">
        <f t="shared" si="1"/>
        <v>233.9</v>
      </c>
      <c r="U30" s="4">
        <v>43.3</v>
      </c>
      <c r="V30">
        <f>T30+U30</f>
        <v>277.2</v>
      </c>
    </row>
    <row r="31" spans="1:22" x14ac:dyDescent="0.2">
      <c r="A31" s="172">
        <f>'Web Graph Info.'!A24:A171</f>
        <v>42169</v>
      </c>
      <c r="B31" s="101">
        <v>160.6</v>
      </c>
      <c r="C31" s="101">
        <v>18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2</v>
      </c>
      <c r="M31" s="101">
        <v>9.3000000000000007</v>
      </c>
      <c r="N31" s="101">
        <v>0</v>
      </c>
      <c r="O31" s="101">
        <v>44</v>
      </c>
      <c r="P31" s="101">
        <v>0</v>
      </c>
      <c r="Q31" s="101">
        <v>0</v>
      </c>
      <c r="R31" s="101">
        <v>0</v>
      </c>
      <c r="S31" s="101">
        <v>0</v>
      </c>
      <c r="T31" s="4">
        <f t="shared" ref="T31:T32" si="7">IF(SUM(B31:S31)=0,NA(),SUM(B31:S31))</f>
        <v>233.9</v>
      </c>
      <c r="U31" s="4">
        <v>44.3</v>
      </c>
      <c r="V31" s="101">
        <f t="shared" ref="V31:V32" si="8">T31+U31</f>
        <v>278.2</v>
      </c>
    </row>
    <row r="32" spans="1:22" x14ac:dyDescent="0.2">
      <c r="A32" s="172">
        <f>'Web Graph Info.'!A25:A172</f>
        <v>42170</v>
      </c>
      <c r="B32" s="101">
        <v>160.6</v>
      </c>
      <c r="C32" s="101">
        <v>18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2</v>
      </c>
      <c r="M32" s="101">
        <v>9.3000000000000007</v>
      </c>
      <c r="N32" s="101">
        <v>0</v>
      </c>
      <c r="O32" s="101">
        <v>44</v>
      </c>
      <c r="P32" s="101">
        <v>0</v>
      </c>
      <c r="Q32" s="101">
        <v>0</v>
      </c>
      <c r="R32" s="101">
        <v>0</v>
      </c>
      <c r="S32" s="101">
        <v>0</v>
      </c>
      <c r="T32" s="4">
        <f t="shared" si="7"/>
        <v>233.9</v>
      </c>
      <c r="U32" s="4">
        <v>45.3</v>
      </c>
      <c r="V32" s="101">
        <f t="shared" si="8"/>
        <v>279.2</v>
      </c>
    </row>
    <row r="33" spans="1:22" x14ac:dyDescent="0.2">
      <c r="A33" s="172">
        <f>'Web Graph Info.'!A26:A173</f>
        <v>42171</v>
      </c>
      <c r="B33" s="101">
        <v>26</v>
      </c>
      <c r="C33" s="101">
        <v>2.5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0.5</v>
      </c>
      <c r="J33" s="101">
        <v>2</v>
      </c>
      <c r="K33" s="101">
        <v>0</v>
      </c>
      <c r="L33" s="101">
        <v>0.5</v>
      </c>
      <c r="M33" s="101">
        <v>0</v>
      </c>
      <c r="N33" s="101">
        <v>0</v>
      </c>
      <c r="O33" s="101">
        <v>29</v>
      </c>
      <c r="P33" s="101">
        <v>0</v>
      </c>
      <c r="Q33" s="101">
        <v>0</v>
      </c>
      <c r="R33" s="101">
        <v>0</v>
      </c>
      <c r="S33" s="101">
        <v>0</v>
      </c>
      <c r="T33" s="4">
        <f t="shared" si="1"/>
        <v>60.5</v>
      </c>
      <c r="U33" s="4">
        <v>15</v>
      </c>
      <c r="V33" s="101">
        <f t="shared" ref="V33" si="9">T33+U33</f>
        <v>75.5</v>
      </c>
    </row>
    <row r="34" spans="1:22" x14ac:dyDescent="0.2">
      <c r="A34" s="172">
        <f>'Web Graph Info.'!A27:A174</f>
        <v>42172</v>
      </c>
      <c r="B34" s="101">
        <v>26</v>
      </c>
      <c r="C34" s="101">
        <v>2.5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0.5</v>
      </c>
      <c r="J34" s="101">
        <v>2</v>
      </c>
      <c r="K34" s="101">
        <v>0</v>
      </c>
      <c r="L34" s="101">
        <v>0.5</v>
      </c>
      <c r="M34" s="101">
        <v>0</v>
      </c>
      <c r="N34" s="101">
        <v>0</v>
      </c>
      <c r="O34" s="101">
        <v>29</v>
      </c>
      <c r="P34" s="101">
        <v>0</v>
      </c>
      <c r="Q34" s="101">
        <v>0</v>
      </c>
      <c r="R34" s="101">
        <v>0</v>
      </c>
      <c r="S34" s="101">
        <v>0</v>
      </c>
      <c r="T34" s="4">
        <f t="shared" ref="T34" si="10">IF(SUM(B34:S34)=0,NA(),SUM(B34:S34))</f>
        <v>60.5</v>
      </c>
      <c r="U34" s="4">
        <v>16</v>
      </c>
      <c r="V34" s="101">
        <f t="shared" ref="V34" si="11">T34+U34</f>
        <v>76.5</v>
      </c>
    </row>
    <row r="35" spans="1:22" x14ac:dyDescent="0.2">
      <c r="A35" s="172">
        <f>'Web Graph Info.'!A28:A175</f>
        <v>42173</v>
      </c>
      <c r="B35">
        <v>76.5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21</v>
      </c>
      <c r="P35">
        <v>0</v>
      </c>
      <c r="Q35">
        <v>0</v>
      </c>
      <c r="R35">
        <v>0</v>
      </c>
      <c r="S35">
        <v>0</v>
      </c>
      <c r="T35" s="4">
        <f t="shared" si="1"/>
        <v>103.5</v>
      </c>
      <c r="U35" s="4">
        <v>21</v>
      </c>
      <c r="V35">
        <f>T35+U35</f>
        <v>124.5</v>
      </c>
    </row>
    <row r="36" spans="1:22" x14ac:dyDescent="0.2">
      <c r="A36" s="172">
        <f>'Web Graph Info.'!A29:A176</f>
        <v>42174</v>
      </c>
      <c r="B36" s="101">
        <v>76.5</v>
      </c>
      <c r="C36" s="101">
        <v>2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4</v>
      </c>
      <c r="K36" s="101">
        <v>0</v>
      </c>
      <c r="L36" s="101">
        <v>0</v>
      </c>
      <c r="M36" s="101">
        <v>0</v>
      </c>
      <c r="N36" s="101">
        <v>0</v>
      </c>
      <c r="O36" s="101">
        <v>21</v>
      </c>
      <c r="P36" s="101">
        <v>0</v>
      </c>
      <c r="Q36" s="101">
        <v>0</v>
      </c>
      <c r="R36" s="101">
        <v>0</v>
      </c>
      <c r="S36" s="101">
        <v>0</v>
      </c>
      <c r="T36" s="4">
        <f t="shared" ref="T36" si="12">IF(SUM(B36:S36)=0,NA(),SUM(B36:S36))</f>
        <v>103.5</v>
      </c>
      <c r="U36" s="4">
        <v>22</v>
      </c>
      <c r="V36" s="101">
        <f>T36+U36</f>
        <v>125.5</v>
      </c>
    </row>
    <row r="37" spans="1:22" x14ac:dyDescent="0.2">
      <c r="A37" s="172">
        <f>'Web Graph Info.'!A30:A177</f>
        <v>42175</v>
      </c>
      <c r="B37">
        <v>84</v>
      </c>
      <c r="C37">
        <v>4.5999999999999996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</v>
      </c>
      <c r="K37">
        <v>0</v>
      </c>
      <c r="L37">
        <v>0</v>
      </c>
      <c r="M37">
        <v>0</v>
      </c>
      <c r="N37">
        <v>0</v>
      </c>
      <c r="O37">
        <v>30</v>
      </c>
      <c r="P37">
        <v>0</v>
      </c>
      <c r="Q37">
        <v>0</v>
      </c>
      <c r="R37">
        <v>0</v>
      </c>
      <c r="S37">
        <v>0</v>
      </c>
      <c r="T37" s="4">
        <f t="shared" si="1"/>
        <v>124.6</v>
      </c>
      <c r="U37" s="4">
        <v>13.3</v>
      </c>
      <c r="V37">
        <f>T37+U37</f>
        <v>137.9</v>
      </c>
    </row>
    <row r="38" spans="1:22" x14ac:dyDescent="0.2">
      <c r="A38" s="172">
        <f>'Web Graph Info.'!A31:A178</f>
        <v>42176</v>
      </c>
      <c r="B38" s="101">
        <v>84</v>
      </c>
      <c r="C38" s="101">
        <v>4.5999999999999996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6</v>
      </c>
      <c r="K38" s="101">
        <v>0</v>
      </c>
      <c r="L38" s="101">
        <v>0</v>
      </c>
      <c r="M38" s="101">
        <v>0</v>
      </c>
      <c r="N38" s="101">
        <v>0</v>
      </c>
      <c r="O38" s="101">
        <v>30</v>
      </c>
      <c r="P38" s="101">
        <v>0</v>
      </c>
      <c r="Q38" s="101">
        <v>0</v>
      </c>
      <c r="R38" s="101">
        <v>0</v>
      </c>
      <c r="S38" s="101">
        <v>0</v>
      </c>
      <c r="T38" s="4">
        <f t="shared" ref="T38:T39" si="13">IF(SUM(B38:S38)=0,NA(),SUM(B38:S38))</f>
        <v>124.6</v>
      </c>
      <c r="U38" s="4">
        <v>14.3</v>
      </c>
      <c r="V38" s="101">
        <f t="shared" ref="V38:V39" si="14">T38+U38</f>
        <v>138.9</v>
      </c>
    </row>
    <row r="39" spans="1:22" x14ac:dyDescent="0.2">
      <c r="A39" s="172">
        <f>'Web Graph Info.'!A32:A179</f>
        <v>42177</v>
      </c>
      <c r="B39" s="101">
        <v>84</v>
      </c>
      <c r="C39" s="101">
        <v>4.5999999999999996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6</v>
      </c>
      <c r="K39" s="101">
        <v>0</v>
      </c>
      <c r="L39" s="101">
        <v>0</v>
      </c>
      <c r="M39" s="101">
        <v>0</v>
      </c>
      <c r="N39" s="101">
        <v>0</v>
      </c>
      <c r="O39" s="101">
        <v>30</v>
      </c>
      <c r="P39" s="101">
        <v>0</v>
      </c>
      <c r="Q39" s="101">
        <v>0</v>
      </c>
      <c r="R39" s="101">
        <v>0</v>
      </c>
      <c r="S39" s="101">
        <v>0</v>
      </c>
      <c r="T39" s="4">
        <f t="shared" si="13"/>
        <v>124.6</v>
      </c>
      <c r="U39" s="4">
        <v>15.3</v>
      </c>
      <c r="V39" s="101">
        <f t="shared" si="14"/>
        <v>139.9</v>
      </c>
    </row>
    <row r="40" spans="1:22" x14ac:dyDescent="0.2">
      <c r="A40" s="172">
        <f>'Web Graph Info.'!A33:A180</f>
        <v>42178</v>
      </c>
      <c r="B40" s="101">
        <v>136</v>
      </c>
      <c r="C40" s="101">
        <v>4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7</v>
      </c>
      <c r="J40" s="101">
        <v>23</v>
      </c>
      <c r="K40" s="101">
        <v>0</v>
      </c>
      <c r="L40" s="101">
        <v>8</v>
      </c>
      <c r="M40" s="101">
        <v>0</v>
      </c>
      <c r="N40" s="101">
        <v>0</v>
      </c>
      <c r="O40" s="101">
        <v>50</v>
      </c>
      <c r="P40" s="101">
        <v>0</v>
      </c>
      <c r="Q40" s="101">
        <v>0</v>
      </c>
      <c r="R40" s="101">
        <v>0</v>
      </c>
      <c r="S40" s="101">
        <v>0</v>
      </c>
      <c r="T40" s="4">
        <f t="shared" si="1"/>
        <v>228</v>
      </c>
      <c r="U40" s="4">
        <v>9</v>
      </c>
      <c r="V40" s="101">
        <f t="shared" ref="V40" si="15">T40+U40</f>
        <v>237</v>
      </c>
    </row>
    <row r="41" spans="1:22" x14ac:dyDescent="0.2">
      <c r="A41" s="172">
        <f>'Web Graph Info.'!A34:A181</f>
        <v>42179</v>
      </c>
      <c r="B41" s="101">
        <v>136</v>
      </c>
      <c r="C41" s="101">
        <v>4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7</v>
      </c>
      <c r="J41" s="101">
        <v>23</v>
      </c>
      <c r="K41" s="101">
        <v>0</v>
      </c>
      <c r="L41" s="101">
        <v>8</v>
      </c>
      <c r="M41" s="101">
        <v>0</v>
      </c>
      <c r="N41" s="101">
        <v>0</v>
      </c>
      <c r="O41" s="101">
        <v>50</v>
      </c>
      <c r="P41" s="101">
        <v>0</v>
      </c>
      <c r="Q41" s="101">
        <v>0</v>
      </c>
      <c r="R41" s="101">
        <v>0</v>
      </c>
      <c r="S41" s="101">
        <v>0</v>
      </c>
      <c r="T41" s="4">
        <f t="shared" ref="T41" si="16">IF(SUM(B41:S41)=0,NA(),SUM(B41:S41))</f>
        <v>228</v>
      </c>
      <c r="U41" s="4">
        <v>10</v>
      </c>
      <c r="V41" s="101">
        <f t="shared" ref="V41" si="17">T41+U41</f>
        <v>238</v>
      </c>
    </row>
    <row r="42" spans="1:22" x14ac:dyDescent="0.2">
      <c r="A42" s="172">
        <f>'Web Graph Info.'!A35:A182</f>
        <v>42180</v>
      </c>
      <c r="B42">
        <v>46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3.5</v>
      </c>
      <c r="K42">
        <v>0</v>
      </c>
      <c r="L42">
        <v>2</v>
      </c>
      <c r="M42">
        <v>0</v>
      </c>
      <c r="N42">
        <v>0</v>
      </c>
      <c r="O42">
        <v>30.5</v>
      </c>
      <c r="P42">
        <v>0</v>
      </c>
      <c r="Q42">
        <v>0</v>
      </c>
      <c r="R42">
        <v>0</v>
      </c>
      <c r="S42">
        <v>0</v>
      </c>
      <c r="T42" s="4">
        <f t="shared" si="1"/>
        <v>90</v>
      </c>
      <c r="U42" s="4">
        <v>4.5</v>
      </c>
      <c r="V42">
        <f>T42+U42</f>
        <v>94.5</v>
      </c>
    </row>
    <row r="43" spans="1:22" x14ac:dyDescent="0.2">
      <c r="A43" s="172">
        <f>'Web Graph Info.'!A36:A183</f>
        <v>42181</v>
      </c>
      <c r="B43" s="101">
        <v>46</v>
      </c>
      <c r="C43" s="101">
        <v>2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6</v>
      </c>
      <c r="J43" s="101">
        <v>3.5</v>
      </c>
      <c r="K43" s="101">
        <v>0</v>
      </c>
      <c r="L43" s="101">
        <v>2</v>
      </c>
      <c r="M43" s="101">
        <v>0</v>
      </c>
      <c r="N43" s="101">
        <v>0</v>
      </c>
      <c r="O43" s="101">
        <v>30.5</v>
      </c>
      <c r="P43" s="101">
        <v>0</v>
      </c>
      <c r="Q43" s="101">
        <v>0</v>
      </c>
      <c r="R43" s="101">
        <v>0</v>
      </c>
      <c r="S43" s="101">
        <v>0</v>
      </c>
      <c r="T43" s="4">
        <f t="shared" ref="T43" si="18">IF(SUM(B43:S43)=0,NA(),SUM(B43:S43))</f>
        <v>90</v>
      </c>
      <c r="U43" s="4">
        <v>5.5</v>
      </c>
      <c r="V43" s="101">
        <f>T43+U43</f>
        <v>95.5</v>
      </c>
    </row>
    <row r="44" spans="1:22" x14ac:dyDescent="0.2">
      <c r="A44" s="172">
        <f>'Web Graph Info.'!A37:A184</f>
        <v>42182</v>
      </c>
      <c r="B44">
        <v>20.3</v>
      </c>
      <c r="C44">
        <v>3</v>
      </c>
      <c r="D44">
        <v>0</v>
      </c>
      <c r="E44">
        <v>0</v>
      </c>
      <c r="F44" s="101">
        <v>0</v>
      </c>
      <c r="G44" s="101">
        <v>0</v>
      </c>
      <c r="H44" s="101">
        <v>0</v>
      </c>
      <c r="I44">
        <v>9.3000000000000007</v>
      </c>
      <c r="J44">
        <v>1</v>
      </c>
      <c r="K44">
        <v>0</v>
      </c>
      <c r="L44">
        <v>0</v>
      </c>
      <c r="M44">
        <v>1.6</v>
      </c>
      <c r="N44">
        <v>0</v>
      </c>
      <c r="O44">
        <v>14.6</v>
      </c>
      <c r="P44">
        <v>0</v>
      </c>
      <c r="Q44">
        <v>0</v>
      </c>
      <c r="R44">
        <v>0</v>
      </c>
      <c r="S44">
        <v>0</v>
      </c>
      <c r="T44" s="4">
        <f t="shared" si="1"/>
        <v>49.800000000000004</v>
      </c>
      <c r="U44" s="4">
        <v>4.5999999999999996</v>
      </c>
      <c r="V44">
        <f>T44+U44</f>
        <v>54.400000000000006</v>
      </c>
    </row>
    <row r="45" spans="1:22" x14ac:dyDescent="0.2">
      <c r="A45" s="172">
        <f>'Web Graph Info.'!A38:A185</f>
        <v>42183</v>
      </c>
      <c r="B45" s="101">
        <v>20.3</v>
      </c>
      <c r="C45" s="101">
        <v>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9.3000000000000007</v>
      </c>
      <c r="J45" s="101">
        <v>1</v>
      </c>
      <c r="K45" s="101">
        <v>0</v>
      </c>
      <c r="L45" s="101">
        <v>0</v>
      </c>
      <c r="M45" s="101">
        <v>1.6</v>
      </c>
      <c r="N45" s="101">
        <v>0</v>
      </c>
      <c r="O45" s="101">
        <v>14.6</v>
      </c>
      <c r="P45" s="101">
        <v>0</v>
      </c>
      <c r="Q45" s="101">
        <v>0</v>
      </c>
      <c r="R45" s="101">
        <v>0</v>
      </c>
      <c r="S45" s="101">
        <v>0</v>
      </c>
      <c r="T45" s="4">
        <f t="shared" ref="T45:T46" si="19">IF(SUM(B45:S45)=0,NA(),SUM(B45:S45))</f>
        <v>49.800000000000004</v>
      </c>
      <c r="U45" s="4">
        <v>5.6</v>
      </c>
      <c r="V45" s="101">
        <f t="shared" ref="V45:V46" si="20">T45+U45</f>
        <v>55.400000000000006</v>
      </c>
    </row>
    <row r="46" spans="1:22" x14ac:dyDescent="0.2">
      <c r="A46" s="172">
        <f>'Web Graph Info.'!A39:A186</f>
        <v>42184</v>
      </c>
      <c r="B46" s="101">
        <v>20.3</v>
      </c>
      <c r="C46" s="101">
        <v>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9.3000000000000007</v>
      </c>
      <c r="J46" s="101">
        <v>1</v>
      </c>
      <c r="K46" s="101">
        <v>0</v>
      </c>
      <c r="L46" s="101">
        <v>0</v>
      </c>
      <c r="M46" s="101">
        <v>1.6</v>
      </c>
      <c r="N46" s="101">
        <v>0</v>
      </c>
      <c r="O46" s="101">
        <v>14.6</v>
      </c>
      <c r="P46" s="101">
        <v>0</v>
      </c>
      <c r="Q46" s="101">
        <v>0</v>
      </c>
      <c r="R46" s="101">
        <v>0</v>
      </c>
      <c r="S46" s="101">
        <v>0</v>
      </c>
      <c r="T46" s="4">
        <f t="shared" si="19"/>
        <v>49.800000000000004</v>
      </c>
      <c r="U46" s="4">
        <v>6.6</v>
      </c>
      <c r="V46" s="101">
        <f t="shared" si="20"/>
        <v>56.400000000000006</v>
      </c>
    </row>
    <row r="47" spans="1:22" x14ac:dyDescent="0.2">
      <c r="A47" s="172">
        <f>'Web Graph Info.'!A40:A187</f>
        <v>42185</v>
      </c>
      <c r="B47" s="101">
        <v>26.5</v>
      </c>
      <c r="C47" s="101">
        <v>1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6</v>
      </c>
      <c r="J47" s="101">
        <v>5</v>
      </c>
      <c r="K47" s="101">
        <v>0</v>
      </c>
      <c r="L47" s="101">
        <v>1</v>
      </c>
      <c r="M47" s="101">
        <v>0</v>
      </c>
      <c r="N47" s="101">
        <v>0</v>
      </c>
      <c r="O47" s="101">
        <v>12</v>
      </c>
      <c r="P47" s="101">
        <v>0</v>
      </c>
      <c r="Q47" s="101">
        <v>0</v>
      </c>
      <c r="R47" s="101">
        <v>0</v>
      </c>
      <c r="S47" s="101">
        <v>0</v>
      </c>
      <c r="T47" s="4">
        <f t="shared" si="1"/>
        <v>51.5</v>
      </c>
      <c r="U47" s="4">
        <v>14</v>
      </c>
      <c r="V47" s="101">
        <f t="shared" ref="V47:V48" si="21">T47+U47</f>
        <v>65.5</v>
      </c>
    </row>
    <row r="48" spans="1:22" x14ac:dyDescent="0.2">
      <c r="A48" s="172">
        <f>'Web Graph Info.'!A41:A188</f>
        <v>42186</v>
      </c>
      <c r="B48" s="101">
        <v>26.5</v>
      </c>
      <c r="C48" s="101">
        <v>1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6</v>
      </c>
      <c r="J48" s="101">
        <v>5</v>
      </c>
      <c r="K48" s="101">
        <v>0</v>
      </c>
      <c r="L48" s="101">
        <v>1</v>
      </c>
      <c r="M48" s="101">
        <v>0</v>
      </c>
      <c r="N48" s="101">
        <v>0</v>
      </c>
      <c r="O48" s="101">
        <v>12</v>
      </c>
      <c r="P48" s="101">
        <v>0</v>
      </c>
      <c r="Q48" s="101">
        <v>0</v>
      </c>
      <c r="R48" s="101">
        <v>0</v>
      </c>
      <c r="S48" s="101">
        <v>0</v>
      </c>
      <c r="T48" s="4">
        <f t="shared" ref="T48" si="22">IF(SUM(B48:S48)=0,NA(),SUM(B48:S48))</f>
        <v>51.5</v>
      </c>
      <c r="U48" s="4">
        <v>15</v>
      </c>
      <c r="V48" s="101">
        <f t="shared" si="21"/>
        <v>66.5</v>
      </c>
    </row>
    <row r="49" spans="1:22" x14ac:dyDescent="0.2">
      <c r="A49" s="172">
        <f>'Web Graph Info.'!A42:A189</f>
        <v>42187</v>
      </c>
      <c r="B49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</v>
      </c>
      <c r="J49">
        <v>2</v>
      </c>
      <c r="K49">
        <v>0</v>
      </c>
      <c r="L49">
        <v>0</v>
      </c>
      <c r="M49">
        <v>4</v>
      </c>
      <c r="N49">
        <v>0</v>
      </c>
      <c r="O49">
        <v>6</v>
      </c>
      <c r="P49">
        <v>0</v>
      </c>
      <c r="Q49">
        <v>0</v>
      </c>
      <c r="R49">
        <v>0</v>
      </c>
      <c r="S49">
        <v>0</v>
      </c>
      <c r="T49" s="4">
        <f t="shared" si="1"/>
        <v>33</v>
      </c>
      <c r="U49" s="4">
        <v>6</v>
      </c>
      <c r="V49">
        <f t="shared" si="2"/>
        <v>39</v>
      </c>
    </row>
    <row r="50" spans="1:22" x14ac:dyDescent="0.2">
      <c r="A50" s="172">
        <f>'Web Graph Info.'!A43:A190</f>
        <v>42188</v>
      </c>
      <c r="B50" s="101">
        <v>28.75</v>
      </c>
      <c r="C50" s="101">
        <v>3</v>
      </c>
      <c r="D50" s="101">
        <v>0</v>
      </c>
      <c r="E50" s="101">
        <v>0</v>
      </c>
      <c r="F50" s="101">
        <v>0</v>
      </c>
      <c r="G50" s="101">
        <v>0.5</v>
      </c>
      <c r="H50" s="101">
        <v>0</v>
      </c>
      <c r="I50" s="101">
        <v>48.25</v>
      </c>
      <c r="J50" s="101">
        <v>3</v>
      </c>
      <c r="K50" s="101">
        <v>0</v>
      </c>
      <c r="L50" s="101">
        <v>2</v>
      </c>
      <c r="M50" s="101">
        <v>1.25</v>
      </c>
      <c r="N50" s="101">
        <v>0</v>
      </c>
      <c r="O50" s="101">
        <v>6</v>
      </c>
      <c r="P50" s="101">
        <v>0</v>
      </c>
      <c r="Q50" s="101">
        <v>0</v>
      </c>
      <c r="R50" s="101">
        <v>1</v>
      </c>
      <c r="S50" s="101">
        <v>0</v>
      </c>
      <c r="T50" s="4">
        <f t="shared" si="1"/>
        <v>93.75</v>
      </c>
      <c r="U50" s="4">
        <v>14</v>
      </c>
      <c r="V50" s="101">
        <f t="shared" ref="V50" si="23">T50+U50</f>
        <v>107.75</v>
      </c>
    </row>
    <row r="51" spans="1:22" x14ac:dyDescent="0.2">
      <c r="A51" s="172">
        <f>'Web Graph Info.'!A44:A191</f>
        <v>42189</v>
      </c>
      <c r="B51" s="101">
        <v>28.75</v>
      </c>
      <c r="C51" s="101">
        <v>3</v>
      </c>
      <c r="D51" s="101">
        <v>0</v>
      </c>
      <c r="E51" s="101">
        <v>0</v>
      </c>
      <c r="F51" s="101">
        <v>0</v>
      </c>
      <c r="G51" s="101">
        <v>0.5</v>
      </c>
      <c r="H51" s="101">
        <v>0</v>
      </c>
      <c r="I51" s="101">
        <v>48.25</v>
      </c>
      <c r="J51" s="101">
        <v>3</v>
      </c>
      <c r="K51" s="101">
        <v>0</v>
      </c>
      <c r="L51" s="101">
        <v>2</v>
      </c>
      <c r="M51" s="101">
        <v>1.25</v>
      </c>
      <c r="N51" s="101">
        <v>0</v>
      </c>
      <c r="O51" s="101">
        <v>6</v>
      </c>
      <c r="P51" s="101">
        <v>0</v>
      </c>
      <c r="Q51" s="101">
        <v>0</v>
      </c>
      <c r="R51" s="101">
        <v>1</v>
      </c>
      <c r="S51" s="101">
        <v>0</v>
      </c>
      <c r="T51" s="4">
        <f t="shared" ref="T51:T53" si="24">IF(SUM(B51:S51)=0,NA(),SUM(B51:S51))</f>
        <v>93.75</v>
      </c>
      <c r="U51" s="4">
        <v>14</v>
      </c>
      <c r="V51">
        <f t="shared" si="2"/>
        <v>107.75</v>
      </c>
    </row>
    <row r="52" spans="1:22" x14ac:dyDescent="0.2">
      <c r="A52" s="172">
        <f>'Web Graph Info.'!A45:A192</f>
        <v>42190</v>
      </c>
      <c r="B52" s="101">
        <v>28.75</v>
      </c>
      <c r="C52" s="101">
        <v>3</v>
      </c>
      <c r="D52" s="101">
        <v>0</v>
      </c>
      <c r="E52" s="101">
        <v>0</v>
      </c>
      <c r="F52" s="101">
        <v>0</v>
      </c>
      <c r="G52" s="101">
        <v>0.5</v>
      </c>
      <c r="H52" s="101">
        <v>0</v>
      </c>
      <c r="I52" s="101">
        <v>48.25</v>
      </c>
      <c r="J52" s="101">
        <v>3</v>
      </c>
      <c r="K52" s="101">
        <v>0</v>
      </c>
      <c r="L52" s="101">
        <v>2</v>
      </c>
      <c r="M52" s="101">
        <v>1.25</v>
      </c>
      <c r="N52" s="101">
        <v>0</v>
      </c>
      <c r="O52" s="101">
        <v>6</v>
      </c>
      <c r="P52" s="101">
        <v>0</v>
      </c>
      <c r="Q52" s="101">
        <v>0</v>
      </c>
      <c r="R52" s="101">
        <v>1</v>
      </c>
      <c r="S52" s="101">
        <v>0</v>
      </c>
      <c r="T52" s="4">
        <f t="shared" si="24"/>
        <v>93.75</v>
      </c>
      <c r="U52" s="4">
        <v>14</v>
      </c>
      <c r="V52">
        <f t="shared" si="2"/>
        <v>107.75</v>
      </c>
    </row>
    <row r="53" spans="1:22" x14ac:dyDescent="0.2">
      <c r="A53" s="172">
        <f>'Web Graph Info.'!A46:A193</f>
        <v>42191</v>
      </c>
      <c r="B53" s="101">
        <v>28.75</v>
      </c>
      <c r="C53" s="101">
        <v>3</v>
      </c>
      <c r="D53" s="101">
        <v>0</v>
      </c>
      <c r="E53" s="101">
        <v>0</v>
      </c>
      <c r="F53" s="101">
        <v>0</v>
      </c>
      <c r="G53" s="101">
        <v>0.5</v>
      </c>
      <c r="H53" s="101">
        <v>0</v>
      </c>
      <c r="I53" s="101">
        <v>48.25</v>
      </c>
      <c r="J53" s="101">
        <v>3</v>
      </c>
      <c r="K53" s="101">
        <v>0</v>
      </c>
      <c r="L53" s="101">
        <v>2</v>
      </c>
      <c r="M53" s="101">
        <v>1.25</v>
      </c>
      <c r="N53" s="101">
        <v>0</v>
      </c>
      <c r="O53" s="101">
        <v>6</v>
      </c>
      <c r="P53" s="101">
        <v>0</v>
      </c>
      <c r="Q53" s="101">
        <v>0</v>
      </c>
      <c r="R53" s="101">
        <v>1</v>
      </c>
      <c r="S53" s="101">
        <v>0</v>
      </c>
      <c r="T53" s="4">
        <f t="shared" si="24"/>
        <v>93.75</v>
      </c>
      <c r="U53" s="4">
        <v>14</v>
      </c>
      <c r="V53">
        <f>T53+U53</f>
        <v>107.75</v>
      </c>
    </row>
    <row r="54" spans="1:22" x14ac:dyDescent="0.2">
      <c r="A54" s="172">
        <f>'Web Graph Info.'!A47:A194</f>
        <v>42192</v>
      </c>
      <c r="B54" s="101">
        <v>7.5</v>
      </c>
      <c r="C54" s="101">
        <v>0.5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13</v>
      </c>
      <c r="J54" s="101">
        <v>1</v>
      </c>
      <c r="K54" s="101">
        <v>0</v>
      </c>
      <c r="L54" s="101">
        <v>0.5</v>
      </c>
      <c r="M54" s="101">
        <v>0.5</v>
      </c>
      <c r="N54" s="101">
        <v>0</v>
      </c>
      <c r="O54" s="101">
        <v>1</v>
      </c>
      <c r="P54" s="101">
        <v>0</v>
      </c>
      <c r="Q54" s="101">
        <v>0</v>
      </c>
      <c r="R54" s="101">
        <v>0</v>
      </c>
      <c r="S54" s="101">
        <v>0</v>
      </c>
      <c r="T54" s="4">
        <f t="shared" si="1"/>
        <v>24</v>
      </c>
      <c r="U54" s="4">
        <v>5.5</v>
      </c>
      <c r="V54">
        <f>T54+U54</f>
        <v>29.5</v>
      </c>
    </row>
    <row r="55" spans="1:22" x14ac:dyDescent="0.2">
      <c r="A55" s="172">
        <f>'Web Graph Info.'!A48:A195</f>
        <v>42193</v>
      </c>
      <c r="B55" s="101">
        <v>7.5</v>
      </c>
      <c r="C55" s="101">
        <v>0.5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13</v>
      </c>
      <c r="J55" s="101">
        <v>1</v>
      </c>
      <c r="K55" s="101">
        <v>0</v>
      </c>
      <c r="L55" s="101">
        <v>0.5</v>
      </c>
      <c r="M55" s="101">
        <v>0.5</v>
      </c>
      <c r="N55" s="101">
        <v>0</v>
      </c>
      <c r="O55" s="101">
        <v>1</v>
      </c>
      <c r="P55" s="101">
        <v>0</v>
      </c>
      <c r="Q55" s="101">
        <v>0</v>
      </c>
      <c r="R55" s="101">
        <v>0</v>
      </c>
      <c r="S55" s="101">
        <v>0</v>
      </c>
      <c r="T55" s="4">
        <f t="shared" ref="T55" si="25">IF(SUM(B55:S55)=0,NA(),SUM(B55:S55))</f>
        <v>24</v>
      </c>
      <c r="U55" s="4">
        <v>5.5</v>
      </c>
      <c r="V55" s="101">
        <f>T55+U55</f>
        <v>29.5</v>
      </c>
    </row>
    <row r="56" spans="1:22" x14ac:dyDescent="0.2">
      <c r="A56" s="172">
        <f>'Web Graph Info.'!A49:A196</f>
        <v>42194</v>
      </c>
      <c r="B56">
        <v>17.5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5</v>
      </c>
      <c r="J56">
        <v>0</v>
      </c>
      <c r="K56">
        <v>0</v>
      </c>
      <c r="L56">
        <v>0</v>
      </c>
      <c r="M56">
        <v>3.5</v>
      </c>
      <c r="N56">
        <v>0</v>
      </c>
      <c r="O56">
        <v>1.5</v>
      </c>
      <c r="P56">
        <v>0</v>
      </c>
      <c r="Q56">
        <v>0</v>
      </c>
      <c r="R56">
        <v>1</v>
      </c>
      <c r="S56">
        <v>0</v>
      </c>
      <c r="T56" s="4">
        <f t="shared" si="1"/>
        <v>30.5</v>
      </c>
      <c r="U56" s="4">
        <v>3</v>
      </c>
      <c r="V56">
        <f>T56+U56</f>
        <v>33.5</v>
      </c>
    </row>
    <row r="57" spans="1:22" x14ac:dyDescent="0.2">
      <c r="A57" s="172">
        <f>'Web Graph Info.'!A50:A197</f>
        <v>42195</v>
      </c>
      <c r="B57" s="101">
        <v>17.5</v>
      </c>
      <c r="C57" s="101">
        <v>2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5</v>
      </c>
      <c r="J57" s="101">
        <v>0</v>
      </c>
      <c r="K57" s="101">
        <v>0</v>
      </c>
      <c r="L57" s="101">
        <v>0</v>
      </c>
      <c r="M57" s="101">
        <v>3.5</v>
      </c>
      <c r="N57" s="101">
        <v>0</v>
      </c>
      <c r="O57" s="101">
        <v>1.5</v>
      </c>
      <c r="P57" s="101">
        <v>0</v>
      </c>
      <c r="Q57" s="101">
        <v>0</v>
      </c>
      <c r="R57" s="101">
        <v>1</v>
      </c>
      <c r="S57" s="101">
        <v>0</v>
      </c>
      <c r="T57" s="4">
        <f t="shared" ref="T57" si="26">IF(SUM(B57:S57)=0,NA(),SUM(B57:S57))</f>
        <v>30.5</v>
      </c>
      <c r="U57" s="4">
        <v>4</v>
      </c>
      <c r="V57" s="101">
        <f>T57+U57</f>
        <v>34.5</v>
      </c>
    </row>
    <row r="58" spans="1:22" x14ac:dyDescent="0.2">
      <c r="A58" s="172">
        <f>'Web Graph Info.'!A51:A198</f>
        <v>42196</v>
      </c>
      <c r="B58" t="s">
        <v>226</v>
      </c>
      <c r="C58" s="101" t="s">
        <v>226</v>
      </c>
      <c r="D58" s="101" t="s">
        <v>226</v>
      </c>
      <c r="E58" s="101" t="s">
        <v>226</v>
      </c>
      <c r="F58" s="101" t="s">
        <v>226</v>
      </c>
      <c r="G58" s="101" t="s">
        <v>226</v>
      </c>
      <c r="H58" s="101" t="s">
        <v>226</v>
      </c>
      <c r="I58" s="101" t="s">
        <v>226</v>
      </c>
      <c r="J58" s="101" t="s">
        <v>226</v>
      </c>
      <c r="K58" s="101" t="s">
        <v>226</v>
      </c>
      <c r="L58" s="101" t="s">
        <v>226</v>
      </c>
      <c r="M58" s="101" t="s">
        <v>226</v>
      </c>
      <c r="N58" s="101" t="s">
        <v>226</v>
      </c>
      <c r="O58" s="101" t="s">
        <v>226</v>
      </c>
      <c r="P58" s="101" t="s">
        <v>226</v>
      </c>
      <c r="Q58" s="101" t="s">
        <v>226</v>
      </c>
      <c r="R58" s="101" t="s">
        <v>226</v>
      </c>
      <c r="S58" s="101" t="s">
        <v>226</v>
      </c>
      <c r="T58" s="101" t="s">
        <v>226</v>
      </c>
      <c r="U58" s="101" t="s">
        <v>226</v>
      </c>
      <c r="V58" s="101" t="s">
        <v>226</v>
      </c>
    </row>
    <row r="59" spans="1:22" x14ac:dyDescent="0.2">
      <c r="A59" s="172">
        <f>'Web Graph Info.'!A52:A199</f>
        <v>42197</v>
      </c>
      <c r="B59" s="101" t="s">
        <v>226</v>
      </c>
      <c r="C59" s="101" t="s">
        <v>226</v>
      </c>
      <c r="D59" s="101" t="s">
        <v>226</v>
      </c>
      <c r="E59" s="101" t="s">
        <v>226</v>
      </c>
      <c r="F59" s="101" t="s">
        <v>226</v>
      </c>
      <c r="G59" s="101" t="s">
        <v>226</v>
      </c>
      <c r="H59" s="101" t="s">
        <v>226</v>
      </c>
      <c r="I59" s="101" t="s">
        <v>226</v>
      </c>
      <c r="J59" s="101" t="s">
        <v>226</v>
      </c>
      <c r="K59" s="101" t="s">
        <v>226</v>
      </c>
      <c r="L59" s="101" t="s">
        <v>226</v>
      </c>
      <c r="M59" s="101" t="s">
        <v>226</v>
      </c>
      <c r="N59" s="101" t="s">
        <v>226</v>
      </c>
      <c r="O59" s="101" t="s">
        <v>226</v>
      </c>
      <c r="P59" s="101" t="s">
        <v>226</v>
      </c>
      <c r="Q59" s="101" t="s">
        <v>226</v>
      </c>
      <c r="R59" s="101" t="s">
        <v>226</v>
      </c>
      <c r="S59" s="101" t="s">
        <v>226</v>
      </c>
      <c r="T59" s="101" t="s">
        <v>226</v>
      </c>
      <c r="U59" s="101" t="s">
        <v>226</v>
      </c>
      <c r="V59" s="101" t="s">
        <v>226</v>
      </c>
    </row>
    <row r="60" spans="1:22" x14ac:dyDescent="0.2">
      <c r="A60" s="172">
        <f>'Web Graph Info.'!A53:A200</f>
        <v>42198</v>
      </c>
      <c r="B60" s="101" t="s">
        <v>226</v>
      </c>
      <c r="C60" s="101" t="s">
        <v>226</v>
      </c>
      <c r="D60" s="101" t="s">
        <v>226</v>
      </c>
      <c r="E60" s="101" t="s">
        <v>226</v>
      </c>
      <c r="F60" s="101" t="s">
        <v>226</v>
      </c>
      <c r="G60" s="101" t="s">
        <v>226</v>
      </c>
      <c r="H60" s="101" t="s">
        <v>226</v>
      </c>
      <c r="I60" s="101" t="s">
        <v>226</v>
      </c>
      <c r="J60" s="101" t="s">
        <v>226</v>
      </c>
      <c r="K60" s="101" t="s">
        <v>226</v>
      </c>
      <c r="L60" s="101" t="s">
        <v>226</v>
      </c>
      <c r="M60" s="101" t="s">
        <v>226</v>
      </c>
      <c r="N60" s="101" t="s">
        <v>226</v>
      </c>
      <c r="O60" s="101" t="s">
        <v>226</v>
      </c>
      <c r="P60" s="101" t="s">
        <v>226</v>
      </c>
      <c r="Q60" s="101" t="s">
        <v>226</v>
      </c>
      <c r="R60" s="101" t="s">
        <v>226</v>
      </c>
      <c r="S60" s="101" t="s">
        <v>226</v>
      </c>
      <c r="T60" s="101" t="s">
        <v>226</v>
      </c>
      <c r="U60" s="101" t="s">
        <v>226</v>
      </c>
      <c r="V60" s="101" t="s">
        <v>226</v>
      </c>
    </row>
    <row r="61" spans="1:22" x14ac:dyDescent="0.2">
      <c r="A61" s="172">
        <f>'Web Graph Info.'!A54:A201</f>
        <v>42199</v>
      </c>
      <c r="B61">
        <v>270.5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20</v>
      </c>
      <c r="J61">
        <v>1.5</v>
      </c>
      <c r="K61">
        <v>0</v>
      </c>
      <c r="L61">
        <v>1.5</v>
      </c>
      <c r="M61">
        <v>0.5</v>
      </c>
      <c r="N61">
        <v>0</v>
      </c>
      <c r="O61">
        <v>0.5</v>
      </c>
      <c r="P61">
        <v>0</v>
      </c>
      <c r="Q61">
        <v>0</v>
      </c>
      <c r="R61">
        <v>0.5</v>
      </c>
      <c r="S61">
        <v>0</v>
      </c>
      <c r="T61" s="4">
        <f t="shared" si="1"/>
        <v>297</v>
      </c>
      <c r="U61" s="4">
        <v>10</v>
      </c>
      <c r="V61">
        <f t="shared" si="2"/>
        <v>307</v>
      </c>
    </row>
    <row r="62" spans="1:22" x14ac:dyDescent="0.2">
      <c r="A62" s="172">
        <f>'Web Graph Info.'!A55:A202</f>
        <v>42200</v>
      </c>
      <c r="B62" s="101">
        <v>270.5</v>
      </c>
      <c r="C62" s="101">
        <v>2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20</v>
      </c>
      <c r="J62" s="101">
        <v>1.5</v>
      </c>
      <c r="K62" s="101">
        <v>0</v>
      </c>
      <c r="L62" s="101">
        <v>1.5</v>
      </c>
      <c r="M62" s="101">
        <v>0.5</v>
      </c>
      <c r="N62" s="101">
        <v>0</v>
      </c>
      <c r="O62" s="101">
        <v>0.5</v>
      </c>
      <c r="P62" s="101">
        <v>0</v>
      </c>
      <c r="Q62" s="101">
        <v>0</v>
      </c>
      <c r="R62" s="101">
        <v>0.5</v>
      </c>
      <c r="S62" s="101">
        <v>0</v>
      </c>
      <c r="T62" s="4">
        <f t="shared" ref="T62" si="27">IF(SUM(B62:S62)=0,NA(),SUM(B62:S62))</f>
        <v>297</v>
      </c>
      <c r="U62" s="4">
        <v>10</v>
      </c>
      <c r="V62" s="101">
        <f t="shared" ref="V62" si="28">T62+U62</f>
        <v>307</v>
      </c>
    </row>
    <row r="63" spans="1:22" x14ac:dyDescent="0.2">
      <c r="A63" s="172">
        <f>'Web Graph Info.'!A56:A203</f>
        <v>42201</v>
      </c>
      <c r="B63">
        <v>34.5</v>
      </c>
      <c r="C63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22.5</v>
      </c>
      <c r="J63" s="101">
        <v>0.5</v>
      </c>
      <c r="K63" s="101">
        <v>0</v>
      </c>
      <c r="L63" s="101">
        <v>0.5</v>
      </c>
      <c r="M63" s="101">
        <v>0</v>
      </c>
      <c r="N63" s="101">
        <v>0</v>
      </c>
      <c r="O63" s="101">
        <v>2</v>
      </c>
      <c r="P63" s="101">
        <v>0</v>
      </c>
      <c r="Q63" s="101">
        <v>0</v>
      </c>
      <c r="R63" s="101">
        <v>3.5</v>
      </c>
      <c r="S63" s="101">
        <v>0</v>
      </c>
      <c r="T63" s="4">
        <f t="shared" si="1"/>
        <v>63.5</v>
      </c>
      <c r="U63" s="4">
        <v>3</v>
      </c>
      <c r="V63">
        <f t="shared" si="2"/>
        <v>66.5</v>
      </c>
    </row>
    <row r="64" spans="1:22" x14ac:dyDescent="0.2">
      <c r="A64" s="172">
        <f>'Web Graph Info.'!A57:A204</f>
        <v>42202</v>
      </c>
      <c r="B64" s="101">
        <v>34.5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22.5</v>
      </c>
      <c r="J64" s="101">
        <v>0.5</v>
      </c>
      <c r="K64" s="101">
        <v>0</v>
      </c>
      <c r="L64" s="101">
        <v>0.5</v>
      </c>
      <c r="M64" s="101">
        <v>0</v>
      </c>
      <c r="N64" s="101">
        <v>0</v>
      </c>
      <c r="O64" s="101">
        <v>2</v>
      </c>
      <c r="P64" s="101">
        <v>0</v>
      </c>
      <c r="Q64" s="101">
        <v>0</v>
      </c>
      <c r="R64" s="101">
        <v>3.5</v>
      </c>
      <c r="S64" s="101">
        <v>0</v>
      </c>
      <c r="T64" s="4">
        <f t="shared" ref="T64" si="29">IF(SUM(B64:S64)=0,NA(),SUM(B64:S64))</f>
        <v>63.5</v>
      </c>
      <c r="U64" s="4">
        <v>3</v>
      </c>
      <c r="V64">
        <f t="shared" si="2"/>
        <v>66.5</v>
      </c>
    </row>
    <row r="65" spans="1:22" x14ac:dyDescent="0.2">
      <c r="A65" s="172">
        <f>'Web Graph Info.'!A58:A205</f>
        <v>42203</v>
      </c>
      <c r="B65">
        <v>16.600000000000001</v>
      </c>
      <c r="C65">
        <v>0.3</v>
      </c>
      <c r="D65">
        <v>0</v>
      </c>
      <c r="E65">
        <v>0</v>
      </c>
      <c r="F65">
        <v>0</v>
      </c>
      <c r="G65">
        <v>0</v>
      </c>
      <c r="H65">
        <v>0</v>
      </c>
      <c r="I65">
        <v>11.3</v>
      </c>
      <c r="J65">
        <v>2</v>
      </c>
      <c r="K65">
        <v>0</v>
      </c>
      <c r="L65">
        <v>0</v>
      </c>
      <c r="M65">
        <v>0</v>
      </c>
      <c r="N65">
        <v>0</v>
      </c>
      <c r="O65">
        <v>0.6</v>
      </c>
      <c r="P65">
        <v>0</v>
      </c>
      <c r="Q65">
        <v>0</v>
      </c>
      <c r="R65">
        <v>0.3</v>
      </c>
      <c r="S65">
        <v>0</v>
      </c>
      <c r="T65" s="4">
        <f t="shared" si="1"/>
        <v>31.100000000000005</v>
      </c>
      <c r="U65" s="4">
        <v>15.6</v>
      </c>
      <c r="V65">
        <f t="shared" si="2"/>
        <v>46.7</v>
      </c>
    </row>
    <row r="66" spans="1:22" x14ac:dyDescent="0.2">
      <c r="A66" s="172">
        <f>'Web Graph Info.'!A59:A206</f>
        <v>42204</v>
      </c>
      <c r="B66" s="101">
        <v>16.600000000000001</v>
      </c>
      <c r="C66" s="101">
        <v>0.3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11.3</v>
      </c>
      <c r="J66" s="101">
        <v>2</v>
      </c>
      <c r="K66" s="101">
        <v>0</v>
      </c>
      <c r="L66" s="101">
        <v>0</v>
      </c>
      <c r="M66" s="101">
        <v>0</v>
      </c>
      <c r="N66" s="101">
        <v>0</v>
      </c>
      <c r="O66" s="101">
        <v>0.6</v>
      </c>
      <c r="P66" s="101">
        <v>0</v>
      </c>
      <c r="Q66" s="101">
        <v>0</v>
      </c>
      <c r="R66" s="101">
        <v>0.3</v>
      </c>
      <c r="S66" s="101">
        <v>0</v>
      </c>
      <c r="T66" s="4">
        <f t="shared" ref="T66:T67" si="30">IF(SUM(B66:S66)=0,NA(),SUM(B66:S66))</f>
        <v>31.100000000000005</v>
      </c>
      <c r="U66" s="4">
        <v>15.6</v>
      </c>
      <c r="V66" s="101">
        <f t="shared" ref="V66" si="31">T66+U66</f>
        <v>46.7</v>
      </c>
    </row>
    <row r="67" spans="1:22" x14ac:dyDescent="0.2">
      <c r="A67" s="172">
        <f>'Web Graph Info.'!A60:A207</f>
        <v>42205</v>
      </c>
      <c r="B67" s="101">
        <v>16.600000000000001</v>
      </c>
      <c r="C67" s="101">
        <v>0.3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11.3</v>
      </c>
      <c r="J67" s="101">
        <v>2</v>
      </c>
      <c r="K67" s="101">
        <v>0</v>
      </c>
      <c r="L67" s="101">
        <v>0</v>
      </c>
      <c r="M67" s="101">
        <v>0</v>
      </c>
      <c r="N67" s="101">
        <v>0</v>
      </c>
      <c r="O67" s="101">
        <v>0.6</v>
      </c>
      <c r="P67" s="101">
        <v>0</v>
      </c>
      <c r="Q67" s="101">
        <v>0</v>
      </c>
      <c r="R67" s="101">
        <v>0.3</v>
      </c>
      <c r="S67" s="101">
        <v>0</v>
      </c>
      <c r="T67" s="4">
        <f t="shared" si="30"/>
        <v>31.100000000000005</v>
      </c>
      <c r="U67" s="4">
        <v>15.6</v>
      </c>
      <c r="V67">
        <f>T67+U67</f>
        <v>46.7</v>
      </c>
    </row>
    <row r="68" spans="1:22" x14ac:dyDescent="0.2">
      <c r="A68" s="172">
        <f>'Web Graph Info.'!A61:A208</f>
        <v>42206</v>
      </c>
      <c r="B68" s="101">
        <v>12</v>
      </c>
      <c r="C68" s="101">
        <v>3.5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13</v>
      </c>
      <c r="J68" s="101">
        <v>3.5</v>
      </c>
      <c r="K68" s="101">
        <v>0</v>
      </c>
      <c r="L68" s="101">
        <v>0</v>
      </c>
      <c r="M68" s="101">
        <v>0</v>
      </c>
      <c r="N68" s="101">
        <v>0</v>
      </c>
      <c r="O68" s="101">
        <v>1.5</v>
      </c>
      <c r="P68" s="101">
        <v>0</v>
      </c>
      <c r="Q68" s="101">
        <v>0</v>
      </c>
      <c r="R68" s="101">
        <v>1.5</v>
      </c>
      <c r="S68" s="101">
        <v>0</v>
      </c>
      <c r="T68" s="4">
        <f t="shared" si="1"/>
        <v>35</v>
      </c>
      <c r="U68" s="4">
        <v>15.5</v>
      </c>
      <c r="V68">
        <f>T68+U68</f>
        <v>50.5</v>
      </c>
    </row>
    <row r="69" spans="1:22" x14ac:dyDescent="0.2">
      <c r="A69" s="172">
        <f>'Web Graph Info.'!A62:A209</f>
        <v>42207</v>
      </c>
      <c r="B69" s="101">
        <v>12</v>
      </c>
      <c r="C69" s="101">
        <v>3.5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13</v>
      </c>
      <c r="J69" s="101">
        <v>3.5</v>
      </c>
      <c r="K69" s="101">
        <v>0</v>
      </c>
      <c r="L69" s="101">
        <v>0</v>
      </c>
      <c r="M69" s="101">
        <v>0</v>
      </c>
      <c r="N69" s="101">
        <v>0</v>
      </c>
      <c r="O69" s="101">
        <v>1.5</v>
      </c>
      <c r="P69" s="101">
        <v>0</v>
      </c>
      <c r="Q69" s="101">
        <v>0</v>
      </c>
      <c r="R69" s="101">
        <v>1.5</v>
      </c>
      <c r="S69" s="101">
        <v>0</v>
      </c>
      <c r="T69" s="4">
        <f t="shared" ref="T69" si="32">IF(SUM(B69:S69)=0,NA(),SUM(B69:S69))</f>
        <v>35</v>
      </c>
      <c r="U69" s="4">
        <v>15.5</v>
      </c>
      <c r="V69" s="101">
        <f>T69+U69</f>
        <v>50.5</v>
      </c>
    </row>
    <row r="70" spans="1:22" x14ac:dyDescent="0.2">
      <c r="A70" s="172">
        <f>'Web Graph Info.'!A63:A210</f>
        <v>42208</v>
      </c>
      <c r="B70">
        <v>4.5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15.5</v>
      </c>
      <c r="J70">
        <v>1</v>
      </c>
      <c r="K70">
        <v>0</v>
      </c>
      <c r="L70">
        <v>0</v>
      </c>
      <c r="M70">
        <v>0</v>
      </c>
      <c r="N70">
        <v>0</v>
      </c>
      <c r="O70" s="101">
        <v>0</v>
      </c>
      <c r="P70">
        <v>0</v>
      </c>
      <c r="Q70">
        <v>0</v>
      </c>
      <c r="R70">
        <v>0</v>
      </c>
      <c r="S70">
        <v>0</v>
      </c>
      <c r="T70" s="4">
        <f t="shared" si="1"/>
        <v>22</v>
      </c>
      <c r="U70" s="4">
        <v>3</v>
      </c>
      <c r="V70">
        <f t="shared" si="2"/>
        <v>25</v>
      </c>
    </row>
    <row r="71" spans="1:22" x14ac:dyDescent="0.2">
      <c r="A71" s="172">
        <f>'Web Graph Info.'!A64:A211</f>
        <v>42209</v>
      </c>
      <c r="B71" s="101">
        <v>4.5</v>
      </c>
      <c r="C71" s="101">
        <v>1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15.5</v>
      </c>
      <c r="J71" s="101">
        <v>1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4">
        <f t="shared" ref="T71" si="33">IF(SUM(B71:S71)=0,NA(),SUM(B71:S71))</f>
        <v>22</v>
      </c>
      <c r="U71" s="4">
        <v>3</v>
      </c>
      <c r="V71" s="101">
        <f t="shared" ref="V71" si="34">T71+U71</f>
        <v>25</v>
      </c>
    </row>
    <row r="72" spans="1:22" x14ac:dyDescent="0.2">
      <c r="A72" s="172">
        <f>'Web Graph Info.'!A65:A212</f>
        <v>42210</v>
      </c>
      <c r="B72">
        <v>20</v>
      </c>
      <c r="C72">
        <v>0.3</v>
      </c>
      <c r="D72">
        <v>0</v>
      </c>
      <c r="E72">
        <v>0</v>
      </c>
      <c r="F72">
        <v>0</v>
      </c>
      <c r="G72">
        <v>0</v>
      </c>
      <c r="H72">
        <v>0</v>
      </c>
      <c r="I72">
        <v>13.6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0.3</v>
      </c>
      <c r="S72">
        <v>0</v>
      </c>
      <c r="T72" s="4">
        <f t="shared" si="1"/>
        <v>34.199999999999996</v>
      </c>
      <c r="U72" s="4">
        <v>6</v>
      </c>
      <c r="V72">
        <f t="shared" si="2"/>
        <v>40.199999999999996</v>
      </c>
    </row>
    <row r="73" spans="1:22" x14ac:dyDescent="0.2">
      <c r="A73" s="172">
        <f>'Web Graph Info.'!A66:A213</f>
        <v>42211</v>
      </c>
      <c r="B73" s="101">
        <v>20</v>
      </c>
      <c r="C73" s="101">
        <v>0.3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13.6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0.3</v>
      </c>
      <c r="S73" s="101">
        <v>0</v>
      </c>
      <c r="T73" s="4">
        <f t="shared" ref="T73:T74" si="35">IF(SUM(B73:S73)=0,NA(),SUM(B73:S73))</f>
        <v>34.199999999999996</v>
      </c>
      <c r="U73" s="4">
        <v>6</v>
      </c>
      <c r="V73">
        <f t="shared" si="2"/>
        <v>40.199999999999996</v>
      </c>
    </row>
    <row r="74" spans="1:22" x14ac:dyDescent="0.2">
      <c r="A74" s="172">
        <f>'Web Graph Info.'!A67:A214</f>
        <v>42212</v>
      </c>
      <c r="B74" s="101">
        <v>20</v>
      </c>
      <c r="C74" s="101">
        <v>0.3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13.6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0.3</v>
      </c>
      <c r="S74" s="101">
        <v>0</v>
      </c>
      <c r="T74" s="4">
        <f t="shared" si="35"/>
        <v>34.199999999999996</v>
      </c>
      <c r="U74" s="4">
        <v>6</v>
      </c>
      <c r="V74">
        <f>T74+U74</f>
        <v>40.199999999999996</v>
      </c>
    </row>
    <row r="75" spans="1:22" x14ac:dyDescent="0.2">
      <c r="A75" s="172">
        <f>'Web Graph Info.'!A68:A215</f>
        <v>42213</v>
      </c>
      <c r="B75" s="101">
        <v>15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1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0.5</v>
      </c>
      <c r="P75" s="101">
        <v>0</v>
      </c>
      <c r="Q75" s="101">
        <v>0</v>
      </c>
      <c r="R75" s="101">
        <v>0</v>
      </c>
      <c r="S75" s="101">
        <v>0</v>
      </c>
      <c r="T75" s="4">
        <f t="shared" ref="T75:T137" si="36">IF(SUM(B75:S75)=0,NA(),SUM(B75:S75))</f>
        <v>16.5</v>
      </c>
      <c r="U75" s="4">
        <v>12.5</v>
      </c>
      <c r="V75">
        <f>T75+U75</f>
        <v>29</v>
      </c>
    </row>
    <row r="76" spans="1:22" x14ac:dyDescent="0.2">
      <c r="A76" s="172">
        <f>'Web Graph Info.'!A69:A216</f>
        <v>42214</v>
      </c>
      <c r="B76" s="101">
        <v>15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1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0.5</v>
      </c>
      <c r="P76" s="101">
        <v>0</v>
      </c>
      <c r="Q76" s="101">
        <v>0</v>
      </c>
      <c r="R76" s="101">
        <v>0</v>
      </c>
      <c r="S76" s="101">
        <v>0</v>
      </c>
      <c r="T76" s="4">
        <f t="shared" ref="T76" si="37">IF(SUM(B76:S76)=0,NA(),SUM(B76:S76))</f>
        <v>16.5</v>
      </c>
      <c r="U76" s="4">
        <v>12.5</v>
      </c>
      <c r="V76">
        <f t="shared" ref="V76:V108" si="38">T76+U76</f>
        <v>29</v>
      </c>
    </row>
    <row r="77" spans="1:22" x14ac:dyDescent="0.2">
      <c r="A77" s="172">
        <f>'Web Graph Info.'!A70:A217</f>
        <v>42215</v>
      </c>
      <c r="B77">
        <v>5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2.5</v>
      </c>
      <c r="J77">
        <v>0</v>
      </c>
      <c r="K77">
        <v>0</v>
      </c>
      <c r="L77">
        <v>0</v>
      </c>
      <c r="M77">
        <v>0</v>
      </c>
      <c r="N77">
        <v>0</v>
      </c>
      <c r="O77">
        <v>0.5</v>
      </c>
      <c r="P77">
        <v>0</v>
      </c>
      <c r="Q77">
        <v>0</v>
      </c>
      <c r="R77">
        <v>0</v>
      </c>
      <c r="S77">
        <v>0</v>
      </c>
      <c r="T77" s="4">
        <f t="shared" si="36"/>
        <v>8.5</v>
      </c>
      <c r="U77" s="4">
        <v>30.5</v>
      </c>
      <c r="V77">
        <f t="shared" si="38"/>
        <v>39</v>
      </c>
    </row>
    <row r="78" spans="1:22" x14ac:dyDescent="0.2">
      <c r="A78" s="172">
        <f>'Web Graph Info.'!A71:A218</f>
        <v>42216</v>
      </c>
      <c r="B78" s="101">
        <v>5</v>
      </c>
      <c r="C78" s="101">
        <v>0.5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2.5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0.5</v>
      </c>
      <c r="P78" s="101">
        <v>0</v>
      </c>
      <c r="Q78" s="101">
        <v>0</v>
      </c>
      <c r="R78" s="101">
        <v>0</v>
      </c>
      <c r="S78" s="101">
        <v>0</v>
      </c>
      <c r="T78" s="4">
        <f t="shared" ref="T78" si="39">IF(SUM(B78:S78)=0,NA(),SUM(B78:S78))</f>
        <v>8.5</v>
      </c>
      <c r="U78" s="4">
        <v>30.5</v>
      </c>
      <c r="V78" s="101">
        <f t="shared" ref="V78" si="40">T78+U78</f>
        <v>39</v>
      </c>
    </row>
    <row r="79" spans="1:22" x14ac:dyDescent="0.2">
      <c r="A79" s="172">
        <f>'Web Graph Info.'!A72:A219</f>
        <v>42217</v>
      </c>
      <c r="B79">
        <v>2.6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0.6</v>
      </c>
      <c r="P79">
        <v>0</v>
      </c>
      <c r="Q79">
        <v>0</v>
      </c>
      <c r="R79">
        <v>0</v>
      </c>
      <c r="S79">
        <v>0</v>
      </c>
      <c r="T79" s="4">
        <f t="shared" si="36"/>
        <v>5.1999999999999993</v>
      </c>
      <c r="U79" s="4">
        <v>7.6</v>
      </c>
      <c r="V79">
        <f>T79+U79</f>
        <v>12.799999999999999</v>
      </c>
    </row>
    <row r="80" spans="1:22" x14ac:dyDescent="0.2">
      <c r="A80" s="172">
        <f>'Web Graph Info.'!A73:A220</f>
        <v>42218</v>
      </c>
      <c r="B80" s="101">
        <v>2.6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2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0.6</v>
      </c>
      <c r="P80" s="101">
        <v>0</v>
      </c>
      <c r="Q80" s="101">
        <v>0</v>
      </c>
      <c r="R80" s="101">
        <v>0</v>
      </c>
      <c r="S80" s="101">
        <v>0</v>
      </c>
      <c r="T80" s="4">
        <f t="shared" ref="T80:T81" si="41">IF(SUM(B80:S80)=0,NA(),SUM(B80:S80))</f>
        <v>5.1999999999999993</v>
      </c>
      <c r="U80" s="4">
        <v>7.6</v>
      </c>
      <c r="V80" s="101">
        <f>T80+U80</f>
        <v>12.799999999999999</v>
      </c>
    </row>
    <row r="81" spans="1:22" x14ac:dyDescent="0.2">
      <c r="A81" s="172">
        <f>'Web Graph Info.'!A74:A221</f>
        <v>42219</v>
      </c>
      <c r="B81" s="101">
        <v>2.6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2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0.6</v>
      </c>
      <c r="P81" s="101">
        <v>0</v>
      </c>
      <c r="Q81" s="101">
        <v>0</v>
      </c>
      <c r="R81" s="101">
        <v>0</v>
      </c>
      <c r="S81" s="101">
        <v>0</v>
      </c>
      <c r="T81" s="4">
        <f t="shared" si="41"/>
        <v>5.1999999999999993</v>
      </c>
      <c r="U81" s="4">
        <v>7.6</v>
      </c>
      <c r="V81">
        <f t="shared" si="38"/>
        <v>12.799999999999999</v>
      </c>
    </row>
    <row r="82" spans="1:22" x14ac:dyDescent="0.2">
      <c r="A82" s="172">
        <f>'Web Graph Info.'!A75:A222</f>
        <v>42220</v>
      </c>
      <c r="B82" s="101">
        <v>1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3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4">
        <f t="shared" si="36"/>
        <v>4</v>
      </c>
      <c r="U82" s="4">
        <v>4</v>
      </c>
      <c r="V82" s="101">
        <f t="shared" ref="V82" si="42">T82+U82</f>
        <v>8</v>
      </c>
    </row>
    <row r="83" spans="1:22" x14ac:dyDescent="0.2">
      <c r="A83" s="172">
        <f>'Web Graph Info.'!A76:A223</f>
        <v>42221</v>
      </c>
      <c r="B83" s="101">
        <v>1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3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4">
        <f t="shared" ref="T83" si="43">IF(SUM(B83:S83)=0,NA(),SUM(B83:S83))</f>
        <v>4</v>
      </c>
      <c r="U83" s="4">
        <v>4</v>
      </c>
      <c r="V83" s="101">
        <f t="shared" ref="V83" si="44">T83+U83</f>
        <v>8</v>
      </c>
    </row>
    <row r="84" spans="1:22" x14ac:dyDescent="0.2">
      <c r="A84" s="172">
        <f>'Web Graph Info.'!A77:A224</f>
        <v>42222</v>
      </c>
      <c r="B84">
        <v>5.5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1.5</v>
      </c>
      <c r="J84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4">
        <f t="shared" si="36"/>
        <v>7</v>
      </c>
      <c r="U84" s="4">
        <v>2</v>
      </c>
      <c r="V84">
        <f t="shared" si="38"/>
        <v>9</v>
      </c>
    </row>
    <row r="85" spans="1:22" x14ac:dyDescent="0.2">
      <c r="A85" s="172">
        <f>'Web Graph Info.'!A78:A225</f>
        <v>42223</v>
      </c>
      <c r="B85" s="101">
        <v>5.5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1.5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4">
        <f t="shared" ref="T85" si="45">IF(SUM(B85:S85)=0,NA(),SUM(B85:S85))</f>
        <v>7</v>
      </c>
      <c r="U85" s="4">
        <v>2</v>
      </c>
      <c r="V85" s="101">
        <f t="shared" ref="V85" si="46">T85+U85</f>
        <v>9</v>
      </c>
    </row>
    <row r="86" spans="1:22" x14ac:dyDescent="0.2">
      <c r="A86" s="172">
        <f>'Web Graph Info.'!A79:A226</f>
        <v>42224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4">
        <f t="shared" si="36"/>
        <v>4</v>
      </c>
      <c r="U86" s="4">
        <v>0</v>
      </c>
      <c r="V86">
        <f t="shared" si="38"/>
        <v>4</v>
      </c>
    </row>
    <row r="87" spans="1:22" x14ac:dyDescent="0.2">
      <c r="A87" s="172">
        <f>'Web Graph Info.'!A80:A227</f>
        <v>42225</v>
      </c>
      <c r="B87" s="101">
        <v>1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4">
        <f t="shared" ref="T87:T88" si="47">IF(SUM(B87:S87)=0,NA(),SUM(B87:S87))</f>
        <v>4</v>
      </c>
      <c r="U87" s="4">
        <v>0</v>
      </c>
      <c r="V87" s="101">
        <f t="shared" ref="V87" si="48">T87+U87</f>
        <v>4</v>
      </c>
    </row>
    <row r="88" spans="1:22" x14ac:dyDescent="0.2">
      <c r="A88" s="172">
        <f>'Web Graph Info.'!A81:A228</f>
        <v>42226</v>
      </c>
      <c r="B88" s="101">
        <v>1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4">
        <f t="shared" si="47"/>
        <v>4</v>
      </c>
      <c r="U88" s="4">
        <v>0</v>
      </c>
      <c r="V88">
        <f t="shared" si="38"/>
        <v>4</v>
      </c>
    </row>
    <row r="89" spans="1:22" x14ac:dyDescent="0.2">
      <c r="A89" s="172">
        <f>'Web Graph Info.'!A82:A229</f>
        <v>42227</v>
      </c>
      <c r="B89" s="101">
        <v>1.5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13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4">
        <f t="shared" si="36"/>
        <v>14.5</v>
      </c>
      <c r="U89" s="4">
        <v>1</v>
      </c>
      <c r="V89">
        <f t="shared" si="38"/>
        <v>15.5</v>
      </c>
    </row>
    <row r="90" spans="1:22" x14ac:dyDescent="0.2">
      <c r="A90" s="172">
        <f>'Web Graph Info.'!A83:A230</f>
        <v>42228</v>
      </c>
      <c r="B90" s="101">
        <v>1.5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13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4">
        <f t="shared" ref="T90" si="49">IF(SUM(B90:S90)=0,NA(),SUM(B90:S90))</f>
        <v>14.5</v>
      </c>
      <c r="U90" s="4">
        <v>1</v>
      </c>
      <c r="V90">
        <f t="shared" si="38"/>
        <v>15.5</v>
      </c>
    </row>
    <row r="91" spans="1:22" x14ac:dyDescent="0.2">
      <c r="A91" s="172">
        <f>'Web Graph Info.'!A84:A231</f>
        <v>42229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 s="4">
        <f t="shared" si="36"/>
        <v>5</v>
      </c>
      <c r="U91" s="4">
        <v>0</v>
      </c>
      <c r="V91">
        <f>T91+U91</f>
        <v>5</v>
      </c>
    </row>
    <row r="92" spans="1:22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4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1</v>
      </c>
      <c r="P92" s="101">
        <v>0</v>
      </c>
      <c r="Q92" s="101">
        <v>0</v>
      </c>
      <c r="R92" s="101">
        <v>0</v>
      </c>
      <c r="S92" s="101">
        <v>0</v>
      </c>
      <c r="T92" s="4">
        <f t="shared" ref="T92" si="50">IF(SUM(B92:S92)=0,NA(),SUM(B92:S92))</f>
        <v>5</v>
      </c>
      <c r="U92" s="4">
        <v>0</v>
      </c>
      <c r="V92" s="101">
        <f>T92+U92</f>
        <v>5</v>
      </c>
    </row>
    <row r="93" spans="1:22" x14ac:dyDescent="0.2">
      <c r="A93" s="172">
        <f>'Web Graph Info.'!A86:A233</f>
        <v>42231</v>
      </c>
      <c r="B93">
        <v>0</v>
      </c>
      <c r="C93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4">
        <f t="shared" si="36"/>
        <v>3</v>
      </c>
      <c r="U93" s="4">
        <v>0</v>
      </c>
      <c r="V93">
        <f t="shared" si="38"/>
        <v>3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4">
        <f t="shared" ref="T94:T95" si="51">IF(SUM(B94:S94)=0,NA(),SUM(B94:S94))</f>
        <v>3</v>
      </c>
      <c r="U94" s="4">
        <v>0</v>
      </c>
      <c r="V94">
        <f t="shared" si="38"/>
        <v>3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4">
        <f t="shared" si="51"/>
        <v>3</v>
      </c>
      <c r="U95" s="4">
        <v>0</v>
      </c>
      <c r="V95">
        <f t="shared" si="38"/>
        <v>3</v>
      </c>
    </row>
    <row r="96" spans="1:22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1.5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4">
        <f t="shared" si="36"/>
        <v>1.5</v>
      </c>
      <c r="U96" s="4">
        <v>0.5</v>
      </c>
      <c r="V96">
        <f t="shared" si="38"/>
        <v>2</v>
      </c>
    </row>
    <row r="97" spans="1:22" x14ac:dyDescent="0.2">
      <c r="A97" s="172">
        <f>'Web Graph Info.'!A90:A237</f>
        <v>42235</v>
      </c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1.5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4">
        <f t="shared" ref="T97:T98" si="52">IF(SUM(B97:S97)=0,NA(),SUM(B97:S97))</f>
        <v>1.5</v>
      </c>
      <c r="U97" s="4">
        <v>0.5</v>
      </c>
      <c r="V97" s="101">
        <f t="shared" ref="V97:V98" si="53">T97+U97</f>
        <v>2</v>
      </c>
    </row>
    <row r="98" spans="1:22" x14ac:dyDescent="0.2">
      <c r="A98" s="172">
        <f>'Web Graph Info.'!A91:A238</f>
        <v>42236</v>
      </c>
      <c r="B98" s="101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1.5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4">
        <f t="shared" si="52"/>
        <v>1.5</v>
      </c>
      <c r="U98" s="4">
        <v>0</v>
      </c>
      <c r="V98" s="101">
        <f t="shared" si="53"/>
        <v>1.5</v>
      </c>
    </row>
    <row r="99" spans="1:22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1.5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4">
        <f t="shared" si="36"/>
        <v>1.5</v>
      </c>
      <c r="U99" s="4">
        <v>0</v>
      </c>
      <c r="V99">
        <f t="shared" si="38"/>
        <v>1.5</v>
      </c>
    </row>
    <row r="100" spans="1:22" x14ac:dyDescent="0.2">
      <c r="A100" s="172">
        <f>'Web Graph Info.'!A93:A240</f>
        <v>42238</v>
      </c>
      <c r="B100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>
        <v>0.6</v>
      </c>
      <c r="J100">
        <v>0</v>
      </c>
      <c r="K100" s="101">
        <v>0</v>
      </c>
      <c r="L100" s="101">
        <v>0</v>
      </c>
      <c r="M100">
        <v>0.3</v>
      </c>
      <c r="N100">
        <v>0</v>
      </c>
      <c r="O100">
        <v>1.3</v>
      </c>
      <c r="P100">
        <v>0</v>
      </c>
      <c r="Q100" s="101">
        <v>0</v>
      </c>
      <c r="R100" s="101">
        <v>0</v>
      </c>
      <c r="S100" s="101">
        <v>0</v>
      </c>
      <c r="T100" s="4">
        <f t="shared" si="36"/>
        <v>2.2000000000000002</v>
      </c>
      <c r="U100" s="4">
        <v>0</v>
      </c>
      <c r="V100">
        <f t="shared" si="38"/>
        <v>2.2000000000000002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0.6</v>
      </c>
      <c r="J101" s="101">
        <v>0</v>
      </c>
      <c r="K101" s="101">
        <v>0</v>
      </c>
      <c r="L101" s="101">
        <v>0</v>
      </c>
      <c r="M101" s="101">
        <v>0.3</v>
      </c>
      <c r="N101" s="101">
        <v>0</v>
      </c>
      <c r="O101" s="101">
        <v>1.3</v>
      </c>
      <c r="P101" s="101">
        <v>0</v>
      </c>
      <c r="Q101" s="101">
        <v>0</v>
      </c>
      <c r="R101" s="101">
        <v>0</v>
      </c>
      <c r="S101" s="101">
        <v>0</v>
      </c>
      <c r="T101" s="4">
        <f t="shared" si="36"/>
        <v>2.2000000000000002</v>
      </c>
      <c r="U101" s="4">
        <v>0</v>
      </c>
      <c r="V101">
        <f t="shared" si="38"/>
        <v>2.2000000000000002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0.6</v>
      </c>
      <c r="J102" s="101">
        <v>0</v>
      </c>
      <c r="K102" s="101">
        <v>0</v>
      </c>
      <c r="L102" s="101">
        <v>0</v>
      </c>
      <c r="M102" s="101">
        <v>0.3</v>
      </c>
      <c r="N102" s="101">
        <v>0</v>
      </c>
      <c r="O102" s="101">
        <v>1.3</v>
      </c>
      <c r="P102" s="101">
        <v>0</v>
      </c>
      <c r="Q102" s="101">
        <v>0</v>
      </c>
      <c r="R102" s="101">
        <v>0</v>
      </c>
      <c r="S102" s="101">
        <v>0</v>
      </c>
      <c r="T102" s="4">
        <f t="shared" si="36"/>
        <v>2.2000000000000002</v>
      </c>
      <c r="U102" s="4">
        <v>0</v>
      </c>
      <c r="V102">
        <f t="shared" si="38"/>
        <v>2.2000000000000002</v>
      </c>
    </row>
    <row r="103" spans="1:22" x14ac:dyDescent="0.2">
      <c r="A103" s="172">
        <f>'Web Graph Info.'!A96:A243</f>
        <v>42241</v>
      </c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0.5</v>
      </c>
      <c r="J103" s="101">
        <v>0</v>
      </c>
      <c r="K103" s="101">
        <v>0</v>
      </c>
      <c r="L103" s="101">
        <v>0</v>
      </c>
      <c r="M103" s="101">
        <v>1</v>
      </c>
      <c r="N103" s="101">
        <v>0</v>
      </c>
      <c r="O103" s="101">
        <v>2</v>
      </c>
      <c r="P103" s="101">
        <v>0</v>
      </c>
      <c r="Q103" s="101">
        <v>0</v>
      </c>
      <c r="R103" s="101">
        <v>0</v>
      </c>
      <c r="S103" s="101">
        <v>0</v>
      </c>
      <c r="T103" s="4">
        <f t="shared" ref="T103" si="54">IF(SUM(B103:S103)=0,NA(),SUM(B103:S103))</f>
        <v>3.5</v>
      </c>
      <c r="U103" s="4">
        <v>0</v>
      </c>
      <c r="V103" s="101">
        <f t="shared" ref="V103" si="55">T103+U103</f>
        <v>3.5</v>
      </c>
    </row>
    <row r="104" spans="1:22" x14ac:dyDescent="0.2">
      <c r="A104" s="172">
        <f>'Web Graph Info.'!A97:A244</f>
        <v>42242</v>
      </c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0.5</v>
      </c>
      <c r="J104" s="101">
        <v>0</v>
      </c>
      <c r="K104" s="101">
        <v>0</v>
      </c>
      <c r="L104" s="101">
        <v>0</v>
      </c>
      <c r="M104" s="101">
        <v>1</v>
      </c>
      <c r="N104" s="101">
        <v>0</v>
      </c>
      <c r="O104" s="101">
        <v>2</v>
      </c>
      <c r="P104" s="101">
        <v>0</v>
      </c>
      <c r="Q104" s="101">
        <v>0</v>
      </c>
      <c r="R104" s="101">
        <v>0</v>
      </c>
      <c r="S104" s="101">
        <v>0</v>
      </c>
      <c r="T104" s="4">
        <f t="shared" ref="T104" si="56">IF(SUM(B104:S104)=0,NA(),SUM(B104:S104))</f>
        <v>3.5</v>
      </c>
      <c r="U104" s="4">
        <v>0</v>
      </c>
      <c r="V104" s="101">
        <f t="shared" ref="V104" si="57">T104+U104</f>
        <v>3.5</v>
      </c>
    </row>
    <row r="105" spans="1:22" x14ac:dyDescent="0.2">
      <c r="A105" s="172">
        <f>'Web Graph Info.'!A98:A245</f>
        <v>42243</v>
      </c>
      <c r="B105">
        <v>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1.5</v>
      </c>
      <c r="P105">
        <v>0</v>
      </c>
      <c r="Q105">
        <v>0</v>
      </c>
      <c r="R105">
        <v>0</v>
      </c>
      <c r="S105">
        <v>0</v>
      </c>
      <c r="T105" s="4">
        <f t="shared" si="36"/>
        <v>3</v>
      </c>
      <c r="U105" s="4">
        <v>0.5</v>
      </c>
      <c r="V105">
        <f>T105+U105</f>
        <v>3.5</v>
      </c>
    </row>
    <row r="106" spans="1:22" x14ac:dyDescent="0.2">
      <c r="A106" s="172">
        <f>'Web Graph Info.'!A99:A246</f>
        <v>42244</v>
      </c>
      <c r="B106" s="101">
        <v>0.5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1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1.5</v>
      </c>
      <c r="P106" s="101">
        <v>0</v>
      </c>
      <c r="Q106" s="101">
        <v>0</v>
      </c>
      <c r="R106" s="101">
        <v>0</v>
      </c>
      <c r="S106" s="101">
        <v>0</v>
      </c>
      <c r="T106" s="4">
        <f t="shared" si="36"/>
        <v>3</v>
      </c>
      <c r="U106" s="4">
        <v>0.5</v>
      </c>
      <c r="V106">
        <f t="shared" si="38"/>
        <v>3.5</v>
      </c>
    </row>
    <row r="107" spans="1:22" x14ac:dyDescent="0.2">
      <c r="A107" s="172">
        <f>'Web Graph Info.'!A100:A247</f>
        <v>42245</v>
      </c>
      <c r="B107">
        <v>0.3</v>
      </c>
      <c r="C107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>
        <v>0.6</v>
      </c>
      <c r="J107">
        <v>0</v>
      </c>
      <c r="K107" s="101">
        <v>0</v>
      </c>
      <c r="L107" s="101">
        <v>0</v>
      </c>
      <c r="M107" s="101">
        <v>0</v>
      </c>
      <c r="N107" s="101">
        <v>0</v>
      </c>
      <c r="O107">
        <v>1</v>
      </c>
      <c r="P107">
        <v>0</v>
      </c>
      <c r="Q107" s="101">
        <v>0</v>
      </c>
      <c r="R107" s="101">
        <v>0</v>
      </c>
      <c r="S107" s="101">
        <v>0</v>
      </c>
      <c r="T107" s="4">
        <f t="shared" si="36"/>
        <v>1.9</v>
      </c>
      <c r="U107" s="4">
        <v>0</v>
      </c>
      <c r="V107">
        <f t="shared" si="38"/>
        <v>1.9</v>
      </c>
    </row>
    <row r="108" spans="1:22" x14ac:dyDescent="0.2">
      <c r="A108" s="172">
        <f>'Web Graph Info.'!A101:A248</f>
        <v>42246</v>
      </c>
      <c r="B108">
        <v>0.3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>
        <v>0.6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>
        <v>1</v>
      </c>
      <c r="P108" s="101">
        <v>0</v>
      </c>
      <c r="Q108" s="101">
        <v>0</v>
      </c>
      <c r="R108" s="101">
        <v>0</v>
      </c>
      <c r="S108" s="101">
        <v>0</v>
      </c>
      <c r="T108" s="4">
        <f t="shared" si="36"/>
        <v>1.9</v>
      </c>
      <c r="U108" s="4">
        <v>0</v>
      </c>
      <c r="V108">
        <f t="shared" si="38"/>
        <v>1.9</v>
      </c>
    </row>
    <row r="109" spans="1:22" x14ac:dyDescent="0.2">
      <c r="A109" s="172">
        <f>'Web Graph Info.'!A102:A249</f>
        <v>42247</v>
      </c>
      <c r="B109">
        <v>0.3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>
        <v>0.6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>
        <v>1</v>
      </c>
      <c r="P109" s="101">
        <v>0</v>
      </c>
      <c r="Q109" s="101">
        <v>0</v>
      </c>
      <c r="R109" s="101">
        <v>0</v>
      </c>
      <c r="S109" s="101">
        <v>0</v>
      </c>
      <c r="T109" s="4">
        <f t="shared" si="36"/>
        <v>1.9</v>
      </c>
      <c r="U109" s="4">
        <v>0</v>
      </c>
      <c r="V109">
        <f t="shared" ref="V109:V114" si="58">T109+U109</f>
        <v>1.9</v>
      </c>
    </row>
    <row r="110" spans="1:22" x14ac:dyDescent="0.2">
      <c r="A110" s="172">
        <f>'Web Graph Info.'!A103:A250</f>
        <v>42248</v>
      </c>
      <c r="B110" s="101">
        <v>3.5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0.5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1.5</v>
      </c>
      <c r="P110" s="101">
        <v>0</v>
      </c>
      <c r="Q110" s="101">
        <v>0</v>
      </c>
      <c r="R110" s="101">
        <v>0</v>
      </c>
      <c r="S110" s="101">
        <v>0</v>
      </c>
      <c r="T110" s="4">
        <f t="shared" si="36"/>
        <v>5.5</v>
      </c>
      <c r="U110" s="4">
        <v>0</v>
      </c>
      <c r="V110" s="101">
        <f t="shared" si="58"/>
        <v>5.5</v>
      </c>
    </row>
    <row r="111" spans="1:22" x14ac:dyDescent="0.2">
      <c r="A111" s="172">
        <f>'Web Graph Info.'!A104:A251</f>
        <v>42249</v>
      </c>
      <c r="B111" s="101">
        <v>3.5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0.5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1.5</v>
      </c>
      <c r="P111" s="101">
        <v>0</v>
      </c>
      <c r="Q111" s="101">
        <v>0</v>
      </c>
      <c r="R111" s="101">
        <v>0</v>
      </c>
      <c r="S111" s="101">
        <v>0</v>
      </c>
      <c r="T111" s="4">
        <f t="shared" ref="T111" si="59">IF(SUM(B111:S111)=0,NA(),SUM(B111:S111))</f>
        <v>5.5</v>
      </c>
      <c r="U111" s="4">
        <v>0</v>
      </c>
      <c r="V111" s="101">
        <f t="shared" si="58"/>
        <v>5.5</v>
      </c>
    </row>
    <row r="112" spans="1:22" x14ac:dyDescent="0.2">
      <c r="A112" s="172">
        <f>'Web Graph Info.'!A105:A252</f>
        <v>42250</v>
      </c>
      <c r="B112">
        <v>1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>
        <v>1</v>
      </c>
      <c r="J112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1</v>
      </c>
      <c r="P112" s="101">
        <v>0</v>
      </c>
      <c r="Q112" s="101">
        <v>0</v>
      </c>
      <c r="R112" s="101">
        <v>0</v>
      </c>
      <c r="S112" s="101">
        <v>0</v>
      </c>
      <c r="T112" s="4">
        <f t="shared" si="36"/>
        <v>3</v>
      </c>
      <c r="U112" s="4">
        <v>1.5</v>
      </c>
      <c r="V112">
        <f t="shared" si="58"/>
        <v>4.5</v>
      </c>
    </row>
    <row r="113" spans="1:22" x14ac:dyDescent="0.2">
      <c r="A113" s="172">
        <f>'Web Graph Info.'!A106:A253</f>
        <v>42251</v>
      </c>
      <c r="B113" s="101">
        <v>1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1</v>
      </c>
      <c r="P113" s="101">
        <v>0</v>
      </c>
      <c r="Q113" s="101">
        <v>0</v>
      </c>
      <c r="R113" s="101">
        <v>0</v>
      </c>
      <c r="S113" s="101">
        <v>0</v>
      </c>
      <c r="T113" s="4">
        <f t="shared" ref="T113" si="60">IF(SUM(B113:S113)=0,NA(),SUM(B113:S113))</f>
        <v>3</v>
      </c>
      <c r="U113" s="4">
        <v>1.5</v>
      </c>
      <c r="V113" s="101">
        <f t="shared" si="58"/>
        <v>4.5</v>
      </c>
    </row>
    <row r="114" spans="1:22" x14ac:dyDescent="0.2">
      <c r="A114" s="172">
        <f>'Web Graph Info.'!A107:A254</f>
        <v>42252</v>
      </c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f>33/4</f>
        <v>8.25</v>
      </c>
      <c r="J114" s="101">
        <v>0</v>
      </c>
      <c r="K114" s="101">
        <v>0</v>
      </c>
      <c r="L114" s="101">
        <v>0</v>
      </c>
      <c r="M114" s="101">
        <v>0.25</v>
      </c>
      <c r="N114" s="101">
        <v>0</v>
      </c>
      <c r="O114" s="101">
        <v>1</v>
      </c>
      <c r="P114" s="101">
        <v>0</v>
      </c>
      <c r="Q114" s="101">
        <v>0</v>
      </c>
      <c r="R114" s="101">
        <v>0</v>
      </c>
      <c r="S114" s="101">
        <v>0</v>
      </c>
      <c r="T114" s="4">
        <f t="shared" si="36"/>
        <v>9.5</v>
      </c>
      <c r="U114" s="4">
        <v>1.25</v>
      </c>
      <c r="V114">
        <f t="shared" si="58"/>
        <v>10.75</v>
      </c>
    </row>
    <row r="115" spans="1:22" x14ac:dyDescent="0.2">
      <c r="A115" s="172">
        <f>'Web Graph Info.'!A108:A255</f>
        <v>42253</v>
      </c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f t="shared" ref="I115:I117" si="61">33/4</f>
        <v>8.25</v>
      </c>
      <c r="J115" s="101">
        <v>0</v>
      </c>
      <c r="K115" s="101">
        <v>0</v>
      </c>
      <c r="L115" s="101">
        <v>0</v>
      </c>
      <c r="M115" s="101">
        <v>0.25</v>
      </c>
      <c r="N115" s="101">
        <v>0</v>
      </c>
      <c r="O115" s="101">
        <v>1</v>
      </c>
      <c r="P115" s="101">
        <v>0</v>
      </c>
      <c r="Q115" s="101">
        <v>0</v>
      </c>
      <c r="R115" s="101">
        <v>0</v>
      </c>
      <c r="S115" s="101">
        <v>0</v>
      </c>
      <c r="T115" s="4">
        <f t="shared" ref="T115:T117" si="62">IF(SUM(B115:S115)=0,NA(),SUM(B115:S115))</f>
        <v>9.5</v>
      </c>
      <c r="U115" s="4">
        <v>1.25</v>
      </c>
      <c r="V115" s="101">
        <f t="shared" ref="V115:V117" si="63">T115+U115</f>
        <v>10.75</v>
      </c>
    </row>
    <row r="116" spans="1:22" x14ac:dyDescent="0.2">
      <c r="A116" s="172">
        <f>'Web Graph Info.'!A109:A256</f>
        <v>42254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f t="shared" si="61"/>
        <v>8.25</v>
      </c>
      <c r="J116" s="101">
        <v>0</v>
      </c>
      <c r="K116" s="101">
        <v>0</v>
      </c>
      <c r="L116" s="101">
        <v>0</v>
      </c>
      <c r="M116" s="101">
        <v>0.25</v>
      </c>
      <c r="N116" s="101">
        <v>0</v>
      </c>
      <c r="O116" s="101">
        <v>1</v>
      </c>
      <c r="P116" s="101">
        <v>0</v>
      </c>
      <c r="Q116" s="101">
        <v>0</v>
      </c>
      <c r="R116" s="101">
        <v>0</v>
      </c>
      <c r="S116" s="101">
        <v>0</v>
      </c>
      <c r="T116" s="4">
        <f t="shared" si="62"/>
        <v>9.5</v>
      </c>
      <c r="U116" s="4">
        <v>1.25</v>
      </c>
      <c r="V116" s="101">
        <f t="shared" si="63"/>
        <v>10.75</v>
      </c>
    </row>
    <row r="117" spans="1:22" x14ac:dyDescent="0.2">
      <c r="A117" s="172">
        <f>'Web Graph Info.'!A110:A257</f>
        <v>42255</v>
      </c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f t="shared" si="61"/>
        <v>8.25</v>
      </c>
      <c r="J117" s="101">
        <v>0</v>
      </c>
      <c r="K117" s="101">
        <v>0</v>
      </c>
      <c r="L117" s="101">
        <v>0</v>
      </c>
      <c r="M117" s="101">
        <v>0.25</v>
      </c>
      <c r="N117" s="101">
        <v>0</v>
      </c>
      <c r="O117" s="101">
        <v>1</v>
      </c>
      <c r="P117" s="101">
        <v>0</v>
      </c>
      <c r="Q117" s="101">
        <v>0</v>
      </c>
      <c r="R117" s="101">
        <v>0</v>
      </c>
      <c r="S117" s="101">
        <v>0</v>
      </c>
      <c r="T117" s="4">
        <f t="shared" si="62"/>
        <v>9.5</v>
      </c>
      <c r="U117" s="4">
        <v>1.25</v>
      </c>
      <c r="V117" s="101">
        <f t="shared" si="63"/>
        <v>10.75</v>
      </c>
    </row>
    <row r="118" spans="1:22" x14ac:dyDescent="0.2">
      <c r="A118" s="172">
        <f>'Web Graph Info.'!A111:A258</f>
        <v>42256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40</v>
      </c>
      <c r="J118" s="4">
        <v>1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3</v>
      </c>
      <c r="Q118" s="4">
        <v>0</v>
      </c>
      <c r="R118" s="4">
        <v>0</v>
      </c>
      <c r="S118" s="4">
        <v>0</v>
      </c>
      <c r="T118" s="4">
        <f t="shared" si="36"/>
        <v>45</v>
      </c>
      <c r="U118" s="4">
        <v>4</v>
      </c>
      <c r="V118">
        <f t="shared" ref="V118" si="64">T118+U118</f>
        <v>49</v>
      </c>
    </row>
    <row r="119" spans="1:22" x14ac:dyDescent="0.2">
      <c r="A119" s="172">
        <f>'Web Graph Info.'!A112:A259</f>
        <v>42257</v>
      </c>
      <c r="B119" s="4">
        <v>0.5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6.5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2.5</v>
      </c>
      <c r="P119" s="4">
        <v>0</v>
      </c>
      <c r="Q119" s="4">
        <v>0</v>
      </c>
      <c r="R119" s="4">
        <v>0</v>
      </c>
      <c r="S119" s="4">
        <v>0</v>
      </c>
      <c r="T119" s="4">
        <f t="shared" si="36"/>
        <v>9.5</v>
      </c>
      <c r="U119" s="4">
        <v>1</v>
      </c>
      <c r="V119">
        <f t="shared" ref="V119:V128" si="65">T119+U119</f>
        <v>10.5</v>
      </c>
    </row>
    <row r="120" spans="1:22" x14ac:dyDescent="0.2">
      <c r="A120" s="172">
        <f>'Web Graph Info.'!A113:A260</f>
        <v>42258</v>
      </c>
      <c r="B120" s="4">
        <v>0.5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6.5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2.5</v>
      </c>
      <c r="P120" s="4">
        <v>0</v>
      </c>
      <c r="Q120" s="4">
        <v>0</v>
      </c>
      <c r="R120" s="4">
        <v>0</v>
      </c>
      <c r="S120" s="4">
        <v>0</v>
      </c>
      <c r="T120" s="4">
        <f t="shared" ref="T120" si="66">IF(SUM(B120:S120)=0,NA(),SUM(B120:S120))</f>
        <v>9.5</v>
      </c>
      <c r="U120" s="4">
        <v>1</v>
      </c>
      <c r="V120" s="101">
        <f t="shared" ref="V120" si="67">T120+U120</f>
        <v>10.5</v>
      </c>
    </row>
    <row r="121" spans="1:22" x14ac:dyDescent="0.2">
      <c r="A121" s="172">
        <f>'Web Graph Info.'!A114:A261</f>
        <v>42259</v>
      </c>
      <c r="B121" s="4">
        <v>1.3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4">
        <v>0</v>
      </c>
      <c r="K121" s="4">
        <v>0</v>
      </c>
      <c r="L121" s="4">
        <v>2.2999999999999998</v>
      </c>
      <c r="M121" s="4">
        <v>0.6</v>
      </c>
      <c r="N121" s="4">
        <v>0</v>
      </c>
      <c r="O121" s="4">
        <v>3.3</v>
      </c>
      <c r="P121" s="4">
        <v>0</v>
      </c>
      <c r="Q121" s="4">
        <v>0</v>
      </c>
      <c r="R121" s="4">
        <v>0</v>
      </c>
      <c r="S121" s="4">
        <v>0</v>
      </c>
      <c r="T121" s="4">
        <f t="shared" si="36"/>
        <v>9.5</v>
      </c>
      <c r="U121" s="4">
        <v>1</v>
      </c>
      <c r="V121">
        <f t="shared" si="65"/>
        <v>10.5</v>
      </c>
    </row>
    <row r="122" spans="1:22" x14ac:dyDescent="0.2">
      <c r="A122" s="172">
        <f>'Web Graph Info.'!A115:A262</f>
        <v>42260</v>
      </c>
      <c r="B122" s="4">
        <v>1.3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4">
        <v>0</v>
      </c>
      <c r="K122" s="4">
        <v>0</v>
      </c>
      <c r="L122" s="4">
        <v>2.2999999999999998</v>
      </c>
      <c r="M122" s="4">
        <v>0.6</v>
      </c>
      <c r="N122" s="4">
        <v>0</v>
      </c>
      <c r="O122" s="4">
        <v>3.3</v>
      </c>
      <c r="P122" s="4">
        <v>0</v>
      </c>
      <c r="Q122" s="4">
        <v>0</v>
      </c>
      <c r="R122" s="4">
        <v>0</v>
      </c>
      <c r="S122" s="4">
        <v>0</v>
      </c>
      <c r="T122" s="4">
        <f t="shared" ref="T122:T123" si="68">IF(SUM(B122:S122)=0,NA(),SUM(B122:S122))</f>
        <v>9.5</v>
      </c>
      <c r="U122" s="4">
        <v>1</v>
      </c>
      <c r="V122" s="101">
        <f t="shared" ref="V122:V123" si="69">T122+U122</f>
        <v>10.5</v>
      </c>
    </row>
    <row r="123" spans="1:22" x14ac:dyDescent="0.2">
      <c r="A123" s="172">
        <f>'Web Graph Info.'!A116:A263</f>
        <v>42261</v>
      </c>
      <c r="B123" s="4">
        <v>1.3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2</v>
      </c>
      <c r="J123" s="4">
        <v>0</v>
      </c>
      <c r="K123" s="4">
        <v>0</v>
      </c>
      <c r="L123" s="4">
        <v>2.2999999999999998</v>
      </c>
      <c r="M123" s="4">
        <v>0.6</v>
      </c>
      <c r="N123" s="4">
        <v>0</v>
      </c>
      <c r="O123" s="4">
        <v>3.3</v>
      </c>
      <c r="P123" s="4">
        <v>0</v>
      </c>
      <c r="Q123" s="4">
        <v>0</v>
      </c>
      <c r="R123" s="4">
        <v>0</v>
      </c>
      <c r="S123" s="4">
        <v>0</v>
      </c>
      <c r="T123" s="4">
        <f t="shared" si="68"/>
        <v>9.5</v>
      </c>
      <c r="U123" s="4">
        <v>1</v>
      </c>
      <c r="V123" s="101">
        <f t="shared" si="69"/>
        <v>10.5</v>
      </c>
    </row>
    <row r="124" spans="1:22" x14ac:dyDescent="0.2">
      <c r="A124" s="172">
        <f>'Web Graph Info.'!A117:A264</f>
        <v>42262</v>
      </c>
      <c r="B124" s="4">
        <v>126.5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2</v>
      </c>
      <c r="J124" s="4">
        <v>2</v>
      </c>
      <c r="K124" s="4">
        <v>0</v>
      </c>
      <c r="L124" s="4">
        <v>0</v>
      </c>
      <c r="M124" s="4">
        <v>0</v>
      </c>
      <c r="N124" s="4">
        <v>0</v>
      </c>
      <c r="O124" s="4">
        <v>19.5</v>
      </c>
      <c r="P124" s="4">
        <v>0</v>
      </c>
      <c r="Q124" s="4">
        <v>0</v>
      </c>
      <c r="R124" s="4">
        <v>0</v>
      </c>
      <c r="S124" s="4">
        <v>0</v>
      </c>
      <c r="T124" s="4">
        <f t="shared" si="36"/>
        <v>150</v>
      </c>
      <c r="U124" s="4">
        <v>11.5</v>
      </c>
      <c r="V124">
        <f t="shared" si="65"/>
        <v>161.5</v>
      </c>
    </row>
    <row r="125" spans="1:22" x14ac:dyDescent="0.2">
      <c r="A125" s="172">
        <f>'Web Graph Info.'!A118:A265</f>
        <v>42263</v>
      </c>
      <c r="B125" s="4">
        <v>126.5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4">
        <v>2</v>
      </c>
      <c r="K125" s="4">
        <v>0</v>
      </c>
      <c r="L125" s="4">
        <v>0</v>
      </c>
      <c r="M125" s="4">
        <v>0</v>
      </c>
      <c r="N125" s="4">
        <v>0</v>
      </c>
      <c r="O125" s="4">
        <v>19.5</v>
      </c>
      <c r="P125" s="4">
        <v>0</v>
      </c>
      <c r="Q125" s="4">
        <v>0</v>
      </c>
      <c r="R125" s="4">
        <v>0</v>
      </c>
      <c r="S125" s="4">
        <v>0</v>
      </c>
      <c r="T125" s="4">
        <f t="shared" ref="T125" si="70">IF(SUM(B125:S125)=0,NA(),SUM(B125:S125))</f>
        <v>150</v>
      </c>
      <c r="U125" s="4">
        <v>11.5</v>
      </c>
      <c r="V125" s="101">
        <f t="shared" ref="V125" si="71">T125+U125</f>
        <v>161.5</v>
      </c>
    </row>
    <row r="126" spans="1:22" x14ac:dyDescent="0.2">
      <c r="A126" s="172">
        <f>'Web Graph Info.'!A119:A266</f>
        <v>42264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 t="e">
        <f t="shared" si="36"/>
        <v>#N/A</v>
      </c>
      <c r="U126" s="4"/>
      <c r="V126" t="e">
        <f t="shared" si="65"/>
        <v>#N/A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 t="e">
        <f t="shared" si="36"/>
        <v>#N/A</v>
      </c>
      <c r="U127" s="4"/>
      <c r="V127" t="e">
        <f t="shared" si="65"/>
        <v>#N/A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8"/>
      <c r="S128" s="12"/>
      <c r="T128" s="4" t="e">
        <f t="shared" si="36"/>
        <v>#N/A</v>
      </c>
      <c r="U128" s="4"/>
      <c r="V128" t="e">
        <f t="shared" si="65"/>
        <v>#N/A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 t="e">
        <f t="shared" si="36"/>
        <v>#N/A</v>
      </c>
      <c r="U129" s="4"/>
      <c r="V129" s="4" t="s">
        <v>226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 t="e">
        <f t="shared" si="36"/>
        <v>#N/A</v>
      </c>
      <c r="U130" s="4"/>
      <c r="V130" s="4" t="s">
        <v>226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 t="e">
        <f t="shared" si="36"/>
        <v>#N/A</v>
      </c>
      <c r="U131" s="4"/>
      <c r="V131" s="4" t="s">
        <v>226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 t="e">
        <f t="shared" si="36"/>
        <v>#N/A</v>
      </c>
      <c r="U132" s="4"/>
      <c r="V132" s="4" t="s">
        <v>226</v>
      </c>
    </row>
    <row r="133" spans="1:22" x14ac:dyDescent="0.2">
      <c r="A133" s="172">
        <f>'Web Graph Info.'!A126:A273</f>
        <v>42271</v>
      </c>
      <c r="B133" s="4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 s="4" t="e">
        <f t="shared" si="36"/>
        <v>#N/A</v>
      </c>
      <c r="U133" s="4"/>
      <c r="V133" t="e">
        <f t="shared" ref="V133:V136" si="72">T133+U133</f>
        <v>#N/A</v>
      </c>
    </row>
    <row r="134" spans="1:22" x14ac:dyDescent="0.2">
      <c r="A134" s="172">
        <f>'Web Graph Info.'!A127:A274</f>
        <v>42272</v>
      </c>
      <c r="B134" s="4"/>
      <c r="C134" s="101"/>
      <c r="D134" s="101"/>
      <c r="E134" s="101"/>
      <c r="F134" s="101"/>
      <c r="G134" s="101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 s="4" t="e">
        <f t="shared" si="36"/>
        <v>#N/A</v>
      </c>
      <c r="U134" s="4"/>
      <c r="V134" t="e">
        <f t="shared" si="72"/>
        <v>#N/A</v>
      </c>
    </row>
    <row r="135" spans="1:22" x14ac:dyDescent="0.2">
      <c r="A135" s="172">
        <f>'Web Graph Info.'!A128:A275</f>
        <v>42273</v>
      </c>
      <c r="B135" s="4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4" t="e">
        <f t="shared" si="36"/>
        <v>#N/A</v>
      </c>
      <c r="U135" s="4"/>
      <c r="V135" t="e">
        <f t="shared" si="72"/>
        <v>#N/A</v>
      </c>
    </row>
    <row r="136" spans="1:22" x14ac:dyDescent="0.2">
      <c r="A136" s="172">
        <f>'Web Graph Info.'!A129:A276</f>
        <v>42274</v>
      </c>
      <c r="B136" s="4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 s="4" t="e">
        <f t="shared" si="36"/>
        <v>#N/A</v>
      </c>
      <c r="U136" s="4"/>
      <c r="V136" t="e">
        <f t="shared" si="72"/>
        <v>#N/A</v>
      </c>
    </row>
    <row r="137" spans="1:22" x14ac:dyDescent="0.2">
      <c r="A137" s="172">
        <f>'Web Graph Info.'!A130:A277</f>
        <v>42275</v>
      </c>
      <c r="B137" s="4"/>
      <c r="C137" s="101"/>
      <c r="D137" s="101"/>
      <c r="E137" s="101"/>
      <c r="F137" s="101"/>
      <c r="G137" s="101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 s="4" t="e">
        <f t="shared" si="36"/>
        <v>#N/A</v>
      </c>
      <c r="U137" s="4"/>
      <c r="V137" s="101" t="e">
        <f t="shared" ref="V137:V162" si="73">T137+U137</f>
        <v>#N/A</v>
      </c>
    </row>
    <row r="138" spans="1:22" x14ac:dyDescent="0.2">
      <c r="A138" s="172">
        <f>'Web Graph Info.'!A131:A278</f>
        <v>42276</v>
      </c>
      <c r="B138" s="4"/>
      <c r="C138" s="101"/>
      <c r="D138" s="101"/>
      <c r="E138" s="101"/>
      <c r="F138" s="101"/>
      <c r="G138" s="101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 s="4" t="e">
        <f t="shared" ref="T138:T161" si="74">IF(SUM(B138:S138)=0,NA(),SUM(B138:S138))</f>
        <v>#N/A</v>
      </c>
      <c r="U138" s="4"/>
      <c r="V138" s="101" t="e">
        <f t="shared" si="73"/>
        <v>#N/A</v>
      </c>
    </row>
    <row r="139" spans="1:22" s="101" customFormat="1" x14ac:dyDescent="0.2">
      <c r="A139" s="172">
        <f>'Web Graph Info.'!A132:A279</f>
        <v>42277</v>
      </c>
      <c r="B139" s="4"/>
      <c r="H139" s="12"/>
      <c r="I139" s="8"/>
      <c r="J139" s="4"/>
      <c r="K139" s="4"/>
      <c r="L139" s="4"/>
      <c r="M139" s="4"/>
      <c r="N139" s="12"/>
      <c r="O139" s="8"/>
      <c r="P139" s="4"/>
      <c r="Q139" s="12"/>
      <c r="R139" s="8"/>
      <c r="S139" s="12"/>
      <c r="T139" s="4" t="e">
        <f t="shared" si="74"/>
        <v>#N/A</v>
      </c>
      <c r="U139" s="4"/>
      <c r="V139" s="101" t="e">
        <f t="shared" si="73"/>
        <v>#N/A</v>
      </c>
    </row>
    <row r="140" spans="1:22" s="101" customFormat="1" x14ac:dyDescent="0.2">
      <c r="A140" s="172">
        <f>'Web Graph Info.'!A133:A280</f>
        <v>42278</v>
      </c>
      <c r="B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 t="e">
        <f t="shared" si="74"/>
        <v>#N/A</v>
      </c>
      <c r="U140" s="4"/>
      <c r="V140" s="101" t="e">
        <f t="shared" si="73"/>
        <v>#N/A</v>
      </c>
    </row>
    <row r="141" spans="1:22" s="101" customFormat="1" x14ac:dyDescent="0.2">
      <c r="A141" s="172">
        <f>'Web Graph Info.'!A134:A281</f>
        <v>42279</v>
      </c>
      <c r="B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 t="e">
        <f t="shared" si="74"/>
        <v>#N/A</v>
      </c>
      <c r="U141" s="4"/>
      <c r="V141" s="101" t="e">
        <f t="shared" si="73"/>
        <v>#N/A</v>
      </c>
    </row>
    <row r="142" spans="1:22" s="101" customFormat="1" x14ac:dyDescent="0.2">
      <c r="A142" s="172">
        <f>'Web Graph Info.'!A135:A282</f>
        <v>42280</v>
      </c>
      <c r="B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 t="e">
        <f t="shared" si="74"/>
        <v>#N/A</v>
      </c>
      <c r="U142" s="4"/>
      <c r="V142" s="101" t="e">
        <f t="shared" si="73"/>
        <v>#N/A</v>
      </c>
    </row>
    <row r="143" spans="1:22" s="101" customFormat="1" x14ac:dyDescent="0.2">
      <c r="A143" s="172">
        <f>'Web Graph Info.'!A136:A283</f>
        <v>42281</v>
      </c>
      <c r="B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 t="e">
        <f t="shared" si="74"/>
        <v>#N/A</v>
      </c>
      <c r="U143" s="4"/>
      <c r="V143" s="101" t="e">
        <f t="shared" si="73"/>
        <v>#N/A</v>
      </c>
    </row>
    <row r="144" spans="1:22" s="101" customFormat="1" x14ac:dyDescent="0.2">
      <c r="A144" s="172">
        <f>'Web Graph Info.'!A137:A284</f>
        <v>42282</v>
      </c>
      <c r="B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 t="e">
        <f t="shared" si="74"/>
        <v>#N/A</v>
      </c>
      <c r="U144" s="4"/>
      <c r="V144" s="101" t="e">
        <f t="shared" si="73"/>
        <v>#N/A</v>
      </c>
    </row>
    <row r="145" spans="1:22" s="101" customFormat="1" x14ac:dyDescent="0.2">
      <c r="A145" s="172">
        <f>'Web Graph Info.'!A138:A285</f>
        <v>42283</v>
      </c>
      <c r="B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 t="e">
        <f t="shared" si="74"/>
        <v>#N/A</v>
      </c>
      <c r="U145" s="4"/>
      <c r="V145" s="101" t="e">
        <f t="shared" si="73"/>
        <v>#N/A</v>
      </c>
    </row>
    <row r="146" spans="1:22" s="101" customFormat="1" x14ac:dyDescent="0.2">
      <c r="A146" s="172">
        <f>'Web Graph Info.'!A139:A286</f>
        <v>42284</v>
      </c>
      <c r="B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 t="e">
        <f t="shared" si="74"/>
        <v>#N/A</v>
      </c>
      <c r="U146" s="4"/>
      <c r="V146" s="101" t="e">
        <f t="shared" si="73"/>
        <v>#N/A</v>
      </c>
    </row>
    <row r="147" spans="1:22" s="101" customFormat="1" x14ac:dyDescent="0.2">
      <c r="A147" s="172">
        <f>'Web Graph Info.'!A140:A287</f>
        <v>42285</v>
      </c>
      <c r="B147" s="4"/>
      <c r="T147" s="4" t="e">
        <f t="shared" si="74"/>
        <v>#N/A</v>
      </c>
      <c r="U147" s="4"/>
      <c r="V147" s="101" t="e">
        <f t="shared" si="73"/>
        <v>#N/A</v>
      </c>
    </row>
    <row r="148" spans="1:22" s="101" customFormat="1" x14ac:dyDescent="0.2">
      <c r="A148" s="172">
        <f>'Web Graph Info.'!A141:A288</f>
        <v>42286</v>
      </c>
      <c r="B148" s="4"/>
      <c r="T148" s="4" t="e">
        <f t="shared" si="74"/>
        <v>#N/A</v>
      </c>
      <c r="U148" s="4"/>
      <c r="V148" s="101" t="e">
        <f t="shared" si="73"/>
        <v>#N/A</v>
      </c>
    </row>
    <row r="149" spans="1:22" s="101" customFormat="1" x14ac:dyDescent="0.2">
      <c r="A149" s="172">
        <f>'Web Graph Info.'!A142:A289</f>
        <v>42287</v>
      </c>
      <c r="B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 t="e">
        <f t="shared" si="74"/>
        <v>#N/A</v>
      </c>
      <c r="U149" s="4"/>
      <c r="V149" s="101" t="e">
        <f t="shared" si="73"/>
        <v>#N/A</v>
      </c>
    </row>
    <row r="150" spans="1:22" s="101" customFormat="1" x14ac:dyDescent="0.2">
      <c r="A150" s="11"/>
      <c r="B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 t="e">
        <f t="shared" si="74"/>
        <v>#N/A</v>
      </c>
      <c r="U150" s="4"/>
      <c r="V150" s="101" t="e">
        <f t="shared" si="73"/>
        <v>#N/A</v>
      </c>
    </row>
    <row r="151" spans="1:22" s="101" customFormat="1" x14ac:dyDescent="0.2">
      <c r="A151" s="11"/>
      <c r="B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 t="e">
        <f t="shared" si="74"/>
        <v>#N/A</v>
      </c>
      <c r="U151" s="4"/>
      <c r="V151" s="101" t="e">
        <f t="shared" si="73"/>
        <v>#N/A</v>
      </c>
    </row>
    <row r="152" spans="1:22" s="101" customFormat="1" x14ac:dyDescent="0.2">
      <c r="A152" s="11"/>
      <c r="B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 t="e">
        <f t="shared" si="74"/>
        <v>#N/A</v>
      </c>
      <c r="U152" s="4"/>
      <c r="V152" s="101" t="e">
        <f t="shared" si="73"/>
        <v>#N/A</v>
      </c>
    </row>
    <row r="153" spans="1:22" s="101" customFormat="1" x14ac:dyDescent="0.2">
      <c r="A153" s="11"/>
      <c r="B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 t="e">
        <f t="shared" si="74"/>
        <v>#N/A</v>
      </c>
      <c r="U153" s="4"/>
      <c r="V153" s="101" t="e">
        <f t="shared" si="73"/>
        <v>#N/A</v>
      </c>
    </row>
    <row r="154" spans="1:22" s="101" customFormat="1" x14ac:dyDescent="0.2">
      <c r="A154" s="11"/>
      <c r="B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 t="e">
        <f t="shared" si="74"/>
        <v>#N/A</v>
      </c>
      <c r="U154" s="4"/>
      <c r="V154" s="101" t="e">
        <f t="shared" si="73"/>
        <v>#N/A</v>
      </c>
    </row>
    <row r="155" spans="1:22" s="101" customFormat="1" x14ac:dyDescent="0.2">
      <c r="A155" s="11"/>
      <c r="B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 t="e">
        <f t="shared" si="74"/>
        <v>#N/A</v>
      </c>
      <c r="U155" s="4"/>
      <c r="V155" s="101" t="e">
        <f t="shared" si="73"/>
        <v>#N/A</v>
      </c>
    </row>
    <row r="156" spans="1:22" s="101" customFormat="1" x14ac:dyDescent="0.2">
      <c r="A156" s="11"/>
      <c r="B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 t="e">
        <f t="shared" si="74"/>
        <v>#N/A</v>
      </c>
      <c r="U156" s="4"/>
      <c r="V156" s="101" t="e">
        <f t="shared" si="73"/>
        <v>#N/A</v>
      </c>
    </row>
    <row r="157" spans="1:22" s="101" customFormat="1" x14ac:dyDescent="0.2">
      <c r="A157" s="11"/>
      <c r="B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 t="e">
        <f t="shared" si="74"/>
        <v>#N/A</v>
      </c>
      <c r="U157" s="4"/>
      <c r="V157" s="101" t="e">
        <f t="shared" si="73"/>
        <v>#N/A</v>
      </c>
    </row>
    <row r="158" spans="1:22" s="101" customFormat="1" x14ac:dyDescent="0.2">
      <c r="A158" s="11"/>
      <c r="B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 t="e">
        <f t="shared" si="74"/>
        <v>#N/A</v>
      </c>
      <c r="U158" s="4"/>
      <c r="V158" s="101" t="e">
        <f t="shared" si="73"/>
        <v>#N/A</v>
      </c>
    </row>
    <row r="159" spans="1:22" s="101" customFormat="1" x14ac:dyDescent="0.2">
      <c r="A159" s="11"/>
      <c r="B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 t="e">
        <f t="shared" si="74"/>
        <v>#N/A</v>
      </c>
      <c r="U159" s="4"/>
      <c r="V159" s="101" t="e">
        <f t="shared" si="73"/>
        <v>#N/A</v>
      </c>
    </row>
    <row r="160" spans="1:22" s="101" customFormat="1" x14ac:dyDescent="0.2">
      <c r="A160" s="11"/>
      <c r="B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 t="e">
        <f t="shared" si="74"/>
        <v>#N/A</v>
      </c>
      <c r="U160" s="4"/>
      <c r="V160" s="101" t="e">
        <f t="shared" si="73"/>
        <v>#N/A</v>
      </c>
    </row>
    <row r="161" spans="1:22" s="101" customFormat="1" x14ac:dyDescent="0.2">
      <c r="A161" s="11"/>
      <c r="B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 t="e">
        <f t="shared" si="74"/>
        <v>#N/A</v>
      </c>
      <c r="U161" s="4"/>
      <c r="V161" s="101" t="e">
        <f t="shared" si="73"/>
        <v>#N/A</v>
      </c>
    </row>
    <row r="162" spans="1:22" s="101" customFormat="1" x14ac:dyDescent="0.2">
      <c r="A162" s="11"/>
      <c r="B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 t="e">
        <f t="shared" ref="T162" si="75">IF(SUM(B162:S162)=0,NA(),SUM(B162:S162))</f>
        <v>#N/A</v>
      </c>
      <c r="U162" s="4"/>
      <c r="V162" s="101" t="e">
        <f t="shared" si="73"/>
        <v>#N/A</v>
      </c>
    </row>
    <row r="163" spans="1:22" s="101" customFormat="1" x14ac:dyDescent="0.2">
      <c r="A163" s="11"/>
      <c r="B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2" s="101" customFormat="1" x14ac:dyDescent="0.2">
      <c r="A164" s="11"/>
      <c r="B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2" s="101" customFormat="1" x14ac:dyDescent="0.2">
      <c r="A165" s="11"/>
      <c r="B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2" s="101" customFormat="1" x14ac:dyDescent="0.2">
      <c r="A166" s="11"/>
      <c r="B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2" s="101" customFormat="1" x14ac:dyDescent="0.2">
      <c r="A167" s="11"/>
      <c r="B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2" s="101" customFormat="1" x14ac:dyDescent="0.2">
      <c r="A168" s="11"/>
      <c r="B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2" s="101" customFormat="1" x14ac:dyDescent="0.2">
      <c r="A169" s="11"/>
      <c r="B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2" x14ac:dyDescent="0.2">
      <c r="B170" s="224" t="s">
        <v>27</v>
      </c>
      <c r="C170" s="224"/>
      <c r="D170" s="224"/>
      <c r="E170" s="224"/>
      <c r="F170" s="224"/>
      <c r="G170" s="224"/>
      <c r="H170" s="224"/>
      <c r="I170" s="224" t="s">
        <v>28</v>
      </c>
      <c r="J170" s="224"/>
      <c r="K170" s="224"/>
      <c r="L170" s="224"/>
      <c r="M170" s="224"/>
      <c r="N170" s="224"/>
      <c r="O170" s="224" t="s">
        <v>29</v>
      </c>
      <c r="P170" s="224"/>
      <c r="Q170" s="224"/>
      <c r="R170" s="224" t="s">
        <v>30</v>
      </c>
      <c r="S170" s="224"/>
      <c r="T170" s="222" t="s">
        <v>31</v>
      </c>
      <c r="U170" t="s">
        <v>32</v>
      </c>
    </row>
    <row r="171" spans="1:22" x14ac:dyDescent="0.2">
      <c r="B171" t="s">
        <v>34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H171" s="1" t="s">
        <v>40</v>
      </c>
      <c r="I171" t="s">
        <v>41</v>
      </c>
      <c r="J171" t="s">
        <v>42</v>
      </c>
      <c r="K171" t="s">
        <v>43</v>
      </c>
      <c r="L171" t="s">
        <v>44</v>
      </c>
      <c r="M171" t="s">
        <v>50</v>
      </c>
      <c r="N171" s="1" t="s">
        <v>40</v>
      </c>
      <c r="O171" t="s">
        <v>46</v>
      </c>
      <c r="P171" t="s">
        <v>47</v>
      </c>
      <c r="Q171" s="1" t="s">
        <v>40</v>
      </c>
      <c r="R171" t="s">
        <v>51</v>
      </c>
      <c r="S171" s="1" t="s">
        <v>49</v>
      </c>
      <c r="T171" s="223"/>
    </row>
    <row r="172" spans="1:22" x14ac:dyDescent="0.2">
      <c r="A172" t="s">
        <v>52</v>
      </c>
      <c r="B172">
        <f t="shared" ref="B172:S172" si="76">SUM(B10:B103)</f>
        <v>3328.2</v>
      </c>
      <c r="C172">
        <f t="shared" si="76"/>
        <v>212.60000000000005</v>
      </c>
      <c r="D172">
        <f t="shared" si="76"/>
        <v>0</v>
      </c>
      <c r="E172">
        <f t="shared" si="76"/>
        <v>0</v>
      </c>
      <c r="F172">
        <f t="shared" si="76"/>
        <v>0</v>
      </c>
      <c r="G172">
        <f t="shared" si="76"/>
        <v>4</v>
      </c>
      <c r="H172">
        <f t="shared" si="76"/>
        <v>0</v>
      </c>
      <c r="I172">
        <f t="shared" si="76"/>
        <v>608.90000000000009</v>
      </c>
      <c r="J172">
        <f t="shared" si="76"/>
        <v>165</v>
      </c>
      <c r="K172">
        <f t="shared" si="76"/>
        <v>0</v>
      </c>
      <c r="L172">
        <f t="shared" si="76"/>
        <v>77.8</v>
      </c>
      <c r="M172">
        <f t="shared" si="76"/>
        <v>110.49999999999997</v>
      </c>
      <c r="N172">
        <f t="shared" si="76"/>
        <v>120</v>
      </c>
      <c r="O172">
        <f t="shared" si="76"/>
        <v>691.30000000000007</v>
      </c>
      <c r="P172">
        <f t="shared" si="76"/>
        <v>0</v>
      </c>
      <c r="Q172">
        <f t="shared" si="76"/>
        <v>0</v>
      </c>
      <c r="R172">
        <f t="shared" si="76"/>
        <v>18.800000000000004</v>
      </c>
      <c r="S172">
        <f t="shared" si="76"/>
        <v>0</v>
      </c>
      <c r="T172" t="e">
        <f>SUM(T10:T111)</f>
        <v>#N/A</v>
      </c>
      <c r="U172">
        <f>SUM(U10:U111)</f>
        <v>1902.1999999999989</v>
      </c>
    </row>
    <row r="173" spans="1:22" x14ac:dyDescent="0.2">
      <c r="B173"/>
      <c r="H173" s="1"/>
      <c r="I173"/>
      <c r="N173" s="1"/>
      <c r="O173"/>
      <c r="Q173" s="1"/>
      <c r="R173"/>
      <c r="S173" s="1"/>
      <c r="T173"/>
      <c r="V173" s="223" t="s">
        <v>33</v>
      </c>
    </row>
    <row r="174" spans="1:22" x14ac:dyDescent="0.2">
      <c r="B174"/>
      <c r="H174" s="1"/>
      <c r="I174"/>
      <c r="N174" s="1"/>
      <c r="O174"/>
      <c r="Q174" s="1"/>
      <c r="R174"/>
      <c r="S174" s="1"/>
      <c r="T174"/>
      <c r="V174" s="223"/>
    </row>
    <row r="175" spans="1:22" x14ac:dyDescent="0.2">
      <c r="B175"/>
      <c r="H175" s="1"/>
      <c r="I175"/>
      <c r="N175" s="1"/>
      <c r="O175"/>
      <c r="Q175" s="1"/>
      <c r="R175"/>
      <c r="S175" s="1"/>
      <c r="T175"/>
      <c r="V175" t="e">
        <f>SUM(V10:V174)</f>
        <v>#N/A</v>
      </c>
    </row>
  </sheetData>
  <mergeCells count="17">
    <mergeCell ref="A1:C1"/>
    <mergeCell ref="A2:C2"/>
    <mergeCell ref="A3:C3"/>
    <mergeCell ref="A4:D4"/>
    <mergeCell ref="A5:C5"/>
    <mergeCell ref="V173:V174"/>
    <mergeCell ref="V7:V8"/>
    <mergeCell ref="T170:T171"/>
    <mergeCell ref="T7:T8"/>
    <mergeCell ref="B7:H7"/>
    <mergeCell ref="B170:H170"/>
    <mergeCell ref="I170:N170"/>
    <mergeCell ref="I7:N7"/>
    <mergeCell ref="O7:Q7"/>
    <mergeCell ref="R7:S7"/>
    <mergeCell ref="O170:Q170"/>
    <mergeCell ref="R170:S170"/>
  </mergeCells>
  <phoneticPr fontId="2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V180"/>
  <sheetViews>
    <sheetView zoomScaleNormal="100" workbookViewId="0">
      <pane ySplit="8" topLeftCell="A90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181</v>
      </c>
      <c r="B1" s="221"/>
      <c r="C1" s="221"/>
      <c r="E1" s="22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237</v>
      </c>
      <c r="B3" s="226"/>
      <c r="C3" s="226"/>
      <c r="E3" s="55" t="s">
        <v>238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182</v>
      </c>
      <c r="B4" s="226"/>
      <c r="C4" s="226"/>
      <c r="D4" s="226"/>
      <c r="E4" t="s">
        <v>239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U9" s="4"/>
      <c r="V9" t="e">
        <f t="shared" ref="V9" si="0">SUM(T9:U9)</f>
        <v>#N/A</v>
      </c>
    </row>
    <row r="10" spans="1:22" x14ac:dyDescent="0.2">
      <c r="A10" s="172">
        <f>'Web Graph Info.'!A3:A150</f>
        <v>42148</v>
      </c>
      <c r="B10"/>
      <c r="I10"/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U10" s="4"/>
      <c r="V10" t="e">
        <f t="shared" ref="V10:V73" si="2">SUM(T10:U10)</f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T11" s="101" t="e">
        <f t="shared" si="1"/>
        <v>#N/A</v>
      </c>
      <c r="U11" s="4"/>
      <c r="V11" t="e">
        <f t="shared" si="2"/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T12" s="101" t="e">
        <f t="shared" si="1"/>
        <v>#N/A</v>
      </c>
      <c r="U12" s="4"/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T13" s="101" t="e">
        <f t="shared" si="1"/>
        <v>#N/A</v>
      </c>
      <c r="U13" s="4"/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T14" s="101" t="e">
        <f t="shared" si="1"/>
        <v>#N/A</v>
      </c>
      <c r="U14" s="4"/>
      <c r="V14" t="e">
        <f t="shared" si="2"/>
        <v>#N/A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>
        <v>2</v>
      </c>
      <c r="P15">
        <v>0</v>
      </c>
      <c r="Q15" s="101">
        <v>0</v>
      </c>
      <c r="R15" s="101">
        <v>0</v>
      </c>
      <c r="S15" s="101">
        <v>0</v>
      </c>
      <c r="T15" s="101">
        <f t="shared" si="1"/>
        <v>2</v>
      </c>
      <c r="U15" s="4">
        <v>0</v>
      </c>
      <c r="V15">
        <f t="shared" si="2"/>
        <v>2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>
        <v>1</v>
      </c>
      <c r="P16">
        <v>0</v>
      </c>
      <c r="Q16" s="101">
        <v>0</v>
      </c>
      <c r="R16" s="101">
        <v>0</v>
      </c>
      <c r="S16" s="101">
        <v>0</v>
      </c>
      <c r="T16" s="101">
        <f t="shared" si="1"/>
        <v>1</v>
      </c>
      <c r="U16" s="4">
        <v>0.6</v>
      </c>
      <c r="V16">
        <f t="shared" ref="V16:V23" si="3">SUM(T16:U16)</f>
        <v>1.6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1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4">IF(SUM(B17:S17)=0,NA(),SUM(B17:S17))</f>
        <v>1</v>
      </c>
      <c r="U17" s="4">
        <v>1.6</v>
      </c>
      <c r="V17" s="101">
        <f t="shared" ref="V17:V18" si="5">SUM(T17:U17)</f>
        <v>2.6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1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4"/>
        <v>1</v>
      </c>
      <c r="U18" s="4">
        <v>2.6</v>
      </c>
      <c r="V18" s="101">
        <f t="shared" si="5"/>
        <v>3.6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</row>
    <row r="20" spans="1:22" x14ac:dyDescent="0.2">
      <c r="A20" s="172">
        <f>'Web Graph Info.'!A13:A160</f>
        <v>42158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</row>
    <row r="21" spans="1:22" x14ac:dyDescent="0.2">
      <c r="A21" s="172">
        <f>'Web Graph Info.'!A14:A161</f>
        <v>42159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</row>
    <row r="22" spans="1:22" x14ac:dyDescent="0.2">
      <c r="A22" s="172">
        <f>'Web Graph Info.'!A15:A162</f>
        <v>42160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</row>
    <row r="23" spans="1:22" x14ac:dyDescent="0.2">
      <c r="A23" s="172">
        <f>'Web Graph Info.'!A16:A163</f>
        <v>42161</v>
      </c>
      <c r="B23">
        <v>53.3</v>
      </c>
      <c r="C23">
        <v>6.6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1.3</v>
      </c>
      <c r="K23">
        <v>0</v>
      </c>
      <c r="L23">
        <v>0.6</v>
      </c>
      <c r="M23">
        <v>2</v>
      </c>
      <c r="N23">
        <v>0</v>
      </c>
      <c r="O23">
        <v>8.6</v>
      </c>
      <c r="P23">
        <v>0</v>
      </c>
      <c r="Q23">
        <v>0</v>
      </c>
      <c r="R23">
        <v>0</v>
      </c>
      <c r="S23">
        <v>0</v>
      </c>
      <c r="T23" s="101">
        <f t="shared" si="1"/>
        <v>72.399999999999991</v>
      </c>
      <c r="U23" s="4">
        <v>88</v>
      </c>
      <c r="V23">
        <f t="shared" si="3"/>
        <v>160.39999999999998</v>
      </c>
    </row>
    <row r="24" spans="1:22" x14ac:dyDescent="0.2">
      <c r="A24" s="172">
        <f>'Web Graph Info.'!A17:A164</f>
        <v>42162</v>
      </c>
      <c r="B24" s="101">
        <v>53.3</v>
      </c>
      <c r="C24" s="101">
        <v>6.6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1.3</v>
      </c>
      <c r="K24" s="101">
        <v>0</v>
      </c>
      <c r="L24" s="101">
        <v>0.6</v>
      </c>
      <c r="M24" s="101">
        <v>2</v>
      </c>
      <c r="N24" s="101">
        <v>0</v>
      </c>
      <c r="O24" s="101">
        <v>8.6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6">IF(SUM(B24:S24)=0,NA(),SUM(B24:S24))</f>
        <v>72.399999999999991</v>
      </c>
      <c r="U24" s="4">
        <v>89</v>
      </c>
      <c r="V24" s="101">
        <f t="shared" ref="V24:V25" si="7">SUM(T24:U24)</f>
        <v>161.39999999999998</v>
      </c>
    </row>
    <row r="25" spans="1:22" x14ac:dyDescent="0.2">
      <c r="A25" s="172">
        <f>'Web Graph Info.'!A18:A165</f>
        <v>42163</v>
      </c>
      <c r="B25" s="101">
        <v>53.3</v>
      </c>
      <c r="C25" s="101">
        <v>6.6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1.3</v>
      </c>
      <c r="K25" s="101">
        <v>0</v>
      </c>
      <c r="L25" s="101">
        <v>0.6</v>
      </c>
      <c r="M25" s="101">
        <v>2</v>
      </c>
      <c r="N25" s="101">
        <v>0</v>
      </c>
      <c r="O25" s="101">
        <v>8.6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6"/>
        <v>72.399999999999991</v>
      </c>
      <c r="U25" s="4">
        <v>90</v>
      </c>
      <c r="V25" s="101">
        <f t="shared" si="7"/>
        <v>162.39999999999998</v>
      </c>
    </row>
    <row r="26" spans="1:22" x14ac:dyDescent="0.2">
      <c r="A26" s="172">
        <f>'Web Graph Info.'!A19:A166</f>
        <v>42164</v>
      </c>
      <c r="B26" s="89" t="s">
        <v>226</v>
      </c>
      <c r="C26" s="101" t="s">
        <v>226</v>
      </c>
      <c r="D26" s="101" t="s">
        <v>226</v>
      </c>
      <c r="E26" s="101" t="s">
        <v>226</v>
      </c>
      <c r="F26" s="101" t="s">
        <v>226</v>
      </c>
      <c r="G26" s="101" t="s">
        <v>226</v>
      </c>
      <c r="H26" s="101" t="s">
        <v>226</v>
      </c>
      <c r="I26" s="101" t="s">
        <v>226</v>
      </c>
      <c r="J26" s="101" t="s">
        <v>226</v>
      </c>
      <c r="K26" s="101" t="s">
        <v>226</v>
      </c>
      <c r="L26" s="101" t="s">
        <v>226</v>
      </c>
      <c r="M26" s="101" t="s">
        <v>226</v>
      </c>
      <c r="N26" s="101" t="s">
        <v>226</v>
      </c>
      <c r="O26" s="101" t="s">
        <v>226</v>
      </c>
      <c r="P26" s="101" t="s">
        <v>226</v>
      </c>
      <c r="Q26" s="101" t="s">
        <v>226</v>
      </c>
      <c r="R26" s="101" t="s">
        <v>226</v>
      </c>
      <c r="S26" s="101" t="s">
        <v>226</v>
      </c>
      <c r="T26" s="101" t="s">
        <v>226</v>
      </c>
      <c r="U26" s="101" t="s">
        <v>226</v>
      </c>
      <c r="V26" s="101" t="s">
        <v>226</v>
      </c>
    </row>
    <row r="27" spans="1:22" x14ac:dyDescent="0.2">
      <c r="A27" s="172">
        <f>'Web Graph Info.'!A20:A167</f>
        <v>42165</v>
      </c>
      <c r="B27" s="101" t="s">
        <v>226</v>
      </c>
      <c r="C27" s="101" t="s">
        <v>226</v>
      </c>
      <c r="D27" s="101" t="s">
        <v>226</v>
      </c>
      <c r="E27" s="101" t="s">
        <v>226</v>
      </c>
      <c r="F27" s="101" t="s">
        <v>226</v>
      </c>
      <c r="G27" s="101" t="s">
        <v>226</v>
      </c>
      <c r="H27" s="101" t="s">
        <v>226</v>
      </c>
      <c r="I27" s="101" t="s">
        <v>226</v>
      </c>
      <c r="J27" s="101" t="s">
        <v>226</v>
      </c>
      <c r="K27" s="101" t="s">
        <v>226</v>
      </c>
      <c r="L27" s="101" t="s">
        <v>226</v>
      </c>
      <c r="M27" s="101" t="s">
        <v>226</v>
      </c>
      <c r="N27" s="101" t="s">
        <v>226</v>
      </c>
      <c r="O27" s="101" t="s">
        <v>226</v>
      </c>
      <c r="P27" s="101" t="s">
        <v>226</v>
      </c>
      <c r="Q27" s="101" t="s">
        <v>226</v>
      </c>
      <c r="R27" s="101" t="s">
        <v>226</v>
      </c>
      <c r="S27" s="101" t="s">
        <v>226</v>
      </c>
      <c r="T27" s="101" t="s">
        <v>226</v>
      </c>
      <c r="U27" s="101" t="s">
        <v>226</v>
      </c>
      <c r="V27" s="101" t="s">
        <v>226</v>
      </c>
    </row>
    <row r="28" spans="1:22" x14ac:dyDescent="0.2">
      <c r="A28" s="172">
        <f>'Web Graph Info.'!A21:A168</f>
        <v>42166</v>
      </c>
      <c r="B28" s="101" t="s">
        <v>226</v>
      </c>
      <c r="C28" s="101" t="s">
        <v>226</v>
      </c>
      <c r="D28" s="101" t="s">
        <v>226</v>
      </c>
      <c r="E28" s="101" t="s">
        <v>226</v>
      </c>
      <c r="F28" s="101" t="s">
        <v>226</v>
      </c>
      <c r="G28" s="101" t="s">
        <v>226</v>
      </c>
      <c r="H28" s="101" t="s">
        <v>226</v>
      </c>
      <c r="I28" s="101" t="s">
        <v>226</v>
      </c>
      <c r="J28" s="101" t="s">
        <v>226</v>
      </c>
      <c r="K28" s="101" t="s">
        <v>226</v>
      </c>
      <c r="L28" s="101" t="s">
        <v>226</v>
      </c>
      <c r="M28" s="101" t="s">
        <v>226</v>
      </c>
      <c r="N28" s="101" t="s">
        <v>226</v>
      </c>
      <c r="O28" s="101" t="s">
        <v>226</v>
      </c>
      <c r="P28" s="101" t="s">
        <v>226</v>
      </c>
      <c r="Q28" s="101" t="s">
        <v>226</v>
      </c>
      <c r="R28" s="101" t="s">
        <v>226</v>
      </c>
      <c r="S28" s="101" t="s">
        <v>226</v>
      </c>
      <c r="T28" s="101" t="s">
        <v>226</v>
      </c>
      <c r="U28" s="101" t="s">
        <v>226</v>
      </c>
      <c r="V28" s="101" t="s">
        <v>226</v>
      </c>
    </row>
    <row r="29" spans="1:22" x14ac:dyDescent="0.2">
      <c r="A29" s="172">
        <f>'Web Graph Info.'!A22:A169</f>
        <v>42167</v>
      </c>
      <c r="B29" s="101" t="s">
        <v>226</v>
      </c>
      <c r="C29" s="101" t="s">
        <v>226</v>
      </c>
      <c r="D29" s="101" t="s">
        <v>226</v>
      </c>
      <c r="E29" s="101" t="s">
        <v>226</v>
      </c>
      <c r="F29" s="101" t="s">
        <v>226</v>
      </c>
      <c r="G29" s="101" t="s">
        <v>226</v>
      </c>
      <c r="H29" s="101" t="s">
        <v>226</v>
      </c>
      <c r="I29" s="101" t="s">
        <v>226</v>
      </c>
      <c r="J29" s="101" t="s">
        <v>226</v>
      </c>
      <c r="K29" s="101" t="s">
        <v>226</v>
      </c>
      <c r="L29" s="101" t="s">
        <v>226</v>
      </c>
      <c r="M29" s="101" t="s">
        <v>226</v>
      </c>
      <c r="N29" s="101" t="s">
        <v>226</v>
      </c>
      <c r="O29" s="101" t="s">
        <v>226</v>
      </c>
      <c r="P29" s="101" t="s">
        <v>226</v>
      </c>
      <c r="Q29" s="101" t="s">
        <v>226</v>
      </c>
      <c r="R29" s="101" t="s">
        <v>226</v>
      </c>
      <c r="S29" s="101" t="s">
        <v>226</v>
      </c>
      <c r="T29" s="101" t="s">
        <v>226</v>
      </c>
      <c r="U29" s="101" t="s">
        <v>226</v>
      </c>
      <c r="V29" s="101" t="s">
        <v>226</v>
      </c>
    </row>
    <row r="30" spans="1:22" x14ac:dyDescent="0.2">
      <c r="A30" s="172">
        <f>'Web Graph Info.'!A23:A170</f>
        <v>42168</v>
      </c>
      <c r="B30" t="s">
        <v>226</v>
      </c>
      <c r="C30" s="101" t="s">
        <v>226</v>
      </c>
      <c r="D30" s="101" t="s">
        <v>226</v>
      </c>
      <c r="E30" s="101" t="s">
        <v>226</v>
      </c>
      <c r="F30" s="101" t="s">
        <v>226</v>
      </c>
      <c r="G30" s="101" t="s">
        <v>226</v>
      </c>
      <c r="H30" s="101" t="s">
        <v>226</v>
      </c>
      <c r="I30" s="101" t="s">
        <v>226</v>
      </c>
      <c r="J30" s="101" t="s">
        <v>226</v>
      </c>
      <c r="K30" s="101" t="s">
        <v>226</v>
      </c>
      <c r="L30" s="101" t="s">
        <v>226</v>
      </c>
      <c r="M30" s="101" t="s">
        <v>226</v>
      </c>
      <c r="N30" s="101" t="s">
        <v>226</v>
      </c>
      <c r="O30" s="101" t="s">
        <v>226</v>
      </c>
      <c r="P30" s="101" t="s">
        <v>226</v>
      </c>
      <c r="Q30" s="101" t="s">
        <v>226</v>
      </c>
      <c r="R30" s="101" t="s">
        <v>226</v>
      </c>
      <c r="S30" s="101" t="s">
        <v>226</v>
      </c>
      <c r="T30" s="101" t="s">
        <v>226</v>
      </c>
      <c r="U30" s="101" t="s">
        <v>226</v>
      </c>
      <c r="V30" s="101" t="s">
        <v>226</v>
      </c>
    </row>
    <row r="31" spans="1:22" x14ac:dyDescent="0.2">
      <c r="A31" s="172">
        <f>'Web Graph Info.'!A24:A171</f>
        <v>42169</v>
      </c>
      <c r="B31" s="101" t="s">
        <v>226</v>
      </c>
      <c r="C31" s="101" t="s">
        <v>226</v>
      </c>
      <c r="D31" s="101" t="s">
        <v>226</v>
      </c>
      <c r="E31" s="101" t="s">
        <v>226</v>
      </c>
      <c r="F31" s="101" t="s">
        <v>226</v>
      </c>
      <c r="G31" s="101" t="s">
        <v>226</v>
      </c>
      <c r="H31" s="101" t="s">
        <v>226</v>
      </c>
      <c r="I31" s="101" t="s">
        <v>226</v>
      </c>
      <c r="J31" s="101" t="s">
        <v>226</v>
      </c>
      <c r="K31" s="101" t="s">
        <v>226</v>
      </c>
      <c r="L31" s="101" t="s">
        <v>226</v>
      </c>
      <c r="M31" s="101" t="s">
        <v>226</v>
      </c>
      <c r="N31" s="101" t="s">
        <v>226</v>
      </c>
      <c r="O31" s="101" t="s">
        <v>226</v>
      </c>
      <c r="P31" s="101" t="s">
        <v>226</v>
      </c>
      <c r="Q31" s="101" t="s">
        <v>226</v>
      </c>
      <c r="R31" s="101" t="s">
        <v>226</v>
      </c>
      <c r="S31" s="101" t="s">
        <v>226</v>
      </c>
      <c r="T31" s="101" t="s">
        <v>226</v>
      </c>
      <c r="U31" s="101" t="s">
        <v>226</v>
      </c>
      <c r="V31" s="101" t="s">
        <v>226</v>
      </c>
    </row>
    <row r="32" spans="1:22" x14ac:dyDescent="0.2">
      <c r="A32" s="172">
        <f>'Web Graph Info.'!A25:A172</f>
        <v>42170</v>
      </c>
      <c r="B32" s="101" t="s">
        <v>226</v>
      </c>
      <c r="C32" s="101" t="s">
        <v>226</v>
      </c>
      <c r="D32" s="101" t="s">
        <v>226</v>
      </c>
      <c r="E32" s="101" t="s">
        <v>226</v>
      </c>
      <c r="F32" s="101" t="s">
        <v>226</v>
      </c>
      <c r="G32" s="101" t="s">
        <v>226</v>
      </c>
      <c r="H32" s="101" t="s">
        <v>226</v>
      </c>
      <c r="I32" s="101" t="s">
        <v>226</v>
      </c>
      <c r="J32" s="101" t="s">
        <v>226</v>
      </c>
      <c r="K32" s="101" t="s">
        <v>226</v>
      </c>
      <c r="L32" s="101" t="s">
        <v>226</v>
      </c>
      <c r="M32" s="101" t="s">
        <v>226</v>
      </c>
      <c r="N32" s="101" t="s">
        <v>226</v>
      </c>
      <c r="O32" s="101" t="s">
        <v>226</v>
      </c>
      <c r="P32" s="101" t="s">
        <v>226</v>
      </c>
      <c r="Q32" s="101" t="s">
        <v>226</v>
      </c>
      <c r="R32" s="101" t="s">
        <v>226</v>
      </c>
      <c r="S32" s="101" t="s">
        <v>226</v>
      </c>
      <c r="T32" s="101" t="s">
        <v>226</v>
      </c>
      <c r="U32" s="101" t="s">
        <v>226</v>
      </c>
      <c r="V32" s="101" t="s">
        <v>226</v>
      </c>
    </row>
    <row r="33" spans="1:22" x14ac:dyDescent="0.2">
      <c r="A33" s="172">
        <f>'Web Graph Info.'!A26:A173</f>
        <v>42171</v>
      </c>
      <c r="B33" s="101">
        <v>2</v>
      </c>
      <c r="C33" s="101">
        <v>1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3.5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6.5</v>
      </c>
      <c r="U33" s="4">
        <v>0.5</v>
      </c>
      <c r="V33" s="101">
        <f t="shared" ref="V33" si="8">SUM(T33:U33)</f>
        <v>7</v>
      </c>
    </row>
    <row r="34" spans="1:22" x14ac:dyDescent="0.2">
      <c r="A34" s="172">
        <f>'Web Graph Info.'!A27:A174</f>
        <v>42172</v>
      </c>
      <c r="B34" s="101">
        <v>2</v>
      </c>
      <c r="C34" s="101">
        <v>1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3.5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9">IF(SUM(B34:S34)=0,NA(),SUM(B34:S34))</f>
        <v>6.5</v>
      </c>
      <c r="U34" s="4">
        <v>1.5</v>
      </c>
      <c r="V34" s="101">
        <f t="shared" ref="V34" si="10">SUM(T34:U34)</f>
        <v>8</v>
      </c>
    </row>
    <row r="35" spans="1:22" x14ac:dyDescent="0.2">
      <c r="A35" s="172">
        <f>'Web Graph Info.'!A28:A175</f>
        <v>42173</v>
      </c>
      <c r="B35">
        <v>28.5</v>
      </c>
      <c r="C35">
        <v>3.5</v>
      </c>
      <c r="D35">
        <v>0</v>
      </c>
      <c r="E35">
        <v>0</v>
      </c>
      <c r="F35">
        <v>0.5</v>
      </c>
      <c r="G35">
        <v>0</v>
      </c>
      <c r="H35">
        <v>0</v>
      </c>
      <c r="I35">
        <v>0</v>
      </c>
      <c r="J35">
        <v>1.5</v>
      </c>
      <c r="K35">
        <v>0</v>
      </c>
      <c r="L35">
        <v>0</v>
      </c>
      <c r="M35">
        <v>0</v>
      </c>
      <c r="N35">
        <v>0</v>
      </c>
      <c r="O35">
        <v>16</v>
      </c>
      <c r="P35">
        <v>0</v>
      </c>
      <c r="Q35">
        <v>0</v>
      </c>
      <c r="R35">
        <v>0</v>
      </c>
      <c r="S35">
        <v>0</v>
      </c>
      <c r="T35" s="101">
        <f t="shared" si="1"/>
        <v>50</v>
      </c>
      <c r="U35" s="4">
        <v>17.5</v>
      </c>
      <c r="V35">
        <f>SUM(T35:U35)</f>
        <v>67.5</v>
      </c>
    </row>
    <row r="36" spans="1:22" x14ac:dyDescent="0.2">
      <c r="A36" s="172">
        <f>'Web Graph Info.'!A29:A176</f>
        <v>42174</v>
      </c>
      <c r="B36" s="101">
        <v>28.5</v>
      </c>
      <c r="C36" s="101">
        <v>3.5</v>
      </c>
      <c r="D36" s="101">
        <v>0</v>
      </c>
      <c r="E36" s="101">
        <v>0</v>
      </c>
      <c r="F36" s="101">
        <v>0.5</v>
      </c>
      <c r="G36" s="101">
        <v>0</v>
      </c>
      <c r="H36" s="101">
        <v>0</v>
      </c>
      <c r="I36" s="101">
        <v>0</v>
      </c>
      <c r="J36" s="101">
        <v>1.5</v>
      </c>
      <c r="K36" s="101">
        <v>0</v>
      </c>
      <c r="L36" s="101">
        <v>0</v>
      </c>
      <c r="M36" s="101">
        <v>0</v>
      </c>
      <c r="N36" s="101">
        <v>0</v>
      </c>
      <c r="O36" s="101">
        <v>16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1">IF(SUM(B36:S36)=0,NA(),SUM(B36:S36))</f>
        <v>50</v>
      </c>
      <c r="U36" s="4">
        <v>18.5</v>
      </c>
      <c r="V36" s="101">
        <f>SUM(T36:U36)</f>
        <v>68.5</v>
      </c>
    </row>
    <row r="37" spans="1:22" x14ac:dyDescent="0.2">
      <c r="A37" s="172">
        <f>'Web Graph Info.'!A30:A177</f>
        <v>42175</v>
      </c>
      <c r="B37">
        <v>98.6</v>
      </c>
      <c r="C37">
        <v>3.3</v>
      </c>
      <c r="D37">
        <v>0</v>
      </c>
      <c r="E37">
        <v>0</v>
      </c>
      <c r="F37">
        <v>0</v>
      </c>
      <c r="G37">
        <v>0.6</v>
      </c>
      <c r="H37">
        <v>0</v>
      </c>
      <c r="I37">
        <v>0.6</v>
      </c>
      <c r="J37">
        <v>0</v>
      </c>
      <c r="K37">
        <v>0</v>
      </c>
      <c r="L37">
        <v>0</v>
      </c>
      <c r="M37">
        <v>0</v>
      </c>
      <c r="N37">
        <v>0</v>
      </c>
      <c r="O37">
        <v>18.600000000000001</v>
      </c>
      <c r="P37">
        <v>0</v>
      </c>
      <c r="Q37">
        <v>0</v>
      </c>
      <c r="R37">
        <v>0</v>
      </c>
      <c r="S37">
        <v>0</v>
      </c>
      <c r="T37" s="101">
        <f t="shared" si="1"/>
        <v>121.69999999999999</v>
      </c>
      <c r="U37" s="4">
        <v>18.600000000000001</v>
      </c>
      <c r="V37">
        <f>SUM(T37:U37)</f>
        <v>140.29999999999998</v>
      </c>
    </row>
    <row r="38" spans="1:22" x14ac:dyDescent="0.2">
      <c r="A38" s="172">
        <f>'Web Graph Info.'!A31:A178</f>
        <v>42176</v>
      </c>
      <c r="B38" s="101">
        <v>98.6</v>
      </c>
      <c r="C38" s="101">
        <v>3.3</v>
      </c>
      <c r="D38" s="101">
        <v>0</v>
      </c>
      <c r="E38" s="101">
        <v>0</v>
      </c>
      <c r="F38" s="101">
        <v>0</v>
      </c>
      <c r="G38" s="101">
        <v>0.6</v>
      </c>
      <c r="H38" s="101">
        <v>0</v>
      </c>
      <c r="I38" s="101">
        <v>0.6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18.600000000000001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12">IF(SUM(B38:S38)=0,NA(),SUM(B38:S38))</f>
        <v>121.69999999999999</v>
      </c>
      <c r="U38" s="4">
        <v>19.600000000000001</v>
      </c>
      <c r="V38" s="101">
        <f t="shared" ref="V38:V39" si="13">SUM(T38:U38)</f>
        <v>141.29999999999998</v>
      </c>
    </row>
    <row r="39" spans="1:22" x14ac:dyDescent="0.2">
      <c r="A39" s="172">
        <f>'Web Graph Info.'!A32:A179</f>
        <v>42177</v>
      </c>
      <c r="B39" s="101">
        <v>98.6</v>
      </c>
      <c r="C39" s="101">
        <v>3.3</v>
      </c>
      <c r="D39" s="101">
        <v>0</v>
      </c>
      <c r="E39" s="101">
        <v>0</v>
      </c>
      <c r="F39" s="101">
        <v>0</v>
      </c>
      <c r="G39" s="101">
        <v>0.6</v>
      </c>
      <c r="H39" s="101">
        <v>0</v>
      </c>
      <c r="I39" s="101">
        <v>0.6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18.600000000000001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12"/>
        <v>121.69999999999999</v>
      </c>
      <c r="U39" s="4">
        <v>20.6</v>
      </c>
      <c r="V39" s="101">
        <f t="shared" si="13"/>
        <v>142.29999999999998</v>
      </c>
    </row>
    <row r="40" spans="1:22" x14ac:dyDescent="0.2">
      <c r="A40" s="172">
        <f>'Web Graph Info.'!A33:A180</f>
        <v>42178</v>
      </c>
      <c r="B40" s="101">
        <v>194</v>
      </c>
      <c r="C40" s="101">
        <v>4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2</v>
      </c>
      <c r="J40" s="101">
        <v>4</v>
      </c>
      <c r="K40" s="101">
        <v>0</v>
      </c>
      <c r="L40" s="101">
        <v>3</v>
      </c>
      <c r="M40" s="101">
        <v>1</v>
      </c>
      <c r="N40" s="101">
        <v>0</v>
      </c>
      <c r="O40" s="101">
        <v>35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243</v>
      </c>
      <c r="U40" s="4">
        <v>10</v>
      </c>
      <c r="V40" s="101">
        <f t="shared" ref="V40" si="14">SUM(T40:U40)</f>
        <v>253</v>
      </c>
    </row>
    <row r="41" spans="1:22" x14ac:dyDescent="0.2">
      <c r="A41" s="172">
        <f>'Web Graph Info.'!A34:A181</f>
        <v>42179</v>
      </c>
      <c r="B41" s="101">
        <v>194</v>
      </c>
      <c r="C41" s="101">
        <v>4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2</v>
      </c>
      <c r="J41" s="101">
        <v>4</v>
      </c>
      <c r="K41" s="101">
        <v>0</v>
      </c>
      <c r="L41" s="101">
        <v>3</v>
      </c>
      <c r="M41" s="101">
        <v>1</v>
      </c>
      <c r="N41" s="101">
        <v>0</v>
      </c>
      <c r="O41" s="101">
        <v>35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15">IF(SUM(B41:S41)=0,NA(),SUM(B41:S41))</f>
        <v>243</v>
      </c>
      <c r="U41" s="4">
        <v>11</v>
      </c>
      <c r="V41" s="101">
        <f t="shared" ref="V41" si="16">SUM(T41:U41)</f>
        <v>254</v>
      </c>
    </row>
    <row r="42" spans="1:22" x14ac:dyDescent="0.2">
      <c r="A42" s="172">
        <f>'Web Graph Info.'!A35:A182</f>
        <v>42180</v>
      </c>
      <c r="B42">
        <v>33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2.5</v>
      </c>
      <c r="K42">
        <v>0</v>
      </c>
      <c r="L42">
        <v>0</v>
      </c>
      <c r="M42">
        <v>0</v>
      </c>
      <c r="N42">
        <v>0</v>
      </c>
      <c r="O42">
        <v>11</v>
      </c>
      <c r="P42">
        <v>0</v>
      </c>
      <c r="Q42">
        <v>0</v>
      </c>
      <c r="R42">
        <v>0</v>
      </c>
      <c r="S42">
        <v>0</v>
      </c>
      <c r="T42" s="101">
        <f t="shared" si="1"/>
        <v>49.5</v>
      </c>
      <c r="U42" s="4">
        <v>6</v>
      </c>
      <c r="V42">
        <f>SUM(T42:U42)</f>
        <v>55.5</v>
      </c>
    </row>
    <row r="43" spans="1:22" x14ac:dyDescent="0.2">
      <c r="A43" s="172">
        <f>'Web Graph Info.'!A36:A183</f>
        <v>42181</v>
      </c>
      <c r="B43" s="101">
        <v>33</v>
      </c>
      <c r="C43" s="101">
        <v>2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2.5</v>
      </c>
      <c r="K43" s="101">
        <v>0</v>
      </c>
      <c r="L43" s="101">
        <v>0</v>
      </c>
      <c r="M43" s="101">
        <v>0</v>
      </c>
      <c r="N43" s="101">
        <v>0</v>
      </c>
      <c r="O43" s="101">
        <v>11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17">IF(SUM(B43:S43)=0,NA(),SUM(B43:S43))</f>
        <v>49.5</v>
      </c>
      <c r="U43" s="4">
        <v>7</v>
      </c>
      <c r="V43" s="101">
        <f>SUM(T43:U43)</f>
        <v>56.5</v>
      </c>
    </row>
    <row r="44" spans="1:22" x14ac:dyDescent="0.2">
      <c r="A44" s="172">
        <f>'Web Graph Info.'!A37:A184</f>
        <v>42182</v>
      </c>
      <c r="B44">
        <v>73</v>
      </c>
      <c r="C44">
        <v>1.3</v>
      </c>
      <c r="D44">
        <v>0</v>
      </c>
      <c r="E44" s="101">
        <v>0</v>
      </c>
      <c r="F44" s="101">
        <v>0</v>
      </c>
      <c r="G44" s="101">
        <v>0</v>
      </c>
      <c r="H44" s="101">
        <v>0</v>
      </c>
      <c r="I44">
        <v>0.6</v>
      </c>
      <c r="J44">
        <v>0</v>
      </c>
      <c r="K44">
        <v>0</v>
      </c>
      <c r="L44">
        <v>0.6</v>
      </c>
      <c r="M44">
        <v>0.6</v>
      </c>
      <c r="N44">
        <v>0</v>
      </c>
      <c r="O44">
        <v>21.3</v>
      </c>
      <c r="P44">
        <v>0</v>
      </c>
      <c r="Q44">
        <v>0</v>
      </c>
      <c r="R44">
        <v>0</v>
      </c>
      <c r="S44">
        <v>0</v>
      </c>
      <c r="T44" s="101">
        <f t="shared" si="1"/>
        <v>97.399999999999977</v>
      </c>
      <c r="U44" s="4">
        <v>5.6</v>
      </c>
      <c r="V44">
        <f t="shared" si="2"/>
        <v>102.99999999999997</v>
      </c>
    </row>
    <row r="45" spans="1:22" x14ac:dyDescent="0.2">
      <c r="A45" s="172">
        <f>'Web Graph Info.'!A38:A185</f>
        <v>42183</v>
      </c>
      <c r="B45" s="101">
        <v>73</v>
      </c>
      <c r="C45" s="101">
        <v>1.3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0.6</v>
      </c>
      <c r="J45" s="101">
        <v>0</v>
      </c>
      <c r="K45" s="101">
        <v>0</v>
      </c>
      <c r="L45" s="101">
        <v>0.6</v>
      </c>
      <c r="M45" s="101">
        <v>0.6</v>
      </c>
      <c r="N45" s="101">
        <v>0</v>
      </c>
      <c r="O45" s="101">
        <v>21.3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18">IF(SUM(B45:S45)=0,NA(),SUM(B45:S45))</f>
        <v>97.399999999999977</v>
      </c>
      <c r="U45" s="4">
        <v>6.6</v>
      </c>
      <c r="V45" s="101">
        <f t="shared" ref="V45:V46" si="19">SUM(T45:U45)</f>
        <v>103.99999999999997</v>
      </c>
    </row>
    <row r="46" spans="1:22" x14ac:dyDescent="0.2">
      <c r="A46" s="172">
        <f>'Web Graph Info.'!A39:A186</f>
        <v>42184</v>
      </c>
      <c r="B46" s="101">
        <v>73</v>
      </c>
      <c r="C46" s="101">
        <v>1.3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0.6</v>
      </c>
      <c r="J46" s="101">
        <v>0</v>
      </c>
      <c r="K46" s="101">
        <v>0</v>
      </c>
      <c r="L46" s="101">
        <v>0.6</v>
      </c>
      <c r="M46" s="101">
        <v>0.6</v>
      </c>
      <c r="N46" s="101">
        <v>0</v>
      </c>
      <c r="O46" s="101">
        <v>21.3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18"/>
        <v>97.399999999999977</v>
      </c>
      <c r="U46" s="4">
        <v>7.6</v>
      </c>
      <c r="V46" s="101">
        <f t="shared" si="19"/>
        <v>104.99999999999997</v>
      </c>
    </row>
    <row r="47" spans="1:22" x14ac:dyDescent="0.2">
      <c r="A47" s="172">
        <f>'Web Graph Info.'!A40:A187</f>
        <v>42185</v>
      </c>
      <c r="B47" s="101">
        <v>17</v>
      </c>
      <c r="C47" s="101">
        <v>1</v>
      </c>
      <c r="D47" s="101">
        <v>0</v>
      </c>
      <c r="E47" s="101">
        <v>0</v>
      </c>
      <c r="F47" s="101">
        <v>1.5</v>
      </c>
      <c r="G47" s="101">
        <v>0</v>
      </c>
      <c r="H47" s="101">
        <v>0</v>
      </c>
      <c r="I47" s="101">
        <v>1.5</v>
      </c>
      <c r="J47" s="101">
        <v>0.5</v>
      </c>
      <c r="K47" s="101">
        <v>0</v>
      </c>
      <c r="L47" s="101">
        <v>0</v>
      </c>
      <c r="M47" s="101">
        <v>0</v>
      </c>
      <c r="N47" s="101">
        <v>0</v>
      </c>
      <c r="O47" s="101">
        <v>9</v>
      </c>
      <c r="P47" s="101">
        <v>0</v>
      </c>
      <c r="Q47" s="101">
        <v>0</v>
      </c>
      <c r="R47" s="101">
        <v>0</v>
      </c>
      <c r="S47" s="101">
        <v>0</v>
      </c>
      <c r="T47" s="101">
        <f t="shared" si="1"/>
        <v>30.5</v>
      </c>
      <c r="U47" s="4">
        <v>15.5</v>
      </c>
      <c r="V47" s="101">
        <f t="shared" ref="V47:V48" si="20">SUM(T47:U47)</f>
        <v>46</v>
      </c>
    </row>
    <row r="48" spans="1:22" x14ac:dyDescent="0.2">
      <c r="A48" s="172">
        <f>'Web Graph Info.'!A41:A188</f>
        <v>42186</v>
      </c>
      <c r="B48" s="101">
        <v>17</v>
      </c>
      <c r="C48" s="101">
        <v>1</v>
      </c>
      <c r="D48" s="101">
        <v>0</v>
      </c>
      <c r="E48" s="101">
        <v>0</v>
      </c>
      <c r="F48" s="101">
        <v>1.5</v>
      </c>
      <c r="G48" s="101">
        <v>0</v>
      </c>
      <c r="H48" s="101">
        <v>0</v>
      </c>
      <c r="I48" s="101">
        <v>1.5</v>
      </c>
      <c r="J48" s="101">
        <v>0.5</v>
      </c>
      <c r="K48" s="101">
        <v>0</v>
      </c>
      <c r="L48" s="101">
        <v>0</v>
      </c>
      <c r="M48" s="101">
        <v>0</v>
      </c>
      <c r="N48" s="101">
        <v>0</v>
      </c>
      <c r="O48" s="101">
        <v>9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21">IF(SUM(B48:S48)=0,NA(),SUM(B48:S48))</f>
        <v>30.5</v>
      </c>
      <c r="U48" s="4">
        <v>16.5</v>
      </c>
      <c r="V48" s="101">
        <f t="shared" si="20"/>
        <v>47</v>
      </c>
    </row>
    <row r="49" spans="1:22" x14ac:dyDescent="0.2">
      <c r="A49" s="172">
        <f>'Web Graph Info.'!A42:A189</f>
        <v>42187</v>
      </c>
      <c r="B49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 s="101">
        <f t="shared" si="1"/>
        <v>17</v>
      </c>
      <c r="U49" s="4">
        <v>9</v>
      </c>
      <c r="V49">
        <f t="shared" si="2"/>
        <v>26</v>
      </c>
    </row>
    <row r="50" spans="1:22" x14ac:dyDescent="0.2">
      <c r="A50" s="172">
        <f>'Web Graph Info.'!A43:A190</f>
        <v>42188</v>
      </c>
      <c r="B50" s="101">
        <v>74.25</v>
      </c>
      <c r="C50" s="101">
        <v>0.75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3</v>
      </c>
      <c r="J50" s="101">
        <v>1</v>
      </c>
      <c r="K50" s="101">
        <v>0</v>
      </c>
      <c r="L50" s="101">
        <v>0</v>
      </c>
      <c r="M50" s="101">
        <v>0</v>
      </c>
      <c r="N50" s="101">
        <v>0</v>
      </c>
      <c r="O50" s="101">
        <v>2.5</v>
      </c>
      <c r="P50" s="101">
        <v>0</v>
      </c>
      <c r="Q50" s="101">
        <v>0</v>
      </c>
      <c r="R50" s="101">
        <v>0</v>
      </c>
      <c r="S50" s="101">
        <v>0</v>
      </c>
      <c r="T50" s="101">
        <f t="shared" si="1"/>
        <v>81.5</v>
      </c>
      <c r="U50" s="4">
        <v>74.75</v>
      </c>
      <c r="V50" s="101">
        <f t="shared" ref="V50" si="22">SUM(T50:U50)</f>
        <v>156.25</v>
      </c>
    </row>
    <row r="51" spans="1:22" x14ac:dyDescent="0.2">
      <c r="A51" s="172">
        <f>'Web Graph Info.'!A44:A191</f>
        <v>42189</v>
      </c>
      <c r="B51" s="101">
        <v>74.25</v>
      </c>
      <c r="C51" s="101">
        <v>0.75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3</v>
      </c>
      <c r="J51" s="101">
        <v>1</v>
      </c>
      <c r="K51" s="101">
        <v>0</v>
      </c>
      <c r="L51" s="101">
        <v>0</v>
      </c>
      <c r="M51" s="101">
        <v>0</v>
      </c>
      <c r="N51" s="101">
        <v>0</v>
      </c>
      <c r="O51" s="101">
        <v>2.5</v>
      </c>
      <c r="P51" s="101">
        <v>0</v>
      </c>
      <c r="Q51" s="101">
        <v>0</v>
      </c>
      <c r="R51" s="101">
        <v>0</v>
      </c>
      <c r="S51" s="101">
        <v>0</v>
      </c>
      <c r="T51" s="101">
        <f t="shared" ref="T51:T53" si="23">IF(SUM(B51:S51)=0,NA(),SUM(B51:S51))</f>
        <v>81.5</v>
      </c>
      <c r="U51" s="4">
        <v>74.75</v>
      </c>
      <c r="V51">
        <f t="shared" si="2"/>
        <v>156.25</v>
      </c>
    </row>
    <row r="52" spans="1:22" x14ac:dyDescent="0.2">
      <c r="A52" s="172">
        <f>'Web Graph Info.'!A45:A192</f>
        <v>42190</v>
      </c>
      <c r="B52" s="101">
        <v>74.25</v>
      </c>
      <c r="C52" s="101">
        <v>0.75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3</v>
      </c>
      <c r="J52" s="101">
        <v>1</v>
      </c>
      <c r="K52" s="101">
        <v>0</v>
      </c>
      <c r="L52" s="101">
        <v>0</v>
      </c>
      <c r="M52" s="101">
        <v>0</v>
      </c>
      <c r="N52" s="101">
        <v>0</v>
      </c>
      <c r="O52" s="101">
        <v>2.5</v>
      </c>
      <c r="P52" s="101">
        <v>0</v>
      </c>
      <c r="Q52" s="101">
        <v>0</v>
      </c>
      <c r="R52" s="101">
        <v>0</v>
      </c>
      <c r="S52" s="101">
        <v>0</v>
      </c>
      <c r="T52" s="101">
        <f t="shared" si="23"/>
        <v>81.5</v>
      </c>
      <c r="U52" s="4">
        <v>74.75</v>
      </c>
      <c r="V52">
        <f t="shared" si="2"/>
        <v>156.25</v>
      </c>
    </row>
    <row r="53" spans="1:22" x14ac:dyDescent="0.2">
      <c r="A53" s="172">
        <f>'Web Graph Info.'!A46:A193</f>
        <v>42191</v>
      </c>
      <c r="B53" s="101">
        <v>74.25</v>
      </c>
      <c r="C53" s="101">
        <v>0.75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3</v>
      </c>
      <c r="J53" s="101">
        <v>1</v>
      </c>
      <c r="K53" s="101">
        <v>0</v>
      </c>
      <c r="L53" s="101">
        <v>0</v>
      </c>
      <c r="M53" s="101">
        <v>0</v>
      </c>
      <c r="N53" s="101">
        <v>0</v>
      </c>
      <c r="O53" s="101">
        <v>2.5</v>
      </c>
      <c r="P53" s="101">
        <v>0</v>
      </c>
      <c r="Q53" s="101">
        <v>0</v>
      </c>
      <c r="R53" s="101">
        <v>0</v>
      </c>
      <c r="S53" s="101">
        <v>0</v>
      </c>
      <c r="T53" s="101">
        <f t="shared" si="23"/>
        <v>81.5</v>
      </c>
      <c r="U53" s="4">
        <v>74.75</v>
      </c>
      <c r="V53">
        <f t="shared" si="2"/>
        <v>156.25</v>
      </c>
    </row>
    <row r="54" spans="1:22" x14ac:dyDescent="0.2">
      <c r="A54" s="172">
        <f>'Web Graph Info.'!A47:A194</f>
        <v>42192</v>
      </c>
      <c r="B54" s="101">
        <v>9.5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3</v>
      </c>
      <c r="J54" s="101">
        <v>0.5</v>
      </c>
      <c r="K54" s="101">
        <v>0</v>
      </c>
      <c r="L54" s="101">
        <v>0</v>
      </c>
      <c r="M54" s="101">
        <v>0</v>
      </c>
      <c r="N54" s="101">
        <v>0</v>
      </c>
      <c r="O54" s="101">
        <v>1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"/>
        <v>14</v>
      </c>
      <c r="U54" s="4">
        <v>40.5</v>
      </c>
      <c r="V54">
        <f t="shared" si="2"/>
        <v>54.5</v>
      </c>
    </row>
    <row r="55" spans="1:22" x14ac:dyDescent="0.2">
      <c r="A55" s="172">
        <f>'Web Graph Info.'!A48:A195</f>
        <v>42193</v>
      </c>
      <c r="B55" s="101">
        <v>9.5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3</v>
      </c>
      <c r="J55" s="101">
        <v>0.5</v>
      </c>
      <c r="K55" s="101">
        <v>0</v>
      </c>
      <c r="L55" s="101">
        <v>0</v>
      </c>
      <c r="M55" s="101">
        <v>0</v>
      </c>
      <c r="N55" s="101">
        <v>0</v>
      </c>
      <c r="O55" s="101">
        <v>1</v>
      </c>
      <c r="P55" s="101">
        <v>0</v>
      </c>
      <c r="Q55" s="101">
        <v>0</v>
      </c>
      <c r="R55" s="101">
        <v>0</v>
      </c>
      <c r="S55" s="101">
        <v>0</v>
      </c>
      <c r="T55" s="101">
        <f t="shared" ref="T55" si="24">IF(SUM(B55:S55)=0,NA(),SUM(B55:S55))</f>
        <v>14</v>
      </c>
      <c r="U55" s="4">
        <v>40.5</v>
      </c>
      <c r="V55" s="101">
        <f t="shared" ref="V55" si="25">SUM(T55:U55)</f>
        <v>54.5</v>
      </c>
    </row>
    <row r="56" spans="1:22" x14ac:dyDescent="0.2">
      <c r="A56" s="172">
        <f>'Web Graph Info.'!A49:A196</f>
        <v>42194</v>
      </c>
      <c r="B56">
        <v>99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3</v>
      </c>
      <c r="K56">
        <v>0</v>
      </c>
      <c r="L56">
        <v>1.5</v>
      </c>
      <c r="M56">
        <v>0</v>
      </c>
      <c r="N56">
        <v>0</v>
      </c>
      <c r="O56">
        <v>0.5</v>
      </c>
      <c r="P56">
        <v>0</v>
      </c>
      <c r="Q56">
        <v>0</v>
      </c>
      <c r="R56">
        <v>0</v>
      </c>
      <c r="S56">
        <v>0</v>
      </c>
      <c r="T56" s="101">
        <f t="shared" si="1"/>
        <v>112</v>
      </c>
      <c r="U56" s="4">
        <v>234.5</v>
      </c>
      <c r="V56">
        <f t="shared" si="2"/>
        <v>346.5</v>
      </c>
    </row>
    <row r="57" spans="1:22" x14ac:dyDescent="0.2">
      <c r="A57" s="172">
        <f>'Web Graph Info.'!A50:A197</f>
        <v>42195</v>
      </c>
      <c r="B57" s="101">
        <v>99</v>
      </c>
      <c r="C57" s="101">
        <v>1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7</v>
      </c>
      <c r="J57" s="101">
        <v>3</v>
      </c>
      <c r="K57" s="101">
        <v>0</v>
      </c>
      <c r="L57" s="101">
        <v>1.5</v>
      </c>
      <c r="M57" s="101">
        <v>0</v>
      </c>
      <c r="N57" s="101">
        <v>0</v>
      </c>
      <c r="O57" s="101">
        <v>0.5</v>
      </c>
      <c r="P57" s="101">
        <v>0</v>
      </c>
      <c r="Q57" s="101">
        <v>0</v>
      </c>
      <c r="R57" s="101">
        <v>0</v>
      </c>
      <c r="S57" s="101">
        <v>0</v>
      </c>
      <c r="T57" s="101">
        <f t="shared" ref="T57" si="26">IF(SUM(B57:S57)=0,NA(),SUM(B57:S57))</f>
        <v>112</v>
      </c>
      <c r="U57" s="4">
        <v>235.5</v>
      </c>
      <c r="V57">
        <f t="shared" si="2"/>
        <v>347.5</v>
      </c>
    </row>
    <row r="58" spans="1:22" x14ac:dyDescent="0.2">
      <c r="A58" s="172">
        <f>'Web Graph Info.'!A51:A198</f>
        <v>42196</v>
      </c>
      <c r="B58">
        <v>132.30000000000001</v>
      </c>
      <c r="C58">
        <v>0.33</v>
      </c>
      <c r="D58">
        <v>0</v>
      </c>
      <c r="E58">
        <v>0</v>
      </c>
      <c r="F58">
        <v>0</v>
      </c>
      <c r="G58">
        <v>0</v>
      </c>
      <c r="H58">
        <v>0</v>
      </c>
      <c r="I58">
        <v>2.2999999999999998</v>
      </c>
      <c r="J58">
        <v>1</v>
      </c>
      <c r="K58">
        <v>0</v>
      </c>
      <c r="L58">
        <v>0</v>
      </c>
      <c r="M58">
        <v>0</v>
      </c>
      <c r="N58">
        <v>0</v>
      </c>
      <c r="O58">
        <v>0.3</v>
      </c>
      <c r="P58">
        <v>0</v>
      </c>
      <c r="Q58">
        <v>0</v>
      </c>
      <c r="R58">
        <v>0.3</v>
      </c>
      <c r="S58">
        <v>0</v>
      </c>
      <c r="T58" s="101">
        <f t="shared" si="1"/>
        <v>136.53000000000006</v>
      </c>
      <c r="U58" s="4">
        <v>51.3</v>
      </c>
      <c r="V58">
        <f t="shared" si="2"/>
        <v>187.83000000000004</v>
      </c>
    </row>
    <row r="59" spans="1:22" x14ac:dyDescent="0.2">
      <c r="A59" s="172">
        <f>'Web Graph Info.'!A52:A199</f>
        <v>42197</v>
      </c>
      <c r="B59" s="101">
        <v>132.30000000000001</v>
      </c>
      <c r="C59" s="101">
        <v>0.33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2.2999999999999998</v>
      </c>
      <c r="J59" s="101">
        <v>1</v>
      </c>
      <c r="K59" s="101">
        <v>0</v>
      </c>
      <c r="L59" s="101">
        <v>0</v>
      </c>
      <c r="M59" s="101">
        <v>0</v>
      </c>
      <c r="N59" s="101">
        <v>0</v>
      </c>
      <c r="O59" s="101">
        <v>0.3</v>
      </c>
      <c r="P59" s="101">
        <v>0</v>
      </c>
      <c r="Q59" s="101">
        <v>0</v>
      </c>
      <c r="R59" s="101">
        <v>0.3</v>
      </c>
      <c r="S59" s="101">
        <v>0</v>
      </c>
      <c r="T59" s="101">
        <f t="shared" ref="T59:T60" si="27">IF(SUM(B59:S59)=0,NA(),SUM(B59:S59))</f>
        <v>136.53000000000006</v>
      </c>
      <c r="U59" s="4">
        <v>51.3</v>
      </c>
      <c r="V59" s="101">
        <f t="shared" ref="V59:V60" si="28">SUM(T59:U59)</f>
        <v>187.83000000000004</v>
      </c>
    </row>
    <row r="60" spans="1:22" x14ac:dyDescent="0.2">
      <c r="A60" s="172">
        <f>'Web Graph Info.'!A53:A200</f>
        <v>42198</v>
      </c>
      <c r="B60" s="101">
        <v>132.30000000000001</v>
      </c>
      <c r="C60" s="101">
        <v>0.33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2.2999999999999998</v>
      </c>
      <c r="J60" s="101">
        <v>1</v>
      </c>
      <c r="K60" s="101">
        <v>0</v>
      </c>
      <c r="L60" s="101">
        <v>0</v>
      </c>
      <c r="M60" s="101">
        <v>0</v>
      </c>
      <c r="N60" s="101">
        <v>0</v>
      </c>
      <c r="O60" s="101">
        <v>0.3</v>
      </c>
      <c r="P60" s="101">
        <v>0</v>
      </c>
      <c r="Q60" s="101">
        <v>0</v>
      </c>
      <c r="R60" s="101">
        <v>0.3</v>
      </c>
      <c r="S60" s="101">
        <v>0</v>
      </c>
      <c r="T60" s="101">
        <f t="shared" si="27"/>
        <v>136.53000000000006</v>
      </c>
      <c r="U60" s="4">
        <v>51.3</v>
      </c>
      <c r="V60" s="101">
        <f t="shared" si="28"/>
        <v>187.83000000000004</v>
      </c>
    </row>
    <row r="61" spans="1:22" x14ac:dyDescent="0.2">
      <c r="A61" s="172">
        <f>'Web Graph Info.'!A54:A201</f>
        <v>42199</v>
      </c>
      <c r="B61">
        <v>178.5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4.5</v>
      </c>
      <c r="J61">
        <v>2</v>
      </c>
      <c r="K61">
        <v>0</v>
      </c>
      <c r="L61">
        <v>0</v>
      </c>
      <c r="M61">
        <v>0</v>
      </c>
      <c r="N61">
        <v>0</v>
      </c>
      <c r="O61">
        <v>0.5</v>
      </c>
      <c r="P61">
        <v>0</v>
      </c>
      <c r="Q61">
        <v>0</v>
      </c>
      <c r="R61">
        <v>0</v>
      </c>
      <c r="S61">
        <v>0</v>
      </c>
      <c r="T61" s="101">
        <f t="shared" si="1"/>
        <v>187.5</v>
      </c>
      <c r="U61" s="4">
        <v>17</v>
      </c>
      <c r="V61">
        <f t="shared" si="2"/>
        <v>204.5</v>
      </c>
    </row>
    <row r="62" spans="1:22" x14ac:dyDescent="0.2">
      <c r="A62" s="172">
        <f>'Web Graph Info.'!A55:A202</f>
        <v>42200</v>
      </c>
      <c r="B62" s="101">
        <v>178.5</v>
      </c>
      <c r="C62" s="101">
        <v>2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4.5</v>
      </c>
      <c r="J62" s="101">
        <v>2</v>
      </c>
      <c r="K62" s="101">
        <v>0</v>
      </c>
      <c r="L62" s="101">
        <v>0</v>
      </c>
      <c r="M62" s="101">
        <v>0</v>
      </c>
      <c r="N62" s="101">
        <v>0</v>
      </c>
      <c r="O62" s="101">
        <v>0.5</v>
      </c>
      <c r="P62" s="101">
        <v>0</v>
      </c>
      <c r="Q62" s="101">
        <v>0</v>
      </c>
      <c r="R62" s="101">
        <v>0</v>
      </c>
      <c r="S62" s="101">
        <v>0</v>
      </c>
      <c r="T62" s="101">
        <f t="shared" ref="T62" si="29">IF(SUM(B62:S62)=0,NA(),SUM(B62:S62))</f>
        <v>187.5</v>
      </c>
      <c r="U62" s="4">
        <v>17</v>
      </c>
      <c r="V62" s="101">
        <f t="shared" ref="V62" si="30">SUM(T62:U62)</f>
        <v>204.5</v>
      </c>
    </row>
    <row r="63" spans="1:22" x14ac:dyDescent="0.2">
      <c r="A63" s="172">
        <f>'Web Graph Info.'!A56:A203</f>
        <v>42201</v>
      </c>
      <c r="B63">
        <v>126</v>
      </c>
      <c r="C63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</v>
      </c>
      <c r="J63" s="101">
        <v>0</v>
      </c>
      <c r="K63" s="101">
        <v>0</v>
      </c>
      <c r="L63" s="101">
        <v>0.5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1.5</v>
      </c>
      <c r="S63" s="101">
        <v>0</v>
      </c>
      <c r="T63" s="101">
        <f t="shared" si="1"/>
        <v>130</v>
      </c>
      <c r="U63" s="4">
        <v>32.5</v>
      </c>
      <c r="V63">
        <f t="shared" si="2"/>
        <v>162.5</v>
      </c>
    </row>
    <row r="64" spans="1:22" x14ac:dyDescent="0.2">
      <c r="A64" s="172">
        <f>'Web Graph Info.'!A57:A204</f>
        <v>42202</v>
      </c>
      <c r="B64" s="101">
        <v>126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0</v>
      </c>
      <c r="K64" s="101">
        <v>0</v>
      </c>
      <c r="L64" s="101">
        <v>0.5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1.5</v>
      </c>
      <c r="S64" s="101">
        <v>0</v>
      </c>
      <c r="T64" s="101">
        <f t="shared" ref="T64" si="31">IF(SUM(B64:S64)=0,NA(),SUM(B64:S64))</f>
        <v>130</v>
      </c>
      <c r="U64" s="4">
        <v>32.5</v>
      </c>
      <c r="V64" s="101">
        <f t="shared" ref="V64" si="32">SUM(T64:U64)</f>
        <v>162.5</v>
      </c>
    </row>
    <row r="65" spans="1:22" x14ac:dyDescent="0.2">
      <c r="A65" s="172">
        <f>'Web Graph Info.'!A58:A205</f>
        <v>42203</v>
      </c>
      <c r="B65">
        <v>30.6</v>
      </c>
      <c r="C65">
        <v>0.3</v>
      </c>
      <c r="D65">
        <v>0</v>
      </c>
      <c r="E65">
        <v>0.3</v>
      </c>
      <c r="F65">
        <v>0</v>
      </c>
      <c r="G65">
        <v>0</v>
      </c>
      <c r="H65">
        <v>0</v>
      </c>
      <c r="I65">
        <v>3.6</v>
      </c>
      <c r="J65">
        <v>0</v>
      </c>
      <c r="K65">
        <v>0</v>
      </c>
      <c r="L65">
        <v>0</v>
      </c>
      <c r="M65">
        <v>1.3</v>
      </c>
      <c r="N65">
        <v>0</v>
      </c>
      <c r="O65">
        <v>0.6</v>
      </c>
      <c r="P65">
        <v>0</v>
      </c>
      <c r="Q65">
        <v>0</v>
      </c>
      <c r="R65">
        <v>0.3</v>
      </c>
      <c r="S65">
        <v>0</v>
      </c>
      <c r="T65" s="101">
        <f t="shared" si="1"/>
        <v>37</v>
      </c>
      <c r="U65" s="4">
        <v>10</v>
      </c>
      <c r="V65">
        <f t="shared" si="2"/>
        <v>47</v>
      </c>
    </row>
    <row r="66" spans="1:22" x14ac:dyDescent="0.2">
      <c r="A66" s="172">
        <f>'Web Graph Info.'!A59:A206</f>
        <v>42204</v>
      </c>
      <c r="B66" s="101">
        <v>30.6</v>
      </c>
      <c r="C66" s="101">
        <v>0.3</v>
      </c>
      <c r="D66" s="101">
        <v>0</v>
      </c>
      <c r="E66" s="101">
        <v>0.3</v>
      </c>
      <c r="F66" s="101">
        <v>0</v>
      </c>
      <c r="G66" s="101">
        <v>0</v>
      </c>
      <c r="H66" s="101">
        <v>0</v>
      </c>
      <c r="I66" s="101">
        <v>3.6</v>
      </c>
      <c r="J66" s="101">
        <v>0</v>
      </c>
      <c r="K66" s="101">
        <v>0</v>
      </c>
      <c r="L66" s="101">
        <v>0</v>
      </c>
      <c r="M66" s="101">
        <v>1.3</v>
      </c>
      <c r="N66" s="101">
        <v>0</v>
      </c>
      <c r="O66" s="101">
        <v>0.6</v>
      </c>
      <c r="P66" s="101">
        <v>0</v>
      </c>
      <c r="Q66" s="101">
        <v>0</v>
      </c>
      <c r="R66" s="101">
        <v>0.3</v>
      </c>
      <c r="S66" s="101">
        <v>0</v>
      </c>
      <c r="T66" s="101">
        <f t="shared" ref="T66:T67" si="33">IF(SUM(B66:S66)=0,NA(),SUM(B66:S66))</f>
        <v>37</v>
      </c>
      <c r="U66" s="4">
        <v>10</v>
      </c>
      <c r="V66" s="101">
        <f t="shared" ref="V66" si="34">SUM(T66:U66)</f>
        <v>47</v>
      </c>
    </row>
    <row r="67" spans="1:22" x14ac:dyDescent="0.2">
      <c r="A67" s="172">
        <f>'Web Graph Info.'!A60:A207</f>
        <v>42205</v>
      </c>
      <c r="B67" s="101">
        <v>30.6</v>
      </c>
      <c r="C67" s="101">
        <v>0.3</v>
      </c>
      <c r="D67" s="101">
        <v>0</v>
      </c>
      <c r="E67" s="101">
        <v>0.3</v>
      </c>
      <c r="F67" s="101">
        <v>0</v>
      </c>
      <c r="G67" s="101">
        <v>0</v>
      </c>
      <c r="H67" s="101">
        <v>0</v>
      </c>
      <c r="I67" s="101">
        <v>3.6</v>
      </c>
      <c r="J67" s="101">
        <v>0</v>
      </c>
      <c r="K67" s="101">
        <v>0</v>
      </c>
      <c r="L67" s="101">
        <v>0</v>
      </c>
      <c r="M67" s="101">
        <v>1.3</v>
      </c>
      <c r="N67" s="101">
        <v>0</v>
      </c>
      <c r="O67" s="101">
        <v>0.6</v>
      </c>
      <c r="P67" s="101">
        <v>0</v>
      </c>
      <c r="Q67" s="101">
        <v>0</v>
      </c>
      <c r="R67" s="101">
        <v>0.3</v>
      </c>
      <c r="S67" s="101">
        <v>0</v>
      </c>
      <c r="T67" s="101">
        <f t="shared" si="33"/>
        <v>37</v>
      </c>
      <c r="U67" s="4">
        <v>10</v>
      </c>
      <c r="V67">
        <f>SUM(T67:U67)</f>
        <v>47</v>
      </c>
    </row>
    <row r="68" spans="1:22" x14ac:dyDescent="0.2">
      <c r="A68" s="172">
        <f>'Web Graph Info.'!A61:A208</f>
        <v>42206</v>
      </c>
      <c r="B68" s="101">
        <v>36.5</v>
      </c>
      <c r="C68" s="101">
        <v>1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3</v>
      </c>
      <c r="J68" s="101">
        <v>2</v>
      </c>
      <c r="K68" s="101">
        <v>0</v>
      </c>
      <c r="L68" s="101">
        <v>0.5</v>
      </c>
      <c r="M68" s="101">
        <v>0</v>
      </c>
      <c r="N68" s="101">
        <v>0</v>
      </c>
      <c r="O68" s="101">
        <v>3.5</v>
      </c>
      <c r="P68" s="101">
        <v>0</v>
      </c>
      <c r="Q68" s="101">
        <v>0</v>
      </c>
      <c r="R68" s="101">
        <v>2</v>
      </c>
      <c r="S68" s="101">
        <v>0</v>
      </c>
      <c r="T68" s="101">
        <f t="shared" si="1"/>
        <v>48.5</v>
      </c>
      <c r="U68" s="4">
        <v>25</v>
      </c>
      <c r="V68">
        <f>SUM(T68:U68)</f>
        <v>73.5</v>
      </c>
    </row>
    <row r="69" spans="1:22" x14ac:dyDescent="0.2">
      <c r="A69" s="172">
        <f>'Web Graph Info.'!A62:A209</f>
        <v>42207</v>
      </c>
      <c r="B69" s="101">
        <v>36.5</v>
      </c>
      <c r="C69" s="101">
        <v>1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3</v>
      </c>
      <c r="J69" s="101">
        <v>2</v>
      </c>
      <c r="K69" s="101">
        <v>0</v>
      </c>
      <c r="L69" s="101">
        <v>0.5</v>
      </c>
      <c r="M69" s="101">
        <v>0</v>
      </c>
      <c r="N69" s="101">
        <v>0</v>
      </c>
      <c r="O69" s="101">
        <v>3.5</v>
      </c>
      <c r="P69" s="101">
        <v>0</v>
      </c>
      <c r="Q69" s="101">
        <v>0</v>
      </c>
      <c r="R69" s="101">
        <v>2</v>
      </c>
      <c r="S69" s="101">
        <v>0</v>
      </c>
      <c r="T69" s="101">
        <f t="shared" ref="T69" si="35">IF(SUM(B69:S69)=0,NA(),SUM(B69:S69))</f>
        <v>48.5</v>
      </c>
      <c r="U69" s="4">
        <v>25</v>
      </c>
      <c r="V69" s="101">
        <f>SUM(T69:U69)</f>
        <v>73.5</v>
      </c>
    </row>
    <row r="70" spans="1:22" x14ac:dyDescent="0.2">
      <c r="A70" s="172">
        <f>'Web Graph Info.'!A63:A210</f>
        <v>42208</v>
      </c>
      <c r="B70">
        <v>4.5</v>
      </c>
      <c r="C70">
        <v>0.5</v>
      </c>
      <c r="D70">
        <v>0</v>
      </c>
      <c r="E70">
        <v>0</v>
      </c>
      <c r="F70">
        <v>0</v>
      </c>
      <c r="G70">
        <v>0</v>
      </c>
      <c r="H70">
        <v>0</v>
      </c>
      <c r="I70">
        <v>0.5</v>
      </c>
      <c r="J70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f t="shared" si="1"/>
        <v>5.5</v>
      </c>
      <c r="U70" s="4">
        <v>3.5</v>
      </c>
      <c r="V70">
        <f t="shared" si="2"/>
        <v>9</v>
      </c>
    </row>
    <row r="71" spans="1:22" x14ac:dyDescent="0.2">
      <c r="A71" s="172">
        <f>'Web Graph Info.'!A64:A211</f>
        <v>42209</v>
      </c>
      <c r="B71" s="101">
        <v>4.5</v>
      </c>
      <c r="C71" s="101">
        <v>0.5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0.5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ref="T71" si="36">IF(SUM(B71:S71)=0,NA(),SUM(B71:S71))</f>
        <v>5.5</v>
      </c>
      <c r="U71" s="4">
        <v>3.5</v>
      </c>
      <c r="V71" s="101">
        <f t="shared" ref="V71" si="37">SUM(T71:U71)</f>
        <v>9</v>
      </c>
    </row>
    <row r="72" spans="1:22" x14ac:dyDescent="0.2">
      <c r="A72" s="172">
        <f>'Web Graph Info.'!A65:A212</f>
        <v>42210</v>
      </c>
      <c r="B72">
        <v>6.3</v>
      </c>
      <c r="C72">
        <v>1</v>
      </c>
      <c r="D72">
        <v>0</v>
      </c>
      <c r="E72">
        <v>0.3</v>
      </c>
      <c r="F72">
        <v>0</v>
      </c>
      <c r="G72">
        <v>0</v>
      </c>
      <c r="H72">
        <v>0</v>
      </c>
      <c r="I72">
        <v>3</v>
      </c>
      <c r="J72">
        <v>0.3</v>
      </c>
      <c r="K72">
        <v>0</v>
      </c>
      <c r="L72">
        <v>0.6</v>
      </c>
      <c r="M72">
        <v>0</v>
      </c>
      <c r="N72">
        <v>0</v>
      </c>
      <c r="O72">
        <v>0.3</v>
      </c>
      <c r="P72">
        <v>0</v>
      </c>
      <c r="Q72">
        <v>0</v>
      </c>
      <c r="R72">
        <v>0.3</v>
      </c>
      <c r="S72">
        <v>0</v>
      </c>
      <c r="T72" s="101">
        <f t="shared" si="1"/>
        <v>12.100000000000001</v>
      </c>
      <c r="U72" s="4">
        <v>5.3</v>
      </c>
      <c r="V72">
        <f t="shared" si="2"/>
        <v>17.400000000000002</v>
      </c>
    </row>
    <row r="73" spans="1:22" x14ac:dyDescent="0.2">
      <c r="A73" s="172">
        <f>'Web Graph Info.'!A66:A213</f>
        <v>42211</v>
      </c>
      <c r="B73" s="101">
        <v>6.3</v>
      </c>
      <c r="C73" s="101">
        <v>1</v>
      </c>
      <c r="D73" s="101">
        <v>0</v>
      </c>
      <c r="E73" s="101">
        <v>0.3</v>
      </c>
      <c r="F73" s="101">
        <v>0</v>
      </c>
      <c r="G73" s="101">
        <v>0</v>
      </c>
      <c r="H73" s="101">
        <v>0</v>
      </c>
      <c r="I73" s="101">
        <v>3</v>
      </c>
      <c r="J73" s="101">
        <v>0.3</v>
      </c>
      <c r="K73" s="101">
        <v>0</v>
      </c>
      <c r="L73" s="101">
        <v>0.6</v>
      </c>
      <c r="M73" s="101">
        <v>0</v>
      </c>
      <c r="N73" s="101">
        <v>0</v>
      </c>
      <c r="O73" s="101">
        <v>0.3</v>
      </c>
      <c r="P73" s="101">
        <v>0</v>
      </c>
      <c r="Q73" s="101">
        <v>0</v>
      </c>
      <c r="R73" s="101">
        <v>0.3</v>
      </c>
      <c r="S73" s="101">
        <v>0</v>
      </c>
      <c r="T73" s="101">
        <f t="shared" ref="T73:T74" si="38">IF(SUM(B73:S73)=0,NA(),SUM(B73:S73))</f>
        <v>12.100000000000001</v>
      </c>
      <c r="U73" s="4">
        <v>5.3</v>
      </c>
      <c r="V73">
        <f t="shared" si="2"/>
        <v>17.400000000000002</v>
      </c>
    </row>
    <row r="74" spans="1:22" x14ac:dyDescent="0.2">
      <c r="A74" s="172">
        <f>'Web Graph Info.'!A67:A214</f>
        <v>42212</v>
      </c>
      <c r="B74" s="101">
        <v>6.3</v>
      </c>
      <c r="C74" s="101">
        <v>1</v>
      </c>
      <c r="D74" s="101">
        <v>0</v>
      </c>
      <c r="E74" s="101">
        <v>0.3</v>
      </c>
      <c r="F74" s="101">
        <v>0</v>
      </c>
      <c r="G74" s="101">
        <v>0</v>
      </c>
      <c r="H74" s="101">
        <v>0</v>
      </c>
      <c r="I74" s="101">
        <v>3</v>
      </c>
      <c r="J74" s="101">
        <v>0.3</v>
      </c>
      <c r="K74" s="101">
        <v>0</v>
      </c>
      <c r="L74" s="101">
        <v>0.6</v>
      </c>
      <c r="M74" s="101">
        <v>0</v>
      </c>
      <c r="N74" s="101">
        <v>0</v>
      </c>
      <c r="O74" s="101">
        <v>0.3</v>
      </c>
      <c r="P74" s="101">
        <v>0</v>
      </c>
      <c r="Q74" s="101">
        <v>0</v>
      </c>
      <c r="R74" s="101">
        <v>0.3</v>
      </c>
      <c r="S74" s="101">
        <v>0</v>
      </c>
      <c r="T74" s="101">
        <f t="shared" si="38"/>
        <v>12.100000000000001</v>
      </c>
      <c r="U74" s="4">
        <v>5.3</v>
      </c>
      <c r="V74">
        <f>SUM(T74:U74)</f>
        <v>17.400000000000002</v>
      </c>
    </row>
    <row r="75" spans="1:22" x14ac:dyDescent="0.2">
      <c r="A75" s="172">
        <f>'Web Graph Info.'!A68:A215</f>
        <v>42213</v>
      </c>
      <c r="B75" s="101">
        <v>15.5</v>
      </c>
      <c r="C75" s="101">
        <v>0.5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1.5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0.5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12" si="39">IF(SUM(B75:S75)=0,NA(),SUM(B75:S75))</f>
        <v>18</v>
      </c>
      <c r="U75" s="4">
        <v>10.5</v>
      </c>
      <c r="V75">
        <f>SUM(T75:U75)</f>
        <v>28.5</v>
      </c>
    </row>
    <row r="76" spans="1:22" x14ac:dyDescent="0.2">
      <c r="A76" s="172">
        <f>'Web Graph Info.'!A69:A216</f>
        <v>42214</v>
      </c>
      <c r="B76" s="101">
        <v>15.5</v>
      </c>
      <c r="C76" s="101">
        <v>0.5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1.5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0.5</v>
      </c>
      <c r="P76" s="101">
        <v>0</v>
      </c>
      <c r="Q76" s="101">
        <v>0</v>
      </c>
      <c r="R76" s="101">
        <v>0</v>
      </c>
      <c r="S76" s="101">
        <v>0</v>
      </c>
      <c r="T76" s="101">
        <f t="shared" ref="T76" si="40">IF(SUM(B76:S76)=0,NA(),SUM(B76:S76))</f>
        <v>18</v>
      </c>
      <c r="U76" s="4">
        <v>10.5</v>
      </c>
      <c r="V76">
        <f t="shared" ref="V76:V108" si="41">SUM(T76:U76)</f>
        <v>28.5</v>
      </c>
    </row>
    <row r="77" spans="1:22" x14ac:dyDescent="0.2">
      <c r="A77" s="172">
        <f>'Web Graph Info.'!A70:A217</f>
        <v>42215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1.5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01">
        <f t="shared" si="39"/>
        <v>10.5</v>
      </c>
      <c r="U77" s="4">
        <v>26</v>
      </c>
      <c r="V77">
        <f t="shared" si="41"/>
        <v>36.5</v>
      </c>
    </row>
    <row r="78" spans="1:22" x14ac:dyDescent="0.2">
      <c r="A78" s="172">
        <f>'Web Graph Info.'!A71:A218</f>
        <v>42216</v>
      </c>
      <c r="B78" s="101">
        <v>7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1.5</v>
      </c>
      <c r="J78" s="101">
        <v>2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ref="T78" si="42">IF(SUM(B78:S78)=0,NA(),SUM(B78:S78))</f>
        <v>10.5</v>
      </c>
      <c r="U78" s="4">
        <v>26</v>
      </c>
      <c r="V78">
        <f t="shared" si="41"/>
        <v>36.5</v>
      </c>
    </row>
    <row r="79" spans="1:22" x14ac:dyDescent="0.2">
      <c r="A79" s="172">
        <f>'Web Graph Info.'!A72:A219</f>
        <v>42217</v>
      </c>
      <c r="B79">
        <v>0.6</v>
      </c>
      <c r="C79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f t="shared" si="39"/>
        <v>0.6</v>
      </c>
      <c r="U79" s="4">
        <v>0.3</v>
      </c>
      <c r="V79">
        <f>SUM(T79:U79)</f>
        <v>0.89999999999999991</v>
      </c>
    </row>
    <row r="80" spans="1:22" x14ac:dyDescent="0.2">
      <c r="A80" s="172">
        <f>'Web Graph Info.'!A73:A220</f>
        <v>42218</v>
      </c>
      <c r="B80" s="101">
        <v>0.6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f t="shared" ref="T80:T81" si="43">IF(SUM(B80:S80)=0,NA(),SUM(B80:S80))</f>
        <v>0.6</v>
      </c>
      <c r="U80" s="4">
        <v>0.3</v>
      </c>
      <c r="V80" s="101">
        <f>SUM(T80:U80)</f>
        <v>0.89999999999999991</v>
      </c>
    </row>
    <row r="81" spans="1:22" x14ac:dyDescent="0.2">
      <c r="A81" s="172">
        <f>'Web Graph Info.'!A74:A221</f>
        <v>42219</v>
      </c>
      <c r="B81" s="101">
        <v>0.6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f t="shared" si="43"/>
        <v>0.6</v>
      </c>
      <c r="U81" s="4">
        <v>0.3</v>
      </c>
      <c r="V81">
        <f t="shared" si="41"/>
        <v>0.89999999999999991</v>
      </c>
    </row>
    <row r="82" spans="1:22" x14ac:dyDescent="0.2">
      <c r="A82" s="172">
        <f>'Web Graph Info.'!A75:A222</f>
        <v>42220</v>
      </c>
      <c r="B82" s="101" t="s">
        <v>19</v>
      </c>
      <c r="C82" s="101" t="s">
        <v>19</v>
      </c>
      <c r="D82" s="101" t="s">
        <v>19</v>
      </c>
      <c r="E82" s="101" t="s">
        <v>19</v>
      </c>
      <c r="F82" s="101" t="s">
        <v>19</v>
      </c>
      <c r="G82" s="101" t="s">
        <v>19</v>
      </c>
      <c r="H82" s="101" t="s">
        <v>19</v>
      </c>
      <c r="I82" s="101" t="s">
        <v>19</v>
      </c>
      <c r="J82" s="101" t="s">
        <v>19</v>
      </c>
      <c r="K82" s="101" t="s">
        <v>19</v>
      </c>
      <c r="L82" s="101" t="s">
        <v>19</v>
      </c>
      <c r="M82" s="101" t="s">
        <v>19</v>
      </c>
      <c r="N82" s="101" t="s">
        <v>19</v>
      </c>
      <c r="O82" s="101" t="s">
        <v>19</v>
      </c>
      <c r="P82" s="101" t="s">
        <v>19</v>
      </c>
      <c r="Q82" s="101" t="s">
        <v>19</v>
      </c>
      <c r="R82" s="101" t="s">
        <v>19</v>
      </c>
      <c r="S82" s="101" t="s">
        <v>19</v>
      </c>
      <c r="T82" s="101" t="s">
        <v>19</v>
      </c>
      <c r="U82" s="101" t="s">
        <v>19</v>
      </c>
      <c r="V82" s="101" t="s">
        <v>19</v>
      </c>
    </row>
    <row r="83" spans="1:22" x14ac:dyDescent="0.2">
      <c r="A83" s="172">
        <f>'Web Graph Info.'!A76:A223</f>
        <v>42221</v>
      </c>
      <c r="B83" s="101" t="s">
        <v>19</v>
      </c>
      <c r="C83" s="101" t="s">
        <v>19</v>
      </c>
      <c r="D83" s="101" t="s">
        <v>19</v>
      </c>
      <c r="E83" s="101" t="s">
        <v>19</v>
      </c>
      <c r="F83" s="101" t="s">
        <v>19</v>
      </c>
      <c r="G83" s="101" t="s">
        <v>19</v>
      </c>
      <c r="H83" s="101" t="s">
        <v>19</v>
      </c>
      <c r="I83" s="101" t="s">
        <v>19</v>
      </c>
      <c r="J83" s="101" t="s">
        <v>19</v>
      </c>
      <c r="K83" s="101" t="s">
        <v>19</v>
      </c>
      <c r="L83" s="101" t="s">
        <v>19</v>
      </c>
      <c r="M83" s="101" t="s">
        <v>19</v>
      </c>
      <c r="N83" s="101" t="s">
        <v>19</v>
      </c>
      <c r="O83" s="101" t="s">
        <v>19</v>
      </c>
      <c r="P83" s="101" t="s">
        <v>19</v>
      </c>
      <c r="Q83" s="101" t="s">
        <v>19</v>
      </c>
      <c r="R83" s="101" t="s">
        <v>19</v>
      </c>
      <c r="S83" s="101" t="s">
        <v>19</v>
      </c>
      <c r="T83" s="101" t="s">
        <v>19</v>
      </c>
      <c r="U83" s="101" t="s">
        <v>19</v>
      </c>
      <c r="V83" s="101" t="s">
        <v>19</v>
      </c>
    </row>
    <row r="84" spans="1:22" x14ac:dyDescent="0.2">
      <c r="A84" s="172">
        <f>'Web Graph Info.'!A77:A224</f>
        <v>42222</v>
      </c>
      <c r="B84" s="3">
        <v>5.5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101">
        <f t="shared" si="39"/>
        <v>6.5</v>
      </c>
      <c r="U84" s="4">
        <v>3.5</v>
      </c>
      <c r="V84">
        <f t="shared" si="41"/>
        <v>10</v>
      </c>
    </row>
    <row r="85" spans="1:22" x14ac:dyDescent="0.2">
      <c r="A85" s="172">
        <f>'Web Graph Info.'!A78:A225</f>
        <v>42223</v>
      </c>
      <c r="B85" s="3">
        <v>5.5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101">
        <f t="shared" ref="T85" si="44">IF(SUM(B85:S85)=0,NA(),SUM(B85:S85))</f>
        <v>6.5</v>
      </c>
      <c r="U85" s="4">
        <v>3.5</v>
      </c>
      <c r="V85" s="101">
        <f t="shared" ref="V85" si="45">SUM(T85:U85)</f>
        <v>10</v>
      </c>
    </row>
    <row r="86" spans="1:22" x14ac:dyDescent="0.2">
      <c r="A86" s="172">
        <f>'Web Graph Info.'!A79:A226</f>
        <v>42224</v>
      </c>
      <c r="B86" s="4">
        <v>1.6</v>
      </c>
      <c r="C86" s="4">
        <v>0.3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0.6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01">
        <f t="shared" si="39"/>
        <v>2.5</v>
      </c>
      <c r="U86" s="4">
        <v>1.6</v>
      </c>
      <c r="V86">
        <f t="shared" si="41"/>
        <v>4.0999999999999996</v>
      </c>
    </row>
    <row r="87" spans="1:22" x14ac:dyDescent="0.2">
      <c r="A87" s="172">
        <f>'Web Graph Info.'!A80:A227</f>
        <v>42225</v>
      </c>
      <c r="B87" s="4">
        <v>1.6</v>
      </c>
      <c r="C87" s="4">
        <v>0.3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0.6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01">
        <f t="shared" ref="T87:T88" si="46">IF(SUM(B87:S87)=0,NA(),SUM(B87:S87))</f>
        <v>2.5</v>
      </c>
      <c r="U87" s="4">
        <v>1.6</v>
      </c>
      <c r="V87" s="101">
        <f t="shared" ref="V87" si="47">SUM(T87:U87)</f>
        <v>4.0999999999999996</v>
      </c>
    </row>
    <row r="88" spans="1:22" x14ac:dyDescent="0.2">
      <c r="A88" s="172">
        <f>'Web Graph Info.'!A81:A228</f>
        <v>42226</v>
      </c>
      <c r="B88" s="4">
        <v>1.6</v>
      </c>
      <c r="C88" s="4">
        <v>0.3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0.6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01">
        <f t="shared" si="46"/>
        <v>2.5</v>
      </c>
      <c r="U88" s="4">
        <v>1.6</v>
      </c>
      <c r="V88">
        <f t="shared" si="41"/>
        <v>4.0999999999999996</v>
      </c>
    </row>
    <row r="89" spans="1:22" x14ac:dyDescent="0.2">
      <c r="A89" s="172">
        <f>'Web Graph Info.'!A82:A229</f>
        <v>42227</v>
      </c>
      <c r="B89" s="4">
        <v>2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3.5</v>
      </c>
      <c r="J89" s="4">
        <v>0.5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01">
        <f t="shared" si="39"/>
        <v>6</v>
      </c>
      <c r="U89" s="4">
        <v>1</v>
      </c>
      <c r="V89">
        <f t="shared" si="41"/>
        <v>7</v>
      </c>
    </row>
    <row r="90" spans="1:22" x14ac:dyDescent="0.2">
      <c r="A90" s="172">
        <f>'Web Graph Info.'!A83:A230</f>
        <v>42228</v>
      </c>
      <c r="B90" s="4">
        <v>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3.5</v>
      </c>
      <c r="J90" s="4">
        <v>0.5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01">
        <f t="shared" ref="T90" si="48">IF(SUM(B90:S90)=0,NA(),SUM(B90:S90))</f>
        <v>6</v>
      </c>
      <c r="U90" s="4">
        <v>1</v>
      </c>
      <c r="V90">
        <f t="shared" si="41"/>
        <v>7</v>
      </c>
    </row>
    <row r="91" spans="1:22" x14ac:dyDescent="0.2">
      <c r="A91" s="172">
        <f>'Web Graph Info.'!A84:A231</f>
        <v>42229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/>
      <c r="I91" s="4">
        <v>1.5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01">
        <f t="shared" si="39"/>
        <v>2.5</v>
      </c>
      <c r="U91" s="4">
        <v>0</v>
      </c>
      <c r="V91">
        <f>SUM(T91:U91)</f>
        <v>2.5</v>
      </c>
    </row>
    <row r="92" spans="1:22" x14ac:dyDescent="0.2">
      <c r="A92" s="172">
        <f>'Web Graph Info.'!A85:A232</f>
        <v>42230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/>
      <c r="I92" s="4">
        <v>1.5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01">
        <f t="shared" ref="T92" si="49">IF(SUM(B92:S92)=0,NA(),SUM(B92:S92))</f>
        <v>2.5</v>
      </c>
      <c r="U92" s="4">
        <v>0</v>
      </c>
      <c r="V92" s="101">
        <f>SUM(T92:U92)</f>
        <v>2.5</v>
      </c>
    </row>
    <row r="93" spans="1:22" x14ac:dyDescent="0.2">
      <c r="A93" s="172">
        <f>'Web Graph Info.'!A86:A233</f>
        <v>42231</v>
      </c>
      <c r="B93" s="4">
        <v>0.3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0.3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01">
        <f t="shared" si="39"/>
        <v>2.5999999999999996</v>
      </c>
      <c r="U93" s="4">
        <v>0.3</v>
      </c>
      <c r="V93">
        <f t="shared" si="41"/>
        <v>2.8999999999999995</v>
      </c>
    </row>
    <row r="94" spans="1:22" x14ac:dyDescent="0.2">
      <c r="A94" s="172">
        <f>'Web Graph Info.'!A87:A234</f>
        <v>42232</v>
      </c>
      <c r="B94" s="4">
        <v>0.3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2</v>
      </c>
      <c r="J94" s="4">
        <v>0.3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01">
        <f t="shared" ref="T94:T95" si="50">IF(SUM(B94:S94)=0,NA(),SUM(B94:S94))</f>
        <v>2.5999999999999996</v>
      </c>
      <c r="U94" s="4">
        <v>0.3</v>
      </c>
      <c r="V94">
        <f t="shared" si="41"/>
        <v>2.8999999999999995</v>
      </c>
    </row>
    <row r="95" spans="1:22" x14ac:dyDescent="0.2">
      <c r="A95" s="172">
        <f>'Web Graph Info.'!A88:A235</f>
        <v>42233</v>
      </c>
      <c r="B95" s="4">
        <v>0.3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</v>
      </c>
      <c r="J95" s="4">
        <v>0.3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01">
        <f t="shared" si="50"/>
        <v>2.5999999999999996</v>
      </c>
      <c r="U95" s="4">
        <v>0.3</v>
      </c>
      <c r="V95">
        <f t="shared" si="41"/>
        <v>2.8999999999999995</v>
      </c>
    </row>
    <row r="96" spans="1:22" x14ac:dyDescent="0.2">
      <c r="A96" s="172">
        <f>'Web Graph Info.'!A89:A236</f>
        <v>42234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01">
        <f t="shared" si="39"/>
        <v>2</v>
      </c>
      <c r="U96" s="4">
        <v>0</v>
      </c>
      <c r="V96">
        <f t="shared" si="41"/>
        <v>2</v>
      </c>
    </row>
    <row r="97" spans="1:22" x14ac:dyDescent="0.2">
      <c r="A97" s="172">
        <f>'Web Graph Info.'!A90:A237</f>
        <v>42235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01">
        <f t="shared" ref="T97:T98" si="51">IF(SUM(B97:S97)=0,NA(),SUM(B97:S97))</f>
        <v>2</v>
      </c>
      <c r="U97" s="4">
        <v>0</v>
      </c>
      <c r="V97" s="101">
        <f t="shared" ref="V97:V98" si="52">SUM(T97:U97)</f>
        <v>2</v>
      </c>
    </row>
    <row r="98" spans="1:22" x14ac:dyDescent="0.2">
      <c r="A98" s="172">
        <f>'Web Graph Info.'!A91:A238</f>
        <v>42236</v>
      </c>
      <c r="B98" s="4">
        <v>1.5</v>
      </c>
      <c r="C98" s="4">
        <v>0.5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5</v>
      </c>
      <c r="J98" s="4">
        <v>0</v>
      </c>
      <c r="K98" s="4">
        <v>0</v>
      </c>
      <c r="L98" s="4">
        <v>0</v>
      </c>
      <c r="M98" s="4">
        <v>0.5</v>
      </c>
      <c r="N98" s="4">
        <v>0</v>
      </c>
      <c r="O98" s="4">
        <v>0.5</v>
      </c>
      <c r="P98" s="4">
        <v>0</v>
      </c>
      <c r="Q98" s="4">
        <v>0</v>
      </c>
      <c r="R98" s="4">
        <v>0</v>
      </c>
      <c r="S98" s="4">
        <v>0</v>
      </c>
      <c r="T98" s="101">
        <f t="shared" si="51"/>
        <v>8</v>
      </c>
      <c r="U98" s="4">
        <v>0.5</v>
      </c>
      <c r="V98" s="101">
        <f t="shared" si="52"/>
        <v>8.5</v>
      </c>
    </row>
    <row r="99" spans="1:22" x14ac:dyDescent="0.2">
      <c r="A99" s="172">
        <f>'Web Graph Info.'!A92:A239</f>
        <v>42237</v>
      </c>
      <c r="B99" s="4">
        <v>1.5</v>
      </c>
      <c r="C99" s="4">
        <v>0.5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5</v>
      </c>
      <c r="J99" s="4">
        <v>0</v>
      </c>
      <c r="K99" s="4">
        <v>0</v>
      </c>
      <c r="L99" s="4">
        <v>0</v>
      </c>
      <c r="M99" s="4">
        <v>0.5</v>
      </c>
      <c r="N99" s="4">
        <v>0</v>
      </c>
      <c r="O99" s="4">
        <v>0.5</v>
      </c>
      <c r="P99" s="4">
        <v>0</v>
      </c>
      <c r="Q99" s="4">
        <v>0</v>
      </c>
      <c r="R99" s="4">
        <v>0</v>
      </c>
      <c r="S99" s="4">
        <v>0</v>
      </c>
      <c r="T99" s="101">
        <f t="shared" si="39"/>
        <v>8</v>
      </c>
      <c r="U99" s="4">
        <v>0.5</v>
      </c>
      <c r="V99">
        <f t="shared" si="41"/>
        <v>8.5</v>
      </c>
    </row>
    <row r="100" spans="1:22" x14ac:dyDescent="0.2">
      <c r="A100" s="172">
        <f>'Web Graph Info.'!A93:A240</f>
        <v>42238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1.3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01">
        <f t="shared" si="39"/>
        <v>1.3</v>
      </c>
      <c r="U100" s="4">
        <v>0.3</v>
      </c>
      <c r="V100">
        <f t="shared" si="41"/>
        <v>1.6</v>
      </c>
    </row>
    <row r="101" spans="1:22" x14ac:dyDescent="0.2">
      <c r="A101" s="172">
        <f>'Web Graph Info.'!A94:A241</f>
        <v>42239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1.3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01">
        <f t="shared" si="39"/>
        <v>1.3</v>
      </c>
      <c r="U101" s="4">
        <v>0.3</v>
      </c>
      <c r="V101">
        <f t="shared" si="41"/>
        <v>1.6</v>
      </c>
    </row>
    <row r="102" spans="1:22" x14ac:dyDescent="0.2">
      <c r="A102" s="172">
        <f>'Web Graph Info.'!A95:A242</f>
        <v>42240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1.3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01">
        <f t="shared" si="39"/>
        <v>1.3</v>
      </c>
      <c r="U102" s="4">
        <v>0.3</v>
      </c>
      <c r="V102">
        <f t="shared" si="41"/>
        <v>1.6</v>
      </c>
    </row>
    <row r="103" spans="1:22" x14ac:dyDescent="0.2">
      <c r="A103" s="172">
        <f>'Web Graph Info.'!A96:A243</f>
        <v>42241</v>
      </c>
      <c r="B103" s="4">
        <v>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1.5</v>
      </c>
      <c r="J103" s="4">
        <v>1</v>
      </c>
      <c r="K103" s="4">
        <v>0</v>
      </c>
      <c r="L103" s="4">
        <v>1</v>
      </c>
      <c r="M103" s="4">
        <v>0</v>
      </c>
      <c r="N103" s="4">
        <v>0</v>
      </c>
      <c r="O103" s="4">
        <v>3</v>
      </c>
      <c r="P103" s="4">
        <v>0</v>
      </c>
      <c r="Q103" s="4">
        <v>0</v>
      </c>
      <c r="R103" s="4">
        <v>0</v>
      </c>
      <c r="S103" s="4">
        <v>0</v>
      </c>
      <c r="T103" s="101">
        <f t="shared" ref="T103" si="53">IF(SUM(B103:S103)=0,NA(),SUM(B103:S103))</f>
        <v>10.5</v>
      </c>
      <c r="U103" s="4">
        <v>1</v>
      </c>
      <c r="V103" s="101">
        <f t="shared" ref="V103" si="54">SUM(T103:U103)</f>
        <v>11.5</v>
      </c>
    </row>
    <row r="104" spans="1:22" x14ac:dyDescent="0.2">
      <c r="A104" s="172">
        <f>'Web Graph Info.'!A97:A244</f>
        <v>42242</v>
      </c>
      <c r="B104" s="4">
        <v>4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1.5</v>
      </c>
      <c r="J104" s="4">
        <v>1</v>
      </c>
      <c r="K104" s="4">
        <v>0</v>
      </c>
      <c r="L104" s="4">
        <v>1</v>
      </c>
      <c r="M104" s="4">
        <v>0</v>
      </c>
      <c r="N104" s="4">
        <v>0</v>
      </c>
      <c r="O104" s="4">
        <v>3</v>
      </c>
      <c r="P104" s="4">
        <v>0</v>
      </c>
      <c r="Q104" s="4">
        <v>0</v>
      </c>
      <c r="R104" s="4">
        <v>0</v>
      </c>
      <c r="S104" s="4">
        <v>0</v>
      </c>
      <c r="T104" s="101">
        <f t="shared" ref="T104" si="55">IF(SUM(B104:S104)=0,NA(),SUM(B104:S104))</f>
        <v>10.5</v>
      </c>
      <c r="U104" s="4">
        <v>1</v>
      </c>
      <c r="V104" s="101">
        <f t="shared" ref="V104" si="56">SUM(T104:U104)</f>
        <v>11.5</v>
      </c>
    </row>
    <row r="105" spans="1:22" x14ac:dyDescent="0.2">
      <c r="A105" s="172">
        <f>'Web Graph Info.'!A98:A245</f>
        <v>42243</v>
      </c>
      <c r="B105" s="4">
        <v>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4</v>
      </c>
      <c r="P105" s="4">
        <v>0</v>
      </c>
      <c r="Q105" s="4">
        <v>0</v>
      </c>
      <c r="R105" s="4">
        <v>0</v>
      </c>
      <c r="S105" s="4">
        <v>0</v>
      </c>
      <c r="T105" s="101">
        <f t="shared" si="39"/>
        <v>8</v>
      </c>
      <c r="U105" s="4">
        <v>1.5</v>
      </c>
      <c r="V105">
        <f>SUM(T105:U105)</f>
        <v>9.5</v>
      </c>
    </row>
    <row r="106" spans="1:22" x14ac:dyDescent="0.2">
      <c r="A106" s="172">
        <f>'Web Graph Info.'!A99:A246</f>
        <v>42244</v>
      </c>
      <c r="B106" s="4">
        <v>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4</v>
      </c>
      <c r="P106" s="4">
        <v>0</v>
      </c>
      <c r="Q106" s="4">
        <v>0</v>
      </c>
      <c r="R106" s="4">
        <v>0</v>
      </c>
      <c r="S106" s="4">
        <v>0</v>
      </c>
      <c r="T106" s="101">
        <f t="shared" si="39"/>
        <v>8</v>
      </c>
      <c r="U106" s="4">
        <v>1.5</v>
      </c>
      <c r="V106">
        <f t="shared" si="41"/>
        <v>9.5</v>
      </c>
    </row>
    <row r="107" spans="1:22" x14ac:dyDescent="0.2">
      <c r="A107" s="172">
        <f>'Web Graph Info.'!A100:A247</f>
        <v>42245</v>
      </c>
      <c r="B107" s="4">
        <v>0.3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0.6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f>7/3</f>
        <v>2.3333333333333335</v>
      </c>
      <c r="P107" s="4">
        <v>0</v>
      </c>
      <c r="Q107" s="4">
        <v>0</v>
      </c>
      <c r="R107" s="4">
        <v>0</v>
      </c>
      <c r="S107" s="4">
        <v>0</v>
      </c>
      <c r="T107" s="101">
        <f t="shared" si="39"/>
        <v>3.2333333333333334</v>
      </c>
      <c r="U107" s="4">
        <v>0.6</v>
      </c>
      <c r="V107">
        <f t="shared" si="41"/>
        <v>3.8333333333333335</v>
      </c>
    </row>
    <row r="108" spans="1:22" x14ac:dyDescent="0.2">
      <c r="A108" s="172">
        <f>'Web Graph Info.'!A101:A248</f>
        <v>42246</v>
      </c>
      <c r="B108" s="4">
        <v>0.3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0.6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f t="shared" ref="O108:O109" si="57">7/3</f>
        <v>2.3333333333333335</v>
      </c>
      <c r="P108" s="4">
        <v>0</v>
      </c>
      <c r="Q108" s="4">
        <v>0</v>
      </c>
      <c r="R108" s="4">
        <v>0</v>
      </c>
      <c r="S108" s="4">
        <v>0</v>
      </c>
      <c r="T108" s="101">
        <f t="shared" si="39"/>
        <v>3.2333333333333334</v>
      </c>
      <c r="U108" s="4">
        <v>0.6</v>
      </c>
      <c r="V108">
        <f t="shared" si="41"/>
        <v>3.8333333333333335</v>
      </c>
    </row>
    <row r="109" spans="1:22" x14ac:dyDescent="0.2">
      <c r="A109" s="172">
        <f>'Web Graph Info.'!A102:A249</f>
        <v>42247</v>
      </c>
      <c r="B109" s="4">
        <v>0.3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0.6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f t="shared" si="57"/>
        <v>2.3333333333333335</v>
      </c>
      <c r="P109" s="4">
        <v>0</v>
      </c>
      <c r="Q109" s="4">
        <v>0</v>
      </c>
      <c r="R109" s="4">
        <v>0</v>
      </c>
      <c r="S109" s="4">
        <v>0</v>
      </c>
      <c r="T109" s="101">
        <f t="shared" si="39"/>
        <v>3.2333333333333334</v>
      </c>
      <c r="U109" s="4">
        <v>0.6</v>
      </c>
      <c r="V109">
        <f>SUM(T109:U109)</f>
        <v>3.8333333333333335</v>
      </c>
    </row>
    <row r="110" spans="1:22" x14ac:dyDescent="0.2">
      <c r="A110" s="172">
        <f>'Web Graph Info.'!A103:A250</f>
        <v>42248</v>
      </c>
      <c r="B110" s="4">
        <v>3.5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2.5</v>
      </c>
      <c r="J110" s="4">
        <v>0</v>
      </c>
      <c r="K110" s="4">
        <v>0</v>
      </c>
      <c r="L110" s="4">
        <v>0</v>
      </c>
      <c r="M110" s="4">
        <v>2</v>
      </c>
      <c r="N110" s="4">
        <v>0</v>
      </c>
      <c r="O110" s="4">
        <v>15.5</v>
      </c>
      <c r="P110" s="4">
        <v>0</v>
      </c>
      <c r="Q110" s="4">
        <v>0</v>
      </c>
      <c r="R110" s="4">
        <v>0</v>
      </c>
      <c r="S110" s="4">
        <v>0</v>
      </c>
      <c r="T110" s="101">
        <f t="shared" si="39"/>
        <v>23.5</v>
      </c>
      <c r="U110" s="4">
        <v>1</v>
      </c>
      <c r="V110">
        <f>SUM(T110:U110)</f>
        <v>24.5</v>
      </c>
    </row>
    <row r="111" spans="1:22" x14ac:dyDescent="0.2">
      <c r="A111" s="172">
        <f>'Web Graph Info.'!A104:A251</f>
        <v>42249</v>
      </c>
      <c r="B111" s="4">
        <v>3.5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2.5</v>
      </c>
      <c r="J111" s="4">
        <v>0</v>
      </c>
      <c r="K111" s="4">
        <v>0</v>
      </c>
      <c r="L111" s="4">
        <v>0</v>
      </c>
      <c r="M111" s="4">
        <v>2</v>
      </c>
      <c r="N111" s="4">
        <v>0</v>
      </c>
      <c r="O111" s="4">
        <v>15.5</v>
      </c>
      <c r="P111" s="4">
        <v>0</v>
      </c>
      <c r="Q111" s="4">
        <v>0</v>
      </c>
      <c r="R111" s="4">
        <v>0</v>
      </c>
      <c r="S111" s="4">
        <v>0</v>
      </c>
      <c r="T111" s="101">
        <f t="shared" ref="T111" si="58">IF(SUM(B111:S111)=0,NA(),SUM(B111:S111))</f>
        <v>23.5</v>
      </c>
      <c r="U111" s="4">
        <v>1</v>
      </c>
      <c r="V111" s="101">
        <f>SUM(T111:U111)</f>
        <v>24.5</v>
      </c>
    </row>
    <row r="112" spans="1:22" x14ac:dyDescent="0.2">
      <c r="A112" s="172">
        <f>'Web Graph Info.'!A105:A252</f>
        <v>42250</v>
      </c>
      <c r="B112" s="4">
        <v>1.5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0.5</v>
      </c>
      <c r="K112" s="4">
        <v>0</v>
      </c>
      <c r="L112" s="4">
        <v>0</v>
      </c>
      <c r="M112" s="4">
        <v>0</v>
      </c>
      <c r="N112" s="4">
        <v>0</v>
      </c>
      <c r="O112" s="4">
        <v>1.5</v>
      </c>
      <c r="P112" s="4">
        <v>0</v>
      </c>
      <c r="Q112" s="4">
        <v>0</v>
      </c>
      <c r="R112" s="4">
        <v>0</v>
      </c>
      <c r="S112" s="4">
        <v>0</v>
      </c>
      <c r="T112" s="101">
        <f t="shared" si="39"/>
        <v>5.5</v>
      </c>
      <c r="U112" s="4">
        <v>1.5</v>
      </c>
      <c r="V112">
        <f t="shared" ref="V112:V118" si="59">SUM(T112:U112)</f>
        <v>7</v>
      </c>
    </row>
    <row r="113" spans="1:22" x14ac:dyDescent="0.2">
      <c r="A113" s="172">
        <f>'Web Graph Info.'!A106:A253</f>
        <v>42251</v>
      </c>
      <c r="B113" s="4">
        <v>1.5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0.5</v>
      </c>
      <c r="K113" s="4">
        <v>0</v>
      </c>
      <c r="L113" s="4">
        <v>0</v>
      </c>
      <c r="M113" s="4">
        <v>0</v>
      </c>
      <c r="N113" s="4">
        <v>0</v>
      </c>
      <c r="O113" s="4">
        <v>1.5</v>
      </c>
      <c r="P113" s="4">
        <v>0</v>
      </c>
      <c r="Q113" s="4">
        <v>0</v>
      </c>
      <c r="R113" s="4">
        <v>0</v>
      </c>
      <c r="S113" s="4">
        <v>0</v>
      </c>
      <c r="T113" s="101">
        <f t="shared" ref="T113" si="60">IF(SUM(B113:S113)=0,NA(),SUM(B113:S113))</f>
        <v>5.5</v>
      </c>
      <c r="U113" s="4">
        <v>1.5</v>
      </c>
      <c r="V113" s="101">
        <f t="shared" ref="V113" si="61">SUM(T113:U113)</f>
        <v>7</v>
      </c>
    </row>
    <row r="114" spans="1:22" x14ac:dyDescent="0.2">
      <c r="A114" s="172">
        <f>'Web Graph Info.'!A107:A254</f>
        <v>42252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f>14/4</f>
        <v>3.5</v>
      </c>
      <c r="J114" s="4">
        <v>0.25</v>
      </c>
      <c r="K114" s="4">
        <v>0</v>
      </c>
      <c r="L114" s="4">
        <v>0</v>
      </c>
      <c r="M114" s="4">
        <v>0.25</v>
      </c>
      <c r="N114" s="4">
        <v>0</v>
      </c>
      <c r="O114" s="4">
        <v>1.75</v>
      </c>
      <c r="P114" s="4">
        <v>0</v>
      </c>
      <c r="Q114" s="4">
        <v>0</v>
      </c>
      <c r="R114" s="4">
        <v>0</v>
      </c>
      <c r="S114" s="4">
        <v>0</v>
      </c>
      <c r="T114" s="101">
        <f t="shared" ref="T114" si="62">IF(SUM(B114:S114)=0,NA(),SUM(B114:S114))</f>
        <v>6.75</v>
      </c>
      <c r="U114" s="4">
        <v>1</v>
      </c>
      <c r="V114">
        <f t="shared" si="59"/>
        <v>7.75</v>
      </c>
    </row>
    <row r="115" spans="1:22" x14ac:dyDescent="0.2">
      <c r="A115" s="172">
        <f>'Web Graph Info.'!A108:A255</f>
        <v>42253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f t="shared" ref="I115:I117" si="63">14/4</f>
        <v>3.5</v>
      </c>
      <c r="J115" s="4">
        <v>0.25</v>
      </c>
      <c r="K115" s="4">
        <v>0</v>
      </c>
      <c r="L115" s="4">
        <v>0</v>
      </c>
      <c r="M115" s="4">
        <v>0.25</v>
      </c>
      <c r="N115" s="4">
        <v>0</v>
      </c>
      <c r="O115" s="4">
        <v>1.75</v>
      </c>
      <c r="P115" s="4">
        <v>0</v>
      </c>
      <c r="Q115" s="4">
        <v>0</v>
      </c>
      <c r="R115" s="4">
        <v>0</v>
      </c>
      <c r="S115" s="4">
        <v>0</v>
      </c>
      <c r="T115" s="101">
        <f t="shared" ref="T115:T117" si="64">IF(SUM(B115:S115)=0,NA(),SUM(B115:S115))</f>
        <v>6.75</v>
      </c>
      <c r="U115" s="4">
        <v>1</v>
      </c>
      <c r="V115" s="101">
        <f t="shared" ref="V115:V117" si="65">SUM(T115:U115)</f>
        <v>7.75</v>
      </c>
    </row>
    <row r="116" spans="1:22" x14ac:dyDescent="0.2">
      <c r="A116" s="172">
        <f>'Web Graph Info.'!A109:A256</f>
        <v>42254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f t="shared" si="63"/>
        <v>3.5</v>
      </c>
      <c r="J116" s="4">
        <v>0.25</v>
      </c>
      <c r="K116" s="4">
        <v>0</v>
      </c>
      <c r="L116" s="4">
        <v>0</v>
      </c>
      <c r="M116" s="4">
        <v>0.25</v>
      </c>
      <c r="N116" s="4">
        <v>0</v>
      </c>
      <c r="O116" s="4">
        <v>1.75</v>
      </c>
      <c r="P116" s="4">
        <v>0</v>
      </c>
      <c r="Q116" s="4">
        <v>0</v>
      </c>
      <c r="R116" s="4">
        <v>0</v>
      </c>
      <c r="S116" s="4">
        <v>0</v>
      </c>
      <c r="T116" s="101">
        <f t="shared" si="64"/>
        <v>6.75</v>
      </c>
      <c r="U116" s="4">
        <v>1</v>
      </c>
      <c r="V116" s="101">
        <f t="shared" si="65"/>
        <v>7.75</v>
      </c>
    </row>
    <row r="117" spans="1:22" x14ac:dyDescent="0.2">
      <c r="A117" s="172">
        <f>'Web Graph Info.'!A110:A257</f>
        <v>42255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f t="shared" si="63"/>
        <v>3.5</v>
      </c>
      <c r="J117" s="4">
        <v>0.25</v>
      </c>
      <c r="K117" s="4">
        <v>0</v>
      </c>
      <c r="L117" s="4">
        <v>0</v>
      </c>
      <c r="M117" s="4">
        <v>0.25</v>
      </c>
      <c r="N117" s="4">
        <v>0</v>
      </c>
      <c r="O117" s="4">
        <v>1.75</v>
      </c>
      <c r="P117" s="4">
        <v>0</v>
      </c>
      <c r="Q117" s="4">
        <v>0</v>
      </c>
      <c r="R117" s="4">
        <v>0</v>
      </c>
      <c r="S117" s="4">
        <v>0</v>
      </c>
      <c r="T117" s="101">
        <f t="shared" si="64"/>
        <v>6.75</v>
      </c>
      <c r="U117" s="4">
        <v>1</v>
      </c>
      <c r="V117" s="101">
        <f t="shared" si="65"/>
        <v>7.75</v>
      </c>
    </row>
    <row r="118" spans="1:22" x14ac:dyDescent="0.2">
      <c r="A118" s="172">
        <f>'Web Graph Info.'!A111:A258</f>
        <v>42256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14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8</v>
      </c>
      <c r="P118" s="4">
        <v>0</v>
      </c>
      <c r="Q118" s="4">
        <v>0</v>
      </c>
      <c r="R118" s="4">
        <v>0</v>
      </c>
      <c r="S118" s="4">
        <v>0</v>
      </c>
      <c r="T118" s="101">
        <f t="shared" ref="T118:T136" si="66">IF(SUM(B118:S118)=0,NA(),SUM(B118:S118))</f>
        <v>24</v>
      </c>
      <c r="U118" s="4">
        <v>4</v>
      </c>
      <c r="V118">
        <f t="shared" si="59"/>
        <v>28</v>
      </c>
    </row>
    <row r="119" spans="1:22" x14ac:dyDescent="0.2">
      <c r="A119" s="172">
        <f>'Web Graph Info.'!A112:A259</f>
        <v>42257</v>
      </c>
      <c r="B119" s="4">
        <v>1.5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9</v>
      </c>
      <c r="P119" s="4">
        <v>0</v>
      </c>
      <c r="Q119" s="4">
        <v>0</v>
      </c>
      <c r="R119" s="4">
        <v>0</v>
      </c>
      <c r="S119" s="4">
        <v>0</v>
      </c>
      <c r="T119" s="101">
        <f t="shared" si="66"/>
        <v>12.5</v>
      </c>
      <c r="U119" s="4">
        <v>0.5</v>
      </c>
      <c r="V119">
        <f t="shared" ref="V119:V136" si="67">SUM(T119:U119)</f>
        <v>13</v>
      </c>
    </row>
    <row r="120" spans="1:22" x14ac:dyDescent="0.2">
      <c r="A120" s="172">
        <f>'Web Graph Info.'!A113:A260</f>
        <v>42258</v>
      </c>
      <c r="B120" s="4">
        <v>1.5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9</v>
      </c>
      <c r="P120" s="4">
        <v>0</v>
      </c>
      <c r="Q120" s="4">
        <v>0</v>
      </c>
      <c r="R120" s="4">
        <v>0</v>
      </c>
      <c r="S120" s="4">
        <v>0</v>
      </c>
      <c r="T120" s="101">
        <f t="shared" ref="T120" si="68">IF(SUM(B120:S120)=0,NA(),SUM(B120:S120))</f>
        <v>12.5</v>
      </c>
      <c r="U120" s="4">
        <v>0.5</v>
      </c>
      <c r="V120" s="101">
        <f t="shared" ref="V120" si="69">SUM(T120:U120)</f>
        <v>13</v>
      </c>
    </row>
    <row r="121" spans="1:22" x14ac:dyDescent="0.2">
      <c r="A121" s="172">
        <f>'Web Graph Info.'!A114:A261</f>
        <v>42259</v>
      </c>
      <c r="B121" s="4">
        <v>8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1.3</v>
      </c>
      <c r="J121" s="4">
        <v>0.3</v>
      </c>
      <c r="K121" s="4">
        <v>0</v>
      </c>
      <c r="L121" s="4">
        <v>0</v>
      </c>
      <c r="M121" s="4">
        <v>0</v>
      </c>
      <c r="N121" s="4">
        <v>0</v>
      </c>
      <c r="O121" s="4">
        <v>8</v>
      </c>
      <c r="P121" s="4">
        <v>0</v>
      </c>
      <c r="Q121" s="4">
        <v>0</v>
      </c>
      <c r="R121" s="4">
        <v>0</v>
      </c>
      <c r="S121" s="4">
        <v>0</v>
      </c>
      <c r="T121" s="101">
        <f t="shared" si="66"/>
        <v>17.600000000000001</v>
      </c>
      <c r="U121" s="4">
        <v>8.3000000000000007</v>
      </c>
      <c r="V121">
        <f t="shared" si="67"/>
        <v>25.900000000000002</v>
      </c>
    </row>
    <row r="122" spans="1:22" x14ac:dyDescent="0.2">
      <c r="A122" s="172">
        <f>'Web Graph Info.'!A115:A262</f>
        <v>42260</v>
      </c>
      <c r="B122" s="4">
        <v>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1.3</v>
      </c>
      <c r="J122" s="4">
        <v>0.3</v>
      </c>
      <c r="K122" s="4">
        <v>0</v>
      </c>
      <c r="L122" s="4">
        <v>0</v>
      </c>
      <c r="M122" s="4">
        <v>0</v>
      </c>
      <c r="N122" s="4">
        <v>0</v>
      </c>
      <c r="O122" s="4">
        <v>8</v>
      </c>
      <c r="P122" s="4">
        <v>0</v>
      </c>
      <c r="Q122" s="4">
        <v>0</v>
      </c>
      <c r="R122" s="4">
        <v>0</v>
      </c>
      <c r="S122" s="4">
        <v>0</v>
      </c>
      <c r="T122" s="101">
        <f t="shared" ref="T122:T123" si="70">IF(SUM(B122:S122)=0,NA(),SUM(B122:S122))</f>
        <v>17.600000000000001</v>
      </c>
      <c r="U122" s="4">
        <v>8.3000000000000007</v>
      </c>
      <c r="V122" s="101">
        <f t="shared" ref="V122:V123" si="71">SUM(T122:U122)</f>
        <v>25.900000000000002</v>
      </c>
    </row>
    <row r="123" spans="1:22" x14ac:dyDescent="0.2">
      <c r="A123" s="172">
        <f>'Web Graph Info.'!A116:A263</f>
        <v>42261</v>
      </c>
      <c r="B123" s="4">
        <v>8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1.3</v>
      </c>
      <c r="J123" s="4">
        <v>0.3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0</v>
      </c>
      <c r="Q123" s="4">
        <v>0</v>
      </c>
      <c r="R123" s="4">
        <v>0</v>
      </c>
      <c r="S123" s="4">
        <v>0</v>
      </c>
      <c r="T123" s="101">
        <f t="shared" si="70"/>
        <v>17.600000000000001</v>
      </c>
      <c r="U123" s="4">
        <v>8.3000000000000007</v>
      </c>
      <c r="V123" s="101">
        <f t="shared" si="71"/>
        <v>25.900000000000002</v>
      </c>
    </row>
    <row r="124" spans="1:22" x14ac:dyDescent="0.2">
      <c r="A124" s="172">
        <f>'Web Graph Info.'!A117:A264</f>
        <v>42262</v>
      </c>
      <c r="B124" s="4">
        <v>70.5</v>
      </c>
      <c r="C124" s="4">
        <v>0.5</v>
      </c>
      <c r="D124" s="4">
        <v>0</v>
      </c>
      <c r="E124" s="4">
        <v>0</v>
      </c>
      <c r="F124" s="4">
        <v>0</v>
      </c>
      <c r="G124" s="4">
        <v>0</v>
      </c>
      <c r="H124" s="12">
        <v>0</v>
      </c>
      <c r="I124" s="8">
        <v>4.5</v>
      </c>
      <c r="J124" s="4">
        <v>1</v>
      </c>
      <c r="K124" s="4">
        <v>0</v>
      </c>
      <c r="L124" s="4">
        <v>0</v>
      </c>
      <c r="M124" s="4">
        <v>0</v>
      </c>
      <c r="N124" s="12">
        <v>0</v>
      </c>
      <c r="O124" s="8">
        <v>20.5</v>
      </c>
      <c r="P124" s="4">
        <v>0</v>
      </c>
      <c r="Q124" s="12">
        <v>0</v>
      </c>
      <c r="R124" s="8">
        <v>0</v>
      </c>
      <c r="S124" s="12">
        <v>0</v>
      </c>
      <c r="T124" s="101">
        <f t="shared" si="66"/>
        <v>97</v>
      </c>
      <c r="U124" s="4">
        <v>11</v>
      </c>
      <c r="V124">
        <f t="shared" si="67"/>
        <v>108</v>
      </c>
    </row>
    <row r="125" spans="1:22" x14ac:dyDescent="0.2">
      <c r="A125" s="172">
        <f>'Web Graph Info.'!A118:A265</f>
        <v>42263</v>
      </c>
      <c r="B125" s="4">
        <v>70.5</v>
      </c>
      <c r="C125" s="4">
        <v>0.5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8">
        <v>4.5</v>
      </c>
      <c r="J125" s="4">
        <v>1</v>
      </c>
      <c r="K125" s="4">
        <v>0</v>
      </c>
      <c r="L125" s="4">
        <v>0</v>
      </c>
      <c r="M125" s="4">
        <v>0</v>
      </c>
      <c r="N125" s="12">
        <v>0</v>
      </c>
      <c r="O125" s="8">
        <v>20.5</v>
      </c>
      <c r="P125" s="4">
        <v>0</v>
      </c>
      <c r="Q125" s="12">
        <v>0</v>
      </c>
      <c r="R125" s="8">
        <v>0</v>
      </c>
      <c r="S125" s="12">
        <v>0</v>
      </c>
      <c r="T125" s="101">
        <f t="shared" ref="T125" si="72">IF(SUM(B125:S125)=0,NA(),SUM(B125:S125))</f>
        <v>97</v>
      </c>
      <c r="U125" s="4">
        <v>11</v>
      </c>
      <c r="V125" s="101">
        <f t="shared" ref="V125" si="73">SUM(T125:U125)</f>
        <v>108</v>
      </c>
    </row>
    <row r="126" spans="1:22" x14ac:dyDescent="0.2">
      <c r="A126" s="172">
        <f>'Web Graph Info.'!A119:A266</f>
        <v>42264</v>
      </c>
      <c r="B126" s="4"/>
      <c r="C126" s="4"/>
      <c r="D126" s="4"/>
      <c r="E126" s="4"/>
      <c r="F126" s="4"/>
      <c r="G126" s="4"/>
      <c r="H126" s="12"/>
      <c r="I126" s="8"/>
      <c r="J126" s="4"/>
      <c r="K126" s="4"/>
      <c r="L126" s="4"/>
      <c r="M126" s="4"/>
      <c r="N126" s="12"/>
      <c r="O126" s="8"/>
      <c r="P126" s="4"/>
      <c r="Q126" s="12"/>
      <c r="R126" s="8"/>
      <c r="S126" s="12"/>
      <c r="T126" s="101" t="e">
        <f t="shared" si="66"/>
        <v>#N/A</v>
      </c>
      <c r="U126" s="4"/>
      <c r="V126" t="e">
        <f t="shared" si="67"/>
        <v>#N/A</v>
      </c>
    </row>
    <row r="127" spans="1:22" x14ac:dyDescent="0.2">
      <c r="A127" s="172">
        <f>'Web Graph Info.'!A120:A267</f>
        <v>42265</v>
      </c>
      <c r="B127" s="4"/>
      <c r="C127" s="4"/>
      <c r="D127" s="4"/>
      <c r="E127" s="4"/>
      <c r="F127" s="4"/>
      <c r="G127" s="4"/>
      <c r="H127" s="12"/>
      <c r="I127" s="8"/>
      <c r="J127" s="4"/>
      <c r="K127" s="4"/>
      <c r="L127" s="4"/>
      <c r="M127" s="4"/>
      <c r="N127" s="12"/>
      <c r="O127" s="8"/>
      <c r="P127" s="4"/>
      <c r="Q127" s="12"/>
      <c r="R127" s="8"/>
      <c r="S127" s="12"/>
      <c r="T127" s="101" t="e">
        <f t="shared" si="66"/>
        <v>#N/A</v>
      </c>
      <c r="U127" s="4"/>
      <c r="V127" t="e">
        <f t="shared" si="67"/>
        <v>#N/A</v>
      </c>
    </row>
    <row r="128" spans="1:22" x14ac:dyDescent="0.2">
      <c r="A128" s="172">
        <f>'Web Graph Info.'!A121:A268</f>
        <v>42266</v>
      </c>
      <c r="B128" s="4"/>
      <c r="C128" s="4"/>
      <c r="D128" s="4"/>
      <c r="E128" s="4"/>
      <c r="F128" s="4"/>
      <c r="G128" s="4"/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8"/>
      <c r="S128" s="12"/>
      <c r="T128" s="101" t="e">
        <f t="shared" si="66"/>
        <v>#N/A</v>
      </c>
      <c r="U128" s="4"/>
      <c r="V128" t="e">
        <f t="shared" si="67"/>
        <v>#N/A</v>
      </c>
    </row>
    <row r="129" spans="1:22" x14ac:dyDescent="0.2">
      <c r="A129" s="172">
        <f>'Web Graph Info.'!A122:A269</f>
        <v>42267</v>
      </c>
      <c r="B129" s="4"/>
      <c r="C129" s="4"/>
      <c r="D129" s="4"/>
      <c r="E129" s="4"/>
      <c r="F129" s="4"/>
      <c r="G129" s="4"/>
      <c r="H129" s="12"/>
      <c r="I129" s="8"/>
      <c r="J129" s="4"/>
      <c r="K129" s="4"/>
      <c r="L129" s="4"/>
      <c r="M129" s="4"/>
      <c r="N129" s="12"/>
      <c r="O129" s="8"/>
      <c r="P129" s="4"/>
      <c r="Q129" s="12"/>
      <c r="R129" s="8"/>
      <c r="S129" s="12"/>
      <c r="T129" s="101" t="e">
        <f t="shared" si="66"/>
        <v>#N/A</v>
      </c>
      <c r="U129" s="4"/>
      <c r="V129" t="e">
        <f t="shared" si="67"/>
        <v>#N/A</v>
      </c>
    </row>
    <row r="130" spans="1:22" x14ac:dyDescent="0.2">
      <c r="A130" s="172">
        <f>'Web Graph Info.'!A123:A270</f>
        <v>42268</v>
      </c>
      <c r="B130" s="4"/>
      <c r="C130" s="4"/>
      <c r="D130" s="4"/>
      <c r="E130" s="4"/>
      <c r="F130" s="4"/>
      <c r="G130" s="4"/>
      <c r="H130" s="12"/>
      <c r="I130" s="8"/>
      <c r="J130" s="4"/>
      <c r="K130" s="4"/>
      <c r="L130" s="4"/>
      <c r="M130" s="4"/>
      <c r="N130" s="12"/>
      <c r="O130" s="8"/>
      <c r="P130" s="4"/>
      <c r="Q130" s="12"/>
      <c r="R130" s="8"/>
      <c r="S130" s="12"/>
      <c r="T130" s="101" t="e">
        <f t="shared" si="66"/>
        <v>#N/A</v>
      </c>
      <c r="U130" s="4"/>
      <c r="V130" t="e">
        <f t="shared" si="67"/>
        <v>#N/A</v>
      </c>
    </row>
    <row r="131" spans="1:22" x14ac:dyDescent="0.2">
      <c r="A131" s="172">
        <f>'Web Graph Info.'!A124:A271</f>
        <v>42269</v>
      </c>
      <c r="B131" s="4"/>
      <c r="C131" s="4"/>
      <c r="D131" s="4"/>
      <c r="E131" s="4"/>
      <c r="F131" s="4"/>
      <c r="G131" s="4"/>
      <c r="H131" s="12"/>
      <c r="I131" s="8"/>
      <c r="J131" s="4"/>
      <c r="K131" s="4"/>
      <c r="L131" s="4"/>
      <c r="M131" s="4"/>
      <c r="N131" s="12"/>
      <c r="O131" s="8"/>
      <c r="P131" s="4"/>
      <c r="Q131" s="12"/>
      <c r="R131" s="8"/>
      <c r="S131" s="12"/>
      <c r="T131" s="101" t="e">
        <f t="shared" si="66"/>
        <v>#N/A</v>
      </c>
      <c r="U131" s="4"/>
      <c r="V131" t="e">
        <f t="shared" si="67"/>
        <v>#N/A</v>
      </c>
    </row>
    <row r="132" spans="1:22" x14ac:dyDescent="0.2">
      <c r="A132" s="172">
        <f>'Web Graph Info.'!A125:A272</f>
        <v>42270</v>
      </c>
      <c r="B132" s="4"/>
      <c r="C132" s="4"/>
      <c r="D132" s="4"/>
      <c r="E132" s="4"/>
      <c r="F132" s="4"/>
      <c r="G132" s="4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 s="101" t="e">
        <f t="shared" si="66"/>
        <v>#N/A</v>
      </c>
      <c r="U132" s="4"/>
      <c r="V132" t="e">
        <f t="shared" si="67"/>
        <v>#N/A</v>
      </c>
    </row>
    <row r="133" spans="1:22" x14ac:dyDescent="0.2">
      <c r="A133" s="172">
        <f>'Web Graph Info.'!A126:A273</f>
        <v>42271</v>
      </c>
      <c r="B133" s="4"/>
      <c r="C133" s="4"/>
      <c r="D133" s="4"/>
      <c r="E133" s="4"/>
      <c r="F133" s="4"/>
      <c r="G133" s="4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 s="101" t="e">
        <f t="shared" si="66"/>
        <v>#N/A</v>
      </c>
      <c r="U133" s="4"/>
      <c r="V133" t="e">
        <f t="shared" si="67"/>
        <v>#N/A</v>
      </c>
    </row>
    <row r="134" spans="1:22" x14ac:dyDescent="0.2">
      <c r="A134" s="172">
        <f>'Web Graph Info.'!A127:A274</f>
        <v>42272</v>
      </c>
      <c r="B134" s="4"/>
      <c r="C134" s="4"/>
      <c r="D134" s="4"/>
      <c r="E134" s="4"/>
      <c r="F134" s="4"/>
      <c r="G134" s="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 s="101" t="e">
        <f t="shared" si="66"/>
        <v>#N/A</v>
      </c>
      <c r="U134" s="4"/>
      <c r="V134" t="e">
        <f t="shared" si="67"/>
        <v>#N/A</v>
      </c>
    </row>
    <row r="135" spans="1:22" x14ac:dyDescent="0.2">
      <c r="A135" s="172">
        <f>'Web Graph Info.'!A128:A275</f>
        <v>42273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01" t="e">
        <f t="shared" si="66"/>
        <v>#N/A</v>
      </c>
      <c r="U135" s="4"/>
      <c r="V135" t="e">
        <f t="shared" si="67"/>
        <v>#N/A</v>
      </c>
    </row>
    <row r="136" spans="1:22" x14ac:dyDescent="0.2">
      <c r="A136" s="172">
        <f>'Web Graph Info.'!A129:A276</f>
        <v>42274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01" t="e">
        <f t="shared" si="66"/>
        <v>#N/A</v>
      </c>
      <c r="U136" s="4"/>
      <c r="V136" t="e">
        <f t="shared" si="67"/>
        <v>#N/A</v>
      </c>
    </row>
    <row r="137" spans="1:22" x14ac:dyDescent="0.2">
      <c r="A137" s="172">
        <f>'Web Graph Info.'!A130:A277</f>
        <v>42275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01" t="e">
        <f t="shared" ref="T137:T162" si="74">IF(SUM(B137:S137)=0,NA(),SUM(B137:S137))</f>
        <v>#N/A</v>
      </c>
      <c r="U137" s="4"/>
      <c r="V137" s="101" t="e">
        <f t="shared" ref="V137:V162" si="75">SUM(T137:U137)</f>
        <v>#N/A</v>
      </c>
    </row>
    <row r="138" spans="1:22" x14ac:dyDescent="0.2">
      <c r="A138" s="172">
        <f>'Web Graph Info.'!A131:A278</f>
        <v>42276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01" t="e">
        <f t="shared" si="74"/>
        <v>#N/A</v>
      </c>
      <c r="U138" s="4"/>
      <c r="V138" s="101" t="e">
        <f t="shared" si="75"/>
        <v>#N/A</v>
      </c>
    </row>
    <row r="139" spans="1:22" s="101" customFormat="1" x14ac:dyDescent="0.2">
      <c r="A139" s="172">
        <f>'Web Graph Info.'!A132:A279</f>
        <v>42277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1" t="e">
        <f t="shared" si="74"/>
        <v>#N/A</v>
      </c>
      <c r="U139" s="4"/>
      <c r="V139" s="101" t="e">
        <f t="shared" si="75"/>
        <v>#N/A</v>
      </c>
    </row>
    <row r="140" spans="1:22" s="101" customFormat="1" x14ac:dyDescent="0.2">
      <c r="A140" s="172">
        <f>'Web Graph Info.'!A133:A280</f>
        <v>42278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1" t="e">
        <f t="shared" si="74"/>
        <v>#N/A</v>
      </c>
      <c r="U140" s="4"/>
      <c r="V140" s="101" t="e">
        <f t="shared" si="75"/>
        <v>#N/A</v>
      </c>
    </row>
    <row r="141" spans="1:22" s="101" customFormat="1" x14ac:dyDescent="0.2">
      <c r="A141" s="172">
        <f>'Web Graph Info.'!A134:A281</f>
        <v>42279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1" t="e">
        <f t="shared" si="74"/>
        <v>#N/A</v>
      </c>
      <c r="U141" s="4"/>
      <c r="V141" s="101" t="e">
        <f t="shared" si="75"/>
        <v>#N/A</v>
      </c>
    </row>
    <row r="142" spans="1:22" s="101" customFormat="1" x14ac:dyDescent="0.2">
      <c r="A142" s="172">
        <f>'Web Graph Info.'!A135:A282</f>
        <v>42280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01" t="e">
        <f t="shared" si="74"/>
        <v>#N/A</v>
      </c>
      <c r="U142" s="4"/>
      <c r="V142" s="101" t="e">
        <f t="shared" si="75"/>
        <v>#N/A</v>
      </c>
    </row>
    <row r="143" spans="1:22" s="101" customFormat="1" x14ac:dyDescent="0.2">
      <c r="A143" s="172">
        <f>'Web Graph Info.'!A136:A283</f>
        <v>42281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01" t="e">
        <f t="shared" si="74"/>
        <v>#N/A</v>
      </c>
      <c r="U143" s="4"/>
      <c r="V143" s="101" t="e">
        <f t="shared" si="75"/>
        <v>#N/A</v>
      </c>
    </row>
    <row r="144" spans="1:22" s="101" customFormat="1" x14ac:dyDescent="0.2">
      <c r="A144" s="172">
        <f>'Web Graph Info.'!A137:A284</f>
        <v>42282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01" t="e">
        <f t="shared" si="74"/>
        <v>#N/A</v>
      </c>
      <c r="U144" s="4"/>
      <c r="V144" s="101" t="e">
        <f t="shared" si="75"/>
        <v>#N/A</v>
      </c>
    </row>
    <row r="145" spans="1:22" s="101" customFormat="1" x14ac:dyDescent="0.2">
      <c r="A145" s="172">
        <f>'Web Graph Info.'!A138:A285</f>
        <v>42283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01" t="e">
        <f t="shared" si="74"/>
        <v>#N/A</v>
      </c>
      <c r="U145" s="4"/>
      <c r="V145" s="101" t="e">
        <f t="shared" si="75"/>
        <v>#N/A</v>
      </c>
    </row>
    <row r="146" spans="1:22" s="101" customFormat="1" x14ac:dyDescent="0.2">
      <c r="A146" s="172">
        <f>'Web Graph Info.'!A139:A286</f>
        <v>42284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01" t="e">
        <f t="shared" si="74"/>
        <v>#N/A</v>
      </c>
      <c r="U146" s="4"/>
      <c r="V146" s="101" t="e">
        <f t="shared" si="75"/>
        <v>#N/A</v>
      </c>
    </row>
    <row r="147" spans="1:22" s="101" customFormat="1" x14ac:dyDescent="0.2">
      <c r="A147" s="172">
        <f>'Web Graph Info.'!A140:A287</f>
        <v>42285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01" t="e">
        <f t="shared" si="74"/>
        <v>#N/A</v>
      </c>
      <c r="U147" s="4"/>
      <c r="V147" s="101" t="e">
        <f t="shared" si="75"/>
        <v>#N/A</v>
      </c>
    </row>
    <row r="148" spans="1:22" s="101" customFormat="1" x14ac:dyDescent="0.2">
      <c r="A148" s="172">
        <f>'Web Graph Info.'!A141:A288</f>
        <v>42286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01" t="e">
        <f t="shared" si="74"/>
        <v>#N/A</v>
      </c>
      <c r="U148" s="4"/>
      <c r="V148" s="101" t="e">
        <f t="shared" si="75"/>
        <v>#N/A</v>
      </c>
    </row>
    <row r="149" spans="1:22" s="101" customFormat="1" x14ac:dyDescent="0.2">
      <c r="A149" s="172">
        <f>'Web Graph Info.'!A142:A289</f>
        <v>42287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74"/>
        <v>#N/A</v>
      </c>
      <c r="U149" s="4"/>
      <c r="V149" s="101" t="e">
        <f t="shared" si="75"/>
        <v>#N/A</v>
      </c>
    </row>
    <row r="150" spans="1:22" s="101" customFormat="1" x14ac:dyDescent="0.2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01" t="e">
        <f t="shared" si="74"/>
        <v>#N/A</v>
      </c>
      <c r="U150" s="4"/>
      <c r="V150" s="101" t="e">
        <f t="shared" si="75"/>
        <v>#N/A</v>
      </c>
    </row>
    <row r="151" spans="1:22" s="101" customFormat="1" x14ac:dyDescent="0.2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01" t="e">
        <f t="shared" si="74"/>
        <v>#N/A</v>
      </c>
      <c r="U151" s="4"/>
      <c r="V151" s="101" t="e">
        <f t="shared" si="75"/>
        <v>#N/A</v>
      </c>
    </row>
    <row r="152" spans="1:22" s="101" customFormat="1" x14ac:dyDescent="0.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01" t="e">
        <f t="shared" si="74"/>
        <v>#N/A</v>
      </c>
      <c r="U152" s="4"/>
      <c r="V152" s="101" t="e">
        <f t="shared" si="75"/>
        <v>#N/A</v>
      </c>
    </row>
    <row r="153" spans="1:22" s="101" customFormat="1" x14ac:dyDescent="0.2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01" t="e">
        <f t="shared" si="74"/>
        <v>#N/A</v>
      </c>
      <c r="U153" s="4"/>
      <c r="V153" s="101" t="e">
        <f t="shared" si="75"/>
        <v>#N/A</v>
      </c>
    </row>
    <row r="154" spans="1:22" s="101" customFormat="1" x14ac:dyDescent="0.2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01" t="e">
        <f t="shared" si="74"/>
        <v>#N/A</v>
      </c>
      <c r="U154" s="4"/>
      <c r="V154" s="101" t="e">
        <f t="shared" si="75"/>
        <v>#N/A</v>
      </c>
    </row>
    <row r="155" spans="1:22" s="101" customFormat="1" x14ac:dyDescent="0.2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74"/>
        <v>#N/A</v>
      </c>
      <c r="U155" s="4"/>
      <c r="V155" s="101" t="e">
        <f t="shared" si="75"/>
        <v>#N/A</v>
      </c>
    </row>
    <row r="156" spans="1:22" s="101" customFormat="1" x14ac:dyDescent="0.2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74"/>
        <v>#N/A</v>
      </c>
      <c r="U156" s="4"/>
      <c r="V156" s="101" t="e">
        <f t="shared" si="75"/>
        <v>#N/A</v>
      </c>
    </row>
    <row r="157" spans="1:22" s="101" customFormat="1" x14ac:dyDescent="0.2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74"/>
        <v>#N/A</v>
      </c>
      <c r="U157" s="4"/>
      <c r="V157" s="101" t="e">
        <f t="shared" si="75"/>
        <v>#N/A</v>
      </c>
    </row>
    <row r="158" spans="1:22" s="101" customFormat="1" x14ac:dyDescent="0.2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74"/>
        <v>#N/A</v>
      </c>
      <c r="U158" s="4"/>
      <c r="V158" s="101" t="e">
        <f t="shared" si="75"/>
        <v>#N/A</v>
      </c>
    </row>
    <row r="159" spans="1:22" s="101" customFormat="1" x14ac:dyDescent="0.2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74"/>
        <v>#N/A</v>
      </c>
      <c r="U159" s="4"/>
      <c r="V159" s="101" t="e">
        <f t="shared" si="75"/>
        <v>#N/A</v>
      </c>
    </row>
    <row r="160" spans="1:22" s="101" customFormat="1" x14ac:dyDescent="0.2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74"/>
        <v>#N/A</v>
      </c>
      <c r="U160" s="4"/>
      <c r="V160" s="101" t="e">
        <f t="shared" si="75"/>
        <v>#N/A</v>
      </c>
    </row>
    <row r="161" spans="1:22" s="101" customFormat="1" x14ac:dyDescent="0.2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74"/>
        <v>#N/A</v>
      </c>
      <c r="U161" s="4"/>
      <c r="V161" s="101" t="e">
        <f t="shared" si="75"/>
        <v>#N/A</v>
      </c>
    </row>
    <row r="162" spans="1:22" s="101" customFormat="1" x14ac:dyDescent="0.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74"/>
        <v>#N/A</v>
      </c>
      <c r="U162" s="4"/>
      <c r="V162" s="101" t="e">
        <f t="shared" si="75"/>
        <v>#N/A</v>
      </c>
    </row>
    <row r="163" spans="1:22" s="101" customFormat="1" x14ac:dyDescent="0.2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U163" s="4"/>
    </row>
    <row r="164" spans="1:22" s="101" customFormat="1" x14ac:dyDescent="0.2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U164" s="4"/>
    </row>
    <row r="165" spans="1:22" s="101" customFormat="1" x14ac:dyDescent="0.2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U165" s="4"/>
    </row>
    <row r="166" spans="1:22" s="101" customFormat="1" x14ac:dyDescent="0.2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U166" s="4"/>
    </row>
    <row r="167" spans="1:22" s="101" customFormat="1" x14ac:dyDescent="0.2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U167" s="4"/>
    </row>
    <row r="168" spans="1:22" ht="13.5" customHeight="1" x14ac:dyDescent="0.2">
      <c r="B168" s="224" t="s">
        <v>27</v>
      </c>
      <c r="C168" s="224"/>
      <c r="D168" s="224"/>
      <c r="E168" s="224"/>
      <c r="F168" s="224"/>
      <c r="G168" s="224"/>
      <c r="H168" s="224"/>
      <c r="I168" s="224" t="s">
        <v>28</v>
      </c>
      <c r="J168" s="224"/>
      <c r="K168" s="224"/>
      <c r="L168" s="224"/>
      <c r="M168" s="224"/>
      <c r="N168" s="224"/>
      <c r="O168" s="224" t="s">
        <v>29</v>
      </c>
      <c r="P168" s="224"/>
      <c r="Q168" s="224"/>
      <c r="R168" s="224" t="s">
        <v>30</v>
      </c>
      <c r="S168" s="224"/>
      <c r="T168" s="222" t="s">
        <v>31</v>
      </c>
      <c r="U168" t="s">
        <v>32</v>
      </c>
    </row>
    <row r="169" spans="1:22" x14ac:dyDescent="0.2">
      <c r="B169" t="s">
        <v>34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H169" s="1" t="s">
        <v>40</v>
      </c>
      <c r="I169" t="s">
        <v>41</v>
      </c>
      <c r="J169" t="s">
        <v>42</v>
      </c>
      <c r="K169" t="s">
        <v>43</v>
      </c>
      <c r="L169" t="s">
        <v>44</v>
      </c>
      <c r="M169" t="s">
        <v>50</v>
      </c>
      <c r="N169" s="1" t="s">
        <v>40</v>
      </c>
      <c r="O169" t="s">
        <v>46</v>
      </c>
      <c r="P169" t="s">
        <v>47</v>
      </c>
      <c r="Q169" s="1" t="s">
        <v>40</v>
      </c>
      <c r="R169" t="s">
        <v>51</v>
      </c>
      <c r="S169" s="1" t="s">
        <v>49</v>
      </c>
      <c r="T169" s="223"/>
    </row>
    <row r="170" spans="1:22" x14ac:dyDescent="0.2">
      <c r="A170" t="s">
        <v>52</v>
      </c>
      <c r="B170">
        <f t="shared" ref="B170:R170" si="76">SUM(B10:B111)</f>
        <v>3045.7000000000007</v>
      </c>
      <c r="C170">
        <f t="shared" si="76"/>
        <v>76.389999999999958</v>
      </c>
      <c r="D170">
        <f t="shared" si="76"/>
        <v>0</v>
      </c>
      <c r="E170">
        <f t="shared" si="76"/>
        <v>1.8</v>
      </c>
      <c r="F170">
        <f t="shared" si="76"/>
        <v>4</v>
      </c>
      <c r="G170">
        <f t="shared" si="76"/>
        <v>1.7999999999999998</v>
      </c>
      <c r="H170">
        <f t="shared" si="76"/>
        <v>0</v>
      </c>
      <c r="I170">
        <f t="shared" si="76"/>
        <v>144.79999999999998</v>
      </c>
      <c r="J170">
        <f t="shared" si="76"/>
        <v>51.699999999999982</v>
      </c>
      <c r="K170">
        <f t="shared" si="76"/>
        <v>0</v>
      </c>
      <c r="L170">
        <f t="shared" si="76"/>
        <v>18.399999999999999</v>
      </c>
      <c r="M170">
        <f t="shared" si="76"/>
        <v>19.700000000000003</v>
      </c>
      <c r="N170">
        <f t="shared" si="76"/>
        <v>0</v>
      </c>
      <c r="O170">
        <f t="shared" si="76"/>
        <v>381.10000000000008</v>
      </c>
      <c r="P170">
        <f t="shared" si="76"/>
        <v>0</v>
      </c>
      <c r="Q170">
        <f t="shared" si="76"/>
        <v>0</v>
      </c>
      <c r="R170">
        <f t="shared" si="76"/>
        <v>9.7000000000000028</v>
      </c>
      <c r="S170">
        <f>SUM(S10:S111)</f>
        <v>0</v>
      </c>
      <c r="T170">
        <f>SUM(B170:S170)</f>
        <v>3755.0900000000006</v>
      </c>
      <c r="U170">
        <f>SUM(U10:U109)</f>
        <v>1766.4999999999989</v>
      </c>
      <c r="V170" t="e">
        <f>SUM(V10:V169)</f>
        <v>#N/A</v>
      </c>
    </row>
    <row r="171" spans="1:22" x14ac:dyDescent="0.2">
      <c r="B171"/>
      <c r="H171" s="1"/>
      <c r="I171"/>
      <c r="N171" s="1"/>
      <c r="O171"/>
      <c r="Q171" s="1"/>
      <c r="R171"/>
      <c r="S171" s="1"/>
      <c r="T171"/>
    </row>
    <row r="172" spans="1:22" x14ac:dyDescent="0.2">
      <c r="B172"/>
      <c r="H172" s="1"/>
      <c r="I172"/>
      <c r="N172" s="1"/>
      <c r="O172"/>
      <c r="Q172" s="1"/>
      <c r="R172"/>
      <c r="S172" s="1"/>
      <c r="T172"/>
    </row>
    <row r="173" spans="1:22" x14ac:dyDescent="0.2">
      <c r="B173"/>
      <c r="H173" s="1"/>
      <c r="I173"/>
      <c r="N173" s="1"/>
      <c r="O173"/>
      <c r="Q173" s="1"/>
      <c r="R173"/>
      <c r="S173" s="1"/>
      <c r="T173"/>
    </row>
    <row r="174" spans="1:22" x14ac:dyDescent="0.2">
      <c r="B174"/>
      <c r="H174" s="1"/>
      <c r="I174"/>
      <c r="N174" s="1"/>
      <c r="O174"/>
      <c r="Q174" s="1"/>
      <c r="R174"/>
      <c r="S174" s="1"/>
      <c r="T174"/>
    </row>
    <row r="175" spans="1:22" x14ac:dyDescent="0.2">
      <c r="B175"/>
      <c r="H175" s="1"/>
      <c r="I175"/>
      <c r="N175" s="1"/>
      <c r="O175"/>
      <c r="Q175" s="1"/>
      <c r="R175"/>
      <c r="S175" s="1"/>
      <c r="T175"/>
    </row>
    <row r="176" spans="1:22" x14ac:dyDescent="0.2">
      <c r="B176"/>
      <c r="H176" s="1"/>
      <c r="I176"/>
      <c r="N176" s="1"/>
      <c r="O176"/>
      <c r="Q176" s="1"/>
      <c r="R176"/>
      <c r="S176" s="1"/>
      <c r="T176"/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  <c r="V178" s="223" t="s">
        <v>14</v>
      </c>
    </row>
    <row r="179" spans="2:22" x14ac:dyDescent="0.2">
      <c r="B179"/>
      <c r="H179" s="1"/>
      <c r="I179"/>
      <c r="N179" s="1"/>
      <c r="O179"/>
      <c r="Q179" s="1"/>
      <c r="R179"/>
      <c r="S179" s="1"/>
      <c r="T179"/>
      <c r="V179" s="223"/>
    </row>
    <row r="180" spans="2:22" x14ac:dyDescent="0.2">
      <c r="B180"/>
      <c r="H180" s="1"/>
      <c r="I180"/>
      <c r="N180" s="1"/>
      <c r="O180"/>
      <c r="Q180" s="1"/>
      <c r="R180"/>
      <c r="S180" s="1"/>
      <c r="T180"/>
      <c r="V180" t="s">
        <v>14</v>
      </c>
    </row>
  </sheetData>
  <mergeCells count="17">
    <mergeCell ref="V178:V179"/>
    <mergeCell ref="R7:S7"/>
    <mergeCell ref="T7:T8"/>
    <mergeCell ref="V7:V8"/>
    <mergeCell ref="T168:T169"/>
    <mergeCell ref="I168:N168"/>
    <mergeCell ref="O168:Q168"/>
    <mergeCell ref="R168:S168"/>
    <mergeCell ref="A5:C5"/>
    <mergeCell ref="B7:H7"/>
    <mergeCell ref="I7:N7"/>
    <mergeCell ref="O7:Q7"/>
    <mergeCell ref="A1:C1"/>
    <mergeCell ref="A2:C2"/>
    <mergeCell ref="A3:C3"/>
    <mergeCell ref="A4:D4"/>
    <mergeCell ref="B168:H168"/>
  </mergeCells>
  <phoneticPr fontId="2" type="noConversion"/>
  <pageMargins left="0.75" right="0.75" top="1" bottom="1" header="0.5" footer="0.5"/>
  <headerFooter alignWithMargins="0"/>
  <ignoredErrors>
    <ignoredError sqref="T6:T8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71"/>
  <sheetViews>
    <sheetView zoomScaleNormal="100" workbookViewId="0">
      <pane ySplit="8" topLeftCell="A84" activePane="bottomLeft" state="frozen"/>
      <selection pane="bottomLeft" activeCell="B126" sqref="B126"/>
    </sheetView>
  </sheetViews>
  <sheetFormatPr defaultRowHeight="12.75" x14ac:dyDescent="0.2"/>
  <sheetData>
    <row r="1" spans="1:22" x14ac:dyDescent="0.2">
      <c r="A1" s="221" t="s">
        <v>183</v>
      </c>
      <c r="B1" s="221"/>
      <c r="C1" s="221"/>
      <c r="E1" s="10"/>
      <c r="H1" s="1"/>
      <c r="N1" s="1"/>
      <c r="Q1" s="1"/>
      <c r="S1" s="1"/>
    </row>
    <row r="2" spans="1:22" x14ac:dyDescent="0.2">
      <c r="A2" s="228" t="s">
        <v>54</v>
      </c>
      <c r="B2" s="228"/>
      <c r="C2" s="228"/>
      <c r="H2" s="1"/>
      <c r="N2" s="1"/>
      <c r="Q2" s="1"/>
      <c r="S2" s="1"/>
    </row>
    <row r="3" spans="1:22" x14ac:dyDescent="0.2">
      <c r="A3" s="226" t="s">
        <v>184</v>
      </c>
      <c r="B3" s="226"/>
      <c r="C3" s="226"/>
      <c r="E3" s="55" t="s">
        <v>185</v>
      </c>
      <c r="F3" s="53"/>
      <c r="H3" s="1"/>
      <c r="N3" s="1"/>
      <c r="Q3" s="1"/>
      <c r="S3" s="1"/>
    </row>
    <row r="4" spans="1:22" x14ac:dyDescent="0.2">
      <c r="A4" s="226" t="s">
        <v>186</v>
      </c>
      <c r="B4" s="226"/>
      <c r="C4" s="226"/>
      <c r="D4" s="226"/>
      <c r="H4" s="1"/>
      <c r="N4" s="1"/>
      <c r="Q4" s="1"/>
      <c r="S4" s="1"/>
    </row>
    <row r="5" spans="1:22" x14ac:dyDescent="0.2">
      <c r="A5" s="226"/>
      <c r="B5" s="226"/>
      <c r="C5" s="226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U9" s="4"/>
      <c r="V9" t="e">
        <f t="shared" ref="V9" si="0">T9+U9</f>
        <v>#N/A</v>
      </c>
    </row>
    <row r="10" spans="1:22" x14ac:dyDescent="0.2">
      <c r="A10" s="172">
        <f>'Web Graph Info.'!A3:A150</f>
        <v>42148</v>
      </c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U10" s="4"/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T11" s="101" t="e">
        <f t="shared" si="1"/>
        <v>#N/A</v>
      </c>
      <c r="U11" s="4"/>
      <c r="V11" t="e">
        <f t="shared" si="2"/>
        <v>#N/A</v>
      </c>
    </row>
    <row r="12" spans="1:22" x14ac:dyDescent="0.2">
      <c r="A12" s="172">
        <f>'Web Graph Info.'!A5:A152</f>
        <v>42150</v>
      </c>
      <c r="T12" s="101" t="e">
        <f t="shared" si="1"/>
        <v>#N/A</v>
      </c>
      <c r="U12" s="4"/>
      <c r="V12" t="e">
        <f t="shared" si="2"/>
        <v>#N/A</v>
      </c>
    </row>
    <row r="13" spans="1:22" x14ac:dyDescent="0.2">
      <c r="A13" s="172">
        <f>'Web Graph Info.'!A6:A153</f>
        <v>42151</v>
      </c>
      <c r="T13" s="101" t="e">
        <f t="shared" si="1"/>
        <v>#N/A</v>
      </c>
      <c r="U13" s="4"/>
      <c r="V13" t="e">
        <f t="shared" si="2"/>
        <v>#N/A</v>
      </c>
    </row>
    <row r="14" spans="1:22" x14ac:dyDescent="0.2">
      <c r="A14" s="172">
        <f>'Web Graph Info.'!A7:A154</f>
        <v>42152</v>
      </c>
      <c r="T14" s="101" t="e">
        <f t="shared" si="1"/>
        <v>#N/A</v>
      </c>
      <c r="U14" s="4"/>
      <c r="V14" t="e">
        <f t="shared" si="2"/>
        <v>#N/A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>
        <v>1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 s="101">
        <f t="shared" si="1"/>
        <v>3</v>
      </c>
      <c r="U15" s="4">
        <v>0</v>
      </c>
      <c r="V15">
        <f t="shared" si="2"/>
        <v>3</v>
      </c>
    </row>
    <row r="16" spans="1:22" x14ac:dyDescent="0.2">
      <c r="A16" s="172">
        <f>'Web Graph Info.'!A9:A156</f>
        <v>42154</v>
      </c>
      <c r="B16" t="s">
        <v>241</v>
      </c>
      <c r="T16" s="101" t="e">
        <f t="shared" si="1"/>
        <v>#N/A</v>
      </c>
      <c r="U16" s="4"/>
      <c r="V16" t="e">
        <f t="shared" si="2"/>
        <v>#N/A</v>
      </c>
    </row>
    <row r="17" spans="1:22" x14ac:dyDescent="0.2">
      <c r="A17" s="172">
        <f>'Web Graph Info.'!A10:A157</f>
        <v>42155</v>
      </c>
      <c r="B17" s="101" t="s">
        <v>241</v>
      </c>
      <c r="T17" s="101" t="e">
        <f t="shared" si="1"/>
        <v>#N/A</v>
      </c>
      <c r="U17" s="4"/>
      <c r="V17" t="e">
        <f t="shared" si="2"/>
        <v>#N/A</v>
      </c>
    </row>
    <row r="18" spans="1:22" x14ac:dyDescent="0.2">
      <c r="A18" s="172">
        <f>'Web Graph Info.'!A11:A158</f>
        <v>42156</v>
      </c>
      <c r="B18" s="101" t="s">
        <v>241</v>
      </c>
      <c r="T18" s="101" t="e">
        <f t="shared" si="1"/>
        <v>#N/A</v>
      </c>
      <c r="U18" s="4"/>
      <c r="V18" t="e">
        <f t="shared" si="2"/>
        <v>#N/A</v>
      </c>
    </row>
    <row r="19" spans="1:22" x14ac:dyDescent="0.2">
      <c r="A19" s="172">
        <f>'Web Graph Info.'!A12:A159</f>
        <v>42157</v>
      </c>
      <c r="B19">
        <v>10.5</v>
      </c>
      <c r="C19">
        <v>1</v>
      </c>
      <c r="D19">
        <v>0</v>
      </c>
      <c r="E19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>
        <v>1</v>
      </c>
      <c r="M19">
        <v>1.5</v>
      </c>
      <c r="N19">
        <v>0</v>
      </c>
      <c r="O19">
        <v>1.5</v>
      </c>
      <c r="P19">
        <v>0</v>
      </c>
      <c r="Q19">
        <v>0</v>
      </c>
      <c r="R19">
        <v>0</v>
      </c>
      <c r="S19">
        <v>0</v>
      </c>
      <c r="T19" s="101">
        <f t="shared" si="1"/>
        <v>15.5</v>
      </c>
      <c r="U19" s="4">
        <v>13</v>
      </c>
      <c r="V19">
        <f t="shared" si="2"/>
        <v>28.5</v>
      </c>
    </row>
    <row r="20" spans="1:22" x14ac:dyDescent="0.2">
      <c r="A20" s="172">
        <f>'Web Graph Info.'!A13:A160</f>
        <v>42158</v>
      </c>
      <c r="B20" s="101">
        <v>10.5</v>
      </c>
      <c r="C20" s="101">
        <v>1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1</v>
      </c>
      <c r="M20" s="101">
        <v>1.5</v>
      </c>
      <c r="N20" s="101">
        <v>0</v>
      </c>
      <c r="O20" s="101">
        <v>1.5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3">IF(SUM(B20:S20)=0,NA(),SUM(B20:S20))</f>
        <v>15.5</v>
      </c>
      <c r="U20" s="4">
        <v>14</v>
      </c>
      <c r="V20" s="101">
        <f t="shared" ref="V20" si="4">T20+U20</f>
        <v>29.5</v>
      </c>
    </row>
    <row r="21" spans="1:22" x14ac:dyDescent="0.2">
      <c r="A21" s="172">
        <f>'Web Graph Info.'!A14:A161</f>
        <v>42159</v>
      </c>
      <c r="B21">
        <v>25.5</v>
      </c>
      <c r="C21">
        <v>2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>
        <v>1</v>
      </c>
      <c r="N21">
        <v>3.5</v>
      </c>
      <c r="O21">
        <v>0</v>
      </c>
      <c r="P21">
        <v>0</v>
      </c>
      <c r="Q21">
        <v>0</v>
      </c>
      <c r="R21">
        <v>0</v>
      </c>
      <c r="S21">
        <v>0</v>
      </c>
      <c r="T21" s="101">
        <f t="shared" si="1"/>
        <v>32</v>
      </c>
      <c r="U21" s="4">
        <v>36</v>
      </c>
      <c r="V21">
        <f t="shared" si="2"/>
        <v>68</v>
      </c>
    </row>
    <row r="22" spans="1:22" x14ac:dyDescent="0.2">
      <c r="A22" s="172">
        <f>'Web Graph Info.'!A15:A162</f>
        <v>42160</v>
      </c>
      <c r="B22" s="101">
        <v>25.5</v>
      </c>
      <c r="C22" s="101">
        <v>2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1</v>
      </c>
      <c r="N22" s="101">
        <v>3.5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f t="shared" ref="T22" si="5">IF(SUM(B22:S22)=0,NA(),SUM(B22:S22))</f>
        <v>32</v>
      </c>
      <c r="U22" s="4">
        <v>37</v>
      </c>
      <c r="V22" s="101">
        <f t="shared" ref="V22" si="6">T22+U22</f>
        <v>69</v>
      </c>
    </row>
    <row r="23" spans="1:22" x14ac:dyDescent="0.2">
      <c r="A23" s="172">
        <f>'Web Graph Info.'!A16:A163</f>
        <v>42161</v>
      </c>
      <c r="B23">
        <v>31.3</v>
      </c>
      <c r="C23">
        <v>2.6</v>
      </c>
      <c r="D23">
        <v>0</v>
      </c>
      <c r="E23">
        <v>0</v>
      </c>
      <c r="F23">
        <v>0</v>
      </c>
      <c r="G23">
        <v>0</v>
      </c>
      <c r="H23">
        <v>0</v>
      </c>
      <c r="I23">
        <v>0.3</v>
      </c>
      <c r="J23">
        <v>0</v>
      </c>
      <c r="K23">
        <v>0</v>
      </c>
      <c r="L23">
        <v>0</v>
      </c>
      <c r="M23">
        <v>1.3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 s="101">
        <f t="shared" si="1"/>
        <v>36.499999999999993</v>
      </c>
      <c r="U23" s="4">
        <v>67.599999999999994</v>
      </c>
      <c r="V23">
        <f t="shared" si="2"/>
        <v>104.1</v>
      </c>
    </row>
    <row r="24" spans="1:22" x14ac:dyDescent="0.2">
      <c r="A24" s="172">
        <f>'Web Graph Info.'!A17:A164</f>
        <v>42162</v>
      </c>
      <c r="B24" s="101">
        <v>31.3</v>
      </c>
      <c r="C24" s="101">
        <v>2.6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0.3</v>
      </c>
      <c r="J24" s="101">
        <v>0</v>
      </c>
      <c r="K24" s="101">
        <v>0</v>
      </c>
      <c r="L24" s="101">
        <v>0</v>
      </c>
      <c r="M24" s="101">
        <v>1.3</v>
      </c>
      <c r="N24" s="101">
        <v>0</v>
      </c>
      <c r="O24" s="101">
        <v>1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7">IF(SUM(B24:S24)=0,NA(),SUM(B24:S24))</f>
        <v>36.499999999999993</v>
      </c>
      <c r="U24" s="4">
        <v>68.599999999999994</v>
      </c>
      <c r="V24" s="101">
        <f t="shared" ref="V24:V25" si="8">T24+U24</f>
        <v>105.1</v>
      </c>
    </row>
    <row r="25" spans="1:22" x14ac:dyDescent="0.2">
      <c r="A25" s="172">
        <f>'Web Graph Info.'!A18:A165</f>
        <v>42163</v>
      </c>
      <c r="B25" s="101">
        <v>31.3</v>
      </c>
      <c r="C25" s="101">
        <v>2.6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0.3</v>
      </c>
      <c r="J25" s="101">
        <v>0</v>
      </c>
      <c r="K25" s="101">
        <v>0</v>
      </c>
      <c r="L25" s="101">
        <v>0</v>
      </c>
      <c r="M25" s="101">
        <v>1.3</v>
      </c>
      <c r="N25" s="101">
        <v>0</v>
      </c>
      <c r="O25" s="101">
        <v>1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7"/>
        <v>36.499999999999993</v>
      </c>
      <c r="U25" s="4">
        <v>69.599999999999994</v>
      </c>
      <c r="V25" s="101">
        <f t="shared" si="8"/>
        <v>106.1</v>
      </c>
    </row>
    <row r="26" spans="1:22" x14ac:dyDescent="0.2">
      <c r="A26" s="172">
        <f>'Web Graph Info.'!A19:A166</f>
        <v>42164</v>
      </c>
      <c r="B26" s="89">
        <v>103</v>
      </c>
      <c r="C26" s="89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103</v>
      </c>
      <c r="U26" s="4">
        <v>108</v>
      </c>
      <c r="V26">
        <f t="shared" si="2"/>
        <v>211</v>
      </c>
    </row>
    <row r="27" spans="1:22" x14ac:dyDescent="0.2">
      <c r="A27" s="172">
        <f>'Web Graph Info.'!A20:A167</f>
        <v>42165</v>
      </c>
      <c r="B27" s="89">
        <v>103</v>
      </c>
      <c r="C27" s="89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si="1"/>
        <v>103</v>
      </c>
      <c r="U27" s="4">
        <v>108</v>
      </c>
      <c r="V27">
        <f t="shared" si="2"/>
        <v>211</v>
      </c>
    </row>
    <row r="28" spans="1:22" x14ac:dyDescent="0.2">
      <c r="A28" s="172">
        <f>'Web Graph Info.'!A21:A168</f>
        <v>42166</v>
      </c>
      <c r="B28">
        <v>57.5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1.5</v>
      </c>
      <c r="K28">
        <v>0</v>
      </c>
      <c r="L28">
        <v>0</v>
      </c>
      <c r="M28">
        <v>2</v>
      </c>
      <c r="N28">
        <v>0</v>
      </c>
      <c r="O28">
        <v>2.5</v>
      </c>
      <c r="P28">
        <v>0</v>
      </c>
      <c r="Q28">
        <v>0</v>
      </c>
      <c r="R28">
        <v>0</v>
      </c>
      <c r="S28">
        <v>0</v>
      </c>
      <c r="T28" s="101">
        <f t="shared" si="1"/>
        <v>64.5</v>
      </c>
      <c r="U28" s="4">
        <v>38.5</v>
      </c>
      <c r="V28">
        <f t="shared" si="2"/>
        <v>103</v>
      </c>
    </row>
    <row r="29" spans="1:22" x14ac:dyDescent="0.2">
      <c r="A29" s="172">
        <f>'Web Graph Info.'!A22:A169</f>
        <v>42167</v>
      </c>
      <c r="B29" s="101">
        <v>57.5</v>
      </c>
      <c r="C29" s="101">
        <v>1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1.5</v>
      </c>
      <c r="K29" s="101">
        <v>0</v>
      </c>
      <c r="L29" s="101">
        <v>0</v>
      </c>
      <c r="M29" s="101">
        <v>2</v>
      </c>
      <c r="N29" s="101">
        <v>0</v>
      </c>
      <c r="O29" s="101">
        <v>2.5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9">IF(SUM(B29:S29)=0,NA(),SUM(B29:S29))</f>
        <v>64.5</v>
      </c>
      <c r="U29" s="4">
        <v>39.5</v>
      </c>
      <c r="V29" s="101">
        <f t="shared" ref="V29" si="10">T29+U29</f>
        <v>104</v>
      </c>
    </row>
    <row r="30" spans="1:22" x14ac:dyDescent="0.2">
      <c r="A30" s="172">
        <f>'Web Graph Info.'!A23:A170</f>
        <v>42168</v>
      </c>
      <c r="B30">
        <v>31.6</v>
      </c>
      <c r="C30">
        <v>0.6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>
        <v>0.6</v>
      </c>
      <c r="M30">
        <v>0.6</v>
      </c>
      <c r="N30">
        <v>0</v>
      </c>
      <c r="O30">
        <v>2.2999999999999998</v>
      </c>
      <c r="P30">
        <v>0</v>
      </c>
      <c r="Q30">
        <v>0</v>
      </c>
      <c r="R30">
        <v>0</v>
      </c>
      <c r="S30">
        <v>0</v>
      </c>
      <c r="T30" s="101">
        <f t="shared" si="1"/>
        <v>35.700000000000003</v>
      </c>
      <c r="U30" s="4">
        <v>22</v>
      </c>
      <c r="V30">
        <f t="shared" si="2"/>
        <v>57.7</v>
      </c>
    </row>
    <row r="31" spans="1:22" x14ac:dyDescent="0.2">
      <c r="A31" s="172">
        <f>'Web Graph Info.'!A24:A171</f>
        <v>42169</v>
      </c>
      <c r="B31" s="101">
        <v>31.6</v>
      </c>
      <c r="C31" s="101">
        <v>0.6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0.6</v>
      </c>
      <c r="M31" s="101">
        <v>0.6</v>
      </c>
      <c r="N31" s="101">
        <v>0</v>
      </c>
      <c r="O31" s="101">
        <v>2.2999999999999998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1">IF(SUM(B31:S31)=0,NA(),SUM(B31:S31))</f>
        <v>35.700000000000003</v>
      </c>
      <c r="U31" s="4">
        <v>23</v>
      </c>
      <c r="V31" s="101">
        <f t="shared" ref="V31:V32" si="12">T31+U31</f>
        <v>58.7</v>
      </c>
    </row>
    <row r="32" spans="1:22" x14ac:dyDescent="0.2">
      <c r="A32" s="172">
        <f>'Web Graph Info.'!A25:A172</f>
        <v>42170</v>
      </c>
      <c r="B32" s="101">
        <v>31.6</v>
      </c>
      <c r="C32" s="101">
        <v>0.6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0.6</v>
      </c>
      <c r="M32" s="101">
        <v>0.6</v>
      </c>
      <c r="N32" s="101">
        <v>0</v>
      </c>
      <c r="O32" s="101">
        <v>2.2999999999999998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1"/>
        <v>35.700000000000003</v>
      </c>
      <c r="U32" s="4">
        <v>24</v>
      </c>
      <c r="V32" s="101">
        <f t="shared" si="12"/>
        <v>59.7</v>
      </c>
    </row>
    <row r="33" spans="1:22" x14ac:dyDescent="0.2">
      <c r="A33" s="172">
        <f>'Web Graph Info.'!A26:A173</f>
        <v>42171</v>
      </c>
      <c r="B33" s="101">
        <v>5.5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0.5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6</v>
      </c>
      <c r="U33" s="4">
        <v>3.5</v>
      </c>
      <c r="V33" s="101">
        <f t="shared" ref="V33" si="13">T33+U33</f>
        <v>9.5</v>
      </c>
    </row>
    <row r="34" spans="1:22" x14ac:dyDescent="0.2">
      <c r="A34" s="172">
        <f>'Web Graph Info.'!A27:A174</f>
        <v>42172</v>
      </c>
      <c r="B34" s="101">
        <v>5.5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0.5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4">IF(SUM(B34:S34)=0,NA(),SUM(B34:S34))</f>
        <v>6</v>
      </c>
      <c r="U34" s="4">
        <v>4.5</v>
      </c>
      <c r="V34" s="101">
        <f t="shared" ref="V34" si="15">T34+U34</f>
        <v>10.5</v>
      </c>
    </row>
    <row r="35" spans="1:22" x14ac:dyDescent="0.2">
      <c r="A35" s="172">
        <f>'Web Graph Info.'!A28:A175</f>
        <v>42173</v>
      </c>
      <c r="B35">
        <v>29</v>
      </c>
      <c r="C35">
        <v>0</v>
      </c>
      <c r="D35">
        <v>0</v>
      </c>
      <c r="E35">
        <v>0</v>
      </c>
      <c r="F35">
        <v>0</v>
      </c>
      <c r="G35">
        <v>0.5</v>
      </c>
      <c r="H35">
        <v>0</v>
      </c>
      <c r="I35">
        <v>0</v>
      </c>
      <c r="J35">
        <v>0</v>
      </c>
      <c r="K35">
        <v>0</v>
      </c>
      <c r="L35">
        <v>0.5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 s="101">
        <f t="shared" si="1"/>
        <v>34</v>
      </c>
      <c r="U35" s="4">
        <v>14.5</v>
      </c>
      <c r="V35">
        <f t="shared" si="2"/>
        <v>48.5</v>
      </c>
    </row>
    <row r="36" spans="1:22" x14ac:dyDescent="0.2">
      <c r="A36" s="172">
        <f>'Web Graph Info.'!A29:A176</f>
        <v>42174</v>
      </c>
      <c r="B36" s="101">
        <v>29</v>
      </c>
      <c r="C36" s="101">
        <v>0</v>
      </c>
      <c r="D36" s="101">
        <v>0</v>
      </c>
      <c r="E36" s="101">
        <v>0</v>
      </c>
      <c r="F36" s="101">
        <v>0</v>
      </c>
      <c r="G36" s="101">
        <v>0.5</v>
      </c>
      <c r="H36" s="101">
        <v>0</v>
      </c>
      <c r="I36" s="101">
        <v>0</v>
      </c>
      <c r="J36" s="101">
        <v>0</v>
      </c>
      <c r="K36" s="101">
        <v>0</v>
      </c>
      <c r="L36" s="101">
        <v>0.5</v>
      </c>
      <c r="M36" s="101">
        <v>0</v>
      </c>
      <c r="N36" s="101">
        <v>0</v>
      </c>
      <c r="O36" s="101">
        <v>4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6">IF(SUM(B36:S36)=0,NA(),SUM(B36:S36))</f>
        <v>34</v>
      </c>
      <c r="U36" s="4">
        <v>15.5</v>
      </c>
      <c r="V36" s="101">
        <f t="shared" ref="V36" si="17">T36+U36</f>
        <v>49.5</v>
      </c>
    </row>
    <row r="37" spans="1:22" x14ac:dyDescent="0.2">
      <c r="A37" s="172">
        <f>'Web Graph Info.'!A30:A177</f>
        <v>42175</v>
      </c>
      <c r="B37">
        <v>56.3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0.6</v>
      </c>
      <c r="J37">
        <v>0.3</v>
      </c>
      <c r="K37">
        <v>0</v>
      </c>
      <c r="L37">
        <v>0</v>
      </c>
      <c r="M37">
        <v>0</v>
      </c>
      <c r="N37">
        <v>0</v>
      </c>
      <c r="O37">
        <v>2.6</v>
      </c>
      <c r="P37">
        <v>0</v>
      </c>
      <c r="Q37">
        <v>0</v>
      </c>
      <c r="R37">
        <v>0</v>
      </c>
      <c r="S37">
        <v>0</v>
      </c>
      <c r="T37" s="101">
        <f t="shared" si="1"/>
        <v>60.8</v>
      </c>
      <c r="U37" s="4">
        <v>12.6</v>
      </c>
      <c r="V37">
        <f t="shared" si="2"/>
        <v>73.399999999999991</v>
      </c>
    </row>
    <row r="38" spans="1:22" x14ac:dyDescent="0.2">
      <c r="A38" s="172">
        <f>'Web Graph Info.'!A31:A178</f>
        <v>42176</v>
      </c>
      <c r="B38" s="101">
        <v>56.3</v>
      </c>
      <c r="C38" s="101">
        <v>1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0.3</v>
      </c>
      <c r="K38" s="101">
        <v>0</v>
      </c>
      <c r="L38" s="101">
        <v>0</v>
      </c>
      <c r="M38" s="101">
        <v>0</v>
      </c>
      <c r="N38" s="101">
        <v>0</v>
      </c>
      <c r="O38" s="101">
        <v>2.6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18">IF(SUM(B38:S38)=0,NA(),SUM(B38:S38))</f>
        <v>60.8</v>
      </c>
      <c r="U38" s="4">
        <v>13.6</v>
      </c>
      <c r="V38" s="101">
        <f t="shared" ref="V38:V39" si="19">T38+U38</f>
        <v>74.399999999999991</v>
      </c>
    </row>
    <row r="39" spans="1:22" x14ac:dyDescent="0.2">
      <c r="A39" s="172">
        <f>'Web Graph Info.'!A32:A179</f>
        <v>42177</v>
      </c>
      <c r="B39" s="101">
        <v>56.3</v>
      </c>
      <c r="C39" s="101">
        <v>1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0.3</v>
      </c>
      <c r="K39" s="101">
        <v>0</v>
      </c>
      <c r="L39" s="101">
        <v>0</v>
      </c>
      <c r="M39" s="101">
        <v>0</v>
      </c>
      <c r="N39" s="101">
        <v>0</v>
      </c>
      <c r="O39" s="101">
        <v>2.6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18"/>
        <v>60.8</v>
      </c>
      <c r="U39" s="4">
        <v>14.6</v>
      </c>
      <c r="V39" s="101">
        <f t="shared" si="19"/>
        <v>75.399999999999991</v>
      </c>
    </row>
    <row r="40" spans="1:22" x14ac:dyDescent="0.2">
      <c r="A40" s="172">
        <f>'Web Graph Info.'!A33:A180</f>
        <v>42178</v>
      </c>
      <c r="B40" s="101">
        <v>37.5</v>
      </c>
      <c r="C40" s="101">
        <v>1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0.5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8.5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47.5</v>
      </c>
      <c r="U40" s="4">
        <v>5.5</v>
      </c>
      <c r="V40" s="101">
        <f t="shared" ref="V40" si="20">T40+U40</f>
        <v>53</v>
      </c>
    </row>
    <row r="41" spans="1:22" x14ac:dyDescent="0.2">
      <c r="A41" s="172">
        <f>'Web Graph Info.'!A34:A181</f>
        <v>42179</v>
      </c>
      <c r="B41" s="101">
        <v>37.5</v>
      </c>
      <c r="C41" s="101">
        <v>1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0.5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8.5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21">IF(SUM(B41:S41)=0,NA(),SUM(B41:S41))</f>
        <v>47.5</v>
      </c>
      <c r="U41" s="4">
        <v>6.5</v>
      </c>
      <c r="V41" s="101">
        <f t="shared" ref="V41" si="22">T41+U41</f>
        <v>54</v>
      </c>
    </row>
    <row r="42" spans="1:22" x14ac:dyDescent="0.2">
      <c r="A42" s="172">
        <f>'Web Graph Info.'!A35:A182</f>
        <v>42180</v>
      </c>
      <c r="B42">
        <v>47.5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1.5</v>
      </c>
      <c r="J42">
        <v>0.5</v>
      </c>
      <c r="K42">
        <v>0</v>
      </c>
      <c r="L42">
        <v>0.5</v>
      </c>
      <c r="M42">
        <v>0</v>
      </c>
      <c r="N42">
        <v>0</v>
      </c>
      <c r="O42">
        <v>15.5</v>
      </c>
      <c r="P42">
        <v>0</v>
      </c>
      <c r="Q42">
        <v>0</v>
      </c>
      <c r="R42">
        <v>0</v>
      </c>
      <c r="S42">
        <v>0</v>
      </c>
      <c r="T42" s="101">
        <f t="shared" si="1"/>
        <v>65.5</v>
      </c>
      <c r="U42" s="4">
        <v>8</v>
      </c>
      <c r="V42">
        <f t="shared" si="2"/>
        <v>73.5</v>
      </c>
    </row>
    <row r="43" spans="1:22" x14ac:dyDescent="0.2">
      <c r="A43" s="172">
        <f>'Web Graph Info.'!A36:A183</f>
        <v>42181</v>
      </c>
      <c r="B43" s="101">
        <v>47.5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1.5</v>
      </c>
      <c r="J43" s="101">
        <v>0.5</v>
      </c>
      <c r="K43" s="101">
        <v>0</v>
      </c>
      <c r="L43" s="101">
        <v>0.5</v>
      </c>
      <c r="M43" s="101">
        <v>0</v>
      </c>
      <c r="N43" s="101">
        <v>0</v>
      </c>
      <c r="O43" s="101">
        <v>15.5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3">IF(SUM(B43:S43)=0,NA(),SUM(B43:S43))</f>
        <v>65.5</v>
      </c>
      <c r="U43" s="4">
        <v>9</v>
      </c>
      <c r="V43" s="101">
        <f t="shared" ref="V43" si="24">T43+U43</f>
        <v>74.5</v>
      </c>
    </row>
    <row r="44" spans="1:22" x14ac:dyDescent="0.2">
      <c r="A44" s="172">
        <f>'Web Graph Info.'!A37:A184</f>
        <v>42182</v>
      </c>
      <c r="B44">
        <v>10.3</v>
      </c>
      <c r="C44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>
        <v>2.2999999999999998</v>
      </c>
      <c r="J44">
        <v>0.3</v>
      </c>
      <c r="K44">
        <v>0</v>
      </c>
      <c r="L44">
        <v>0.3</v>
      </c>
      <c r="M44">
        <v>0.6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 s="101">
        <f t="shared" si="1"/>
        <v>15.800000000000002</v>
      </c>
      <c r="U44" s="4">
        <v>4.5999999999999996</v>
      </c>
      <c r="V44">
        <f t="shared" si="2"/>
        <v>20.400000000000002</v>
      </c>
    </row>
    <row r="45" spans="1:22" x14ac:dyDescent="0.2">
      <c r="A45" s="172">
        <f>'Web Graph Info.'!A38:A185</f>
        <v>42183</v>
      </c>
      <c r="B45" s="101">
        <v>10.3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2.2999999999999998</v>
      </c>
      <c r="J45" s="101">
        <v>0.3</v>
      </c>
      <c r="K45" s="101">
        <v>0</v>
      </c>
      <c r="L45" s="101">
        <v>0.3</v>
      </c>
      <c r="M45" s="101">
        <v>0.6</v>
      </c>
      <c r="N45" s="101">
        <v>0</v>
      </c>
      <c r="O45" s="101">
        <v>2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5">IF(SUM(B45:S45)=0,NA(),SUM(B45:S45))</f>
        <v>15.800000000000002</v>
      </c>
      <c r="U45" s="4">
        <v>5.6</v>
      </c>
      <c r="V45" s="101">
        <f t="shared" ref="V45:V46" si="26">T45+U45</f>
        <v>21.400000000000002</v>
      </c>
    </row>
    <row r="46" spans="1:22" x14ac:dyDescent="0.2">
      <c r="A46" s="172">
        <f>'Web Graph Info.'!A39:A186</f>
        <v>42184</v>
      </c>
      <c r="B46" s="101">
        <v>10.3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2.2999999999999998</v>
      </c>
      <c r="J46" s="101">
        <v>0.3</v>
      </c>
      <c r="K46" s="101">
        <v>0</v>
      </c>
      <c r="L46" s="101">
        <v>0.3</v>
      </c>
      <c r="M46" s="101">
        <v>0.6</v>
      </c>
      <c r="N46" s="101">
        <v>0</v>
      </c>
      <c r="O46" s="101">
        <v>2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5"/>
        <v>15.800000000000002</v>
      </c>
      <c r="U46" s="4">
        <v>6.6</v>
      </c>
      <c r="V46" s="101">
        <f t="shared" si="26"/>
        <v>22.400000000000002</v>
      </c>
    </row>
    <row r="47" spans="1:22" x14ac:dyDescent="0.2">
      <c r="A47" s="172">
        <f>'Web Graph Info.'!A40:A187</f>
        <v>42185</v>
      </c>
      <c r="B47" s="101">
        <v>4.5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1</v>
      </c>
      <c r="J47" s="101">
        <v>1.5</v>
      </c>
      <c r="K47" s="101">
        <v>0</v>
      </c>
      <c r="L47" s="101">
        <v>0.5</v>
      </c>
      <c r="M47" s="101">
        <v>0</v>
      </c>
      <c r="N47" s="101">
        <v>0</v>
      </c>
      <c r="O47" s="101">
        <v>0.5</v>
      </c>
      <c r="P47" s="101">
        <v>0</v>
      </c>
      <c r="Q47" s="101">
        <v>0</v>
      </c>
      <c r="R47" s="101">
        <v>0</v>
      </c>
      <c r="S47" s="101">
        <v>0</v>
      </c>
      <c r="T47" s="101">
        <f t="shared" si="1"/>
        <v>8</v>
      </c>
      <c r="U47" s="4">
        <v>2.5</v>
      </c>
      <c r="V47" s="101">
        <f t="shared" ref="V47" si="27">T47+U47</f>
        <v>10.5</v>
      </c>
    </row>
    <row r="48" spans="1:22" x14ac:dyDescent="0.2">
      <c r="A48" s="172">
        <f>'Web Graph Info.'!A41:A188</f>
        <v>42186</v>
      </c>
      <c r="B48" s="101">
        <v>4.5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1</v>
      </c>
      <c r="J48" s="101">
        <v>1.5</v>
      </c>
      <c r="K48" s="101">
        <v>0</v>
      </c>
      <c r="L48" s="101">
        <v>0.5</v>
      </c>
      <c r="M48" s="101">
        <v>0</v>
      </c>
      <c r="N48" s="101">
        <v>0</v>
      </c>
      <c r="O48" s="101">
        <v>0.5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28">IF(SUM(B48:S48)=0,NA(),SUM(B48:S48))</f>
        <v>8</v>
      </c>
      <c r="U48" s="4">
        <v>3.5</v>
      </c>
      <c r="V48" s="101">
        <f t="shared" ref="V48" si="29">T48+U48</f>
        <v>11.5</v>
      </c>
    </row>
    <row r="49" spans="1:22" x14ac:dyDescent="0.2">
      <c r="A49" s="172">
        <f>'Web Graph Info.'!A42:A189</f>
        <v>42187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T49" s="101">
        <f t="shared" si="1"/>
        <v>9</v>
      </c>
      <c r="U49" s="4">
        <v>4</v>
      </c>
      <c r="V49">
        <f t="shared" si="2"/>
        <v>13</v>
      </c>
    </row>
    <row r="50" spans="1:22" x14ac:dyDescent="0.2">
      <c r="A50" s="172">
        <f>'Web Graph Info.'!A43:A190</f>
        <v>42188</v>
      </c>
      <c r="B50" s="101">
        <v>2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1</v>
      </c>
      <c r="J50" s="101">
        <v>0</v>
      </c>
      <c r="K50" s="101">
        <v>0</v>
      </c>
      <c r="L50" s="101">
        <v>0.25</v>
      </c>
      <c r="M50" s="101">
        <v>0</v>
      </c>
      <c r="N50" s="101">
        <v>0</v>
      </c>
      <c r="O50" s="101">
        <v>0.5</v>
      </c>
      <c r="P50" s="101">
        <v>0</v>
      </c>
      <c r="Q50" s="101">
        <v>0</v>
      </c>
      <c r="R50" s="101">
        <v>0</v>
      </c>
      <c r="S50" s="101">
        <v>0</v>
      </c>
      <c r="T50" s="101">
        <f t="shared" si="1"/>
        <v>3.75</v>
      </c>
      <c r="U50" s="4">
        <v>2</v>
      </c>
      <c r="V50" s="101">
        <f t="shared" ref="V50" si="30">T50+U50</f>
        <v>5.75</v>
      </c>
    </row>
    <row r="51" spans="1:22" x14ac:dyDescent="0.2">
      <c r="A51" s="172">
        <f>'Web Graph Info.'!A44:A191</f>
        <v>42189</v>
      </c>
      <c r="B51" s="101">
        <v>2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1</v>
      </c>
      <c r="J51" s="101">
        <v>0</v>
      </c>
      <c r="K51" s="101">
        <v>0</v>
      </c>
      <c r="L51" s="101">
        <v>0.25</v>
      </c>
      <c r="M51" s="101">
        <v>0</v>
      </c>
      <c r="N51" s="101">
        <v>0</v>
      </c>
      <c r="O51" s="101">
        <v>0.5</v>
      </c>
      <c r="P51" s="101">
        <v>0</v>
      </c>
      <c r="Q51" s="101">
        <v>0</v>
      </c>
      <c r="R51" s="101">
        <v>0</v>
      </c>
      <c r="S51" s="101">
        <v>0</v>
      </c>
      <c r="T51" s="101">
        <f t="shared" ref="T51:T53" si="31">IF(SUM(B51:S51)=0,NA(),SUM(B51:S51))</f>
        <v>3.75</v>
      </c>
      <c r="U51" s="4">
        <v>2</v>
      </c>
      <c r="V51">
        <f t="shared" si="2"/>
        <v>5.75</v>
      </c>
    </row>
    <row r="52" spans="1:22" x14ac:dyDescent="0.2">
      <c r="A52" s="172">
        <f>'Web Graph Info.'!A45:A192</f>
        <v>42190</v>
      </c>
      <c r="B52" s="101">
        <v>2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</v>
      </c>
      <c r="J52" s="101">
        <v>0</v>
      </c>
      <c r="K52" s="101">
        <v>0</v>
      </c>
      <c r="L52" s="101">
        <v>0.25</v>
      </c>
      <c r="M52" s="101">
        <v>0</v>
      </c>
      <c r="N52" s="101">
        <v>0</v>
      </c>
      <c r="O52" s="101">
        <v>0.5</v>
      </c>
      <c r="P52" s="101">
        <v>0</v>
      </c>
      <c r="Q52" s="101">
        <v>0</v>
      </c>
      <c r="R52" s="101">
        <v>0</v>
      </c>
      <c r="S52" s="101">
        <v>0</v>
      </c>
      <c r="T52" s="101">
        <f t="shared" si="31"/>
        <v>3.75</v>
      </c>
      <c r="U52" s="4">
        <v>2</v>
      </c>
      <c r="V52">
        <f t="shared" si="2"/>
        <v>5.75</v>
      </c>
    </row>
    <row r="53" spans="1:22" x14ac:dyDescent="0.2">
      <c r="A53" s="172">
        <f>'Web Graph Info.'!A46:A193</f>
        <v>42191</v>
      </c>
      <c r="B53" s="101">
        <v>2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1</v>
      </c>
      <c r="J53" s="101">
        <v>0</v>
      </c>
      <c r="K53" s="101">
        <v>0</v>
      </c>
      <c r="L53" s="101">
        <v>0.25</v>
      </c>
      <c r="M53" s="101">
        <v>0</v>
      </c>
      <c r="N53" s="101">
        <v>0</v>
      </c>
      <c r="O53" s="101">
        <v>0.5</v>
      </c>
      <c r="P53" s="101">
        <v>0</v>
      </c>
      <c r="Q53" s="101">
        <v>0</v>
      </c>
      <c r="R53" s="101">
        <v>0</v>
      </c>
      <c r="S53" s="101">
        <v>0</v>
      </c>
      <c r="T53" s="101">
        <f t="shared" si="31"/>
        <v>3.75</v>
      </c>
      <c r="U53" s="4">
        <v>2</v>
      </c>
      <c r="V53">
        <f t="shared" si="2"/>
        <v>5.75</v>
      </c>
    </row>
    <row r="54" spans="1:22" x14ac:dyDescent="0.2">
      <c r="A54" s="172">
        <f>'Web Graph Info.'!A47:A194</f>
        <v>42192</v>
      </c>
      <c r="B54" s="101">
        <v>1.5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1.5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"/>
        <v>3</v>
      </c>
      <c r="U54" s="4">
        <v>1</v>
      </c>
      <c r="V54">
        <f t="shared" si="2"/>
        <v>4</v>
      </c>
    </row>
    <row r="55" spans="1:22" x14ac:dyDescent="0.2">
      <c r="A55" s="172">
        <f>'Web Graph Info.'!A48:A195</f>
        <v>42193</v>
      </c>
      <c r="B55" s="101">
        <v>1.5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1.5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f t="shared" ref="T55" si="32">IF(SUM(B55:S55)=0,NA(),SUM(B55:S55))</f>
        <v>3</v>
      </c>
      <c r="U55" s="4">
        <v>1</v>
      </c>
      <c r="V55" s="101">
        <f t="shared" ref="V55" si="33">T55+U55</f>
        <v>4</v>
      </c>
    </row>
    <row r="56" spans="1:22" x14ac:dyDescent="0.2">
      <c r="A56" s="172">
        <f>'Web Graph Info.'!A49:A196</f>
        <v>42194</v>
      </c>
      <c r="B56">
        <v>3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1.5</v>
      </c>
      <c r="J56">
        <v>0.5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0.5</v>
      </c>
      <c r="S56">
        <v>0</v>
      </c>
      <c r="T56" s="101">
        <f t="shared" si="1"/>
        <v>6</v>
      </c>
      <c r="U56" s="4">
        <v>5</v>
      </c>
      <c r="V56">
        <f t="shared" si="2"/>
        <v>11</v>
      </c>
    </row>
    <row r="57" spans="1:22" x14ac:dyDescent="0.2">
      <c r="A57" s="172">
        <f>'Web Graph Info.'!A50:A197</f>
        <v>42195</v>
      </c>
      <c r="B57" s="101">
        <v>3</v>
      </c>
      <c r="C57" s="101">
        <v>0.5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1.5</v>
      </c>
      <c r="J57" s="101">
        <v>0.5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0.5</v>
      </c>
      <c r="S57" s="101">
        <v>0</v>
      </c>
      <c r="T57" s="101">
        <f t="shared" ref="T57" si="34">IF(SUM(B57:S57)=0,NA(),SUM(B57:S57))</f>
        <v>6</v>
      </c>
      <c r="U57" s="4">
        <v>6</v>
      </c>
      <c r="V57" s="101">
        <f t="shared" ref="V57" si="35">T57+U57</f>
        <v>12</v>
      </c>
    </row>
    <row r="58" spans="1:22" x14ac:dyDescent="0.2">
      <c r="A58" s="172">
        <f>'Web Graph Info.'!A51:A198</f>
        <v>42196</v>
      </c>
      <c r="B58">
        <v>4.5999999999999996</v>
      </c>
      <c r="C58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>
        <v>1.3</v>
      </c>
      <c r="J58">
        <v>0</v>
      </c>
      <c r="K58">
        <v>0</v>
      </c>
      <c r="L58">
        <v>0</v>
      </c>
      <c r="M58">
        <v>0.3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01">
        <f t="shared" si="1"/>
        <v>6.1999999999999993</v>
      </c>
      <c r="U58" s="4">
        <v>3.3</v>
      </c>
      <c r="V58">
        <f t="shared" si="2"/>
        <v>9.5</v>
      </c>
    </row>
    <row r="59" spans="1:22" x14ac:dyDescent="0.2">
      <c r="A59" s="172">
        <f>'Web Graph Info.'!A52:A199</f>
        <v>42197</v>
      </c>
      <c r="B59" s="101">
        <v>4.5999999999999996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1.3</v>
      </c>
      <c r="J59" s="101">
        <v>0</v>
      </c>
      <c r="K59" s="101">
        <v>0</v>
      </c>
      <c r="L59" s="101">
        <v>0</v>
      </c>
      <c r="M59" s="101">
        <v>0.3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f t="shared" ref="T59:T60" si="36">IF(SUM(B59:S59)=0,NA(),SUM(B59:S59))</f>
        <v>6.1999999999999993</v>
      </c>
      <c r="U59" s="4">
        <v>3.3</v>
      </c>
      <c r="V59" s="101">
        <f t="shared" ref="V59:V60" si="37">T59+U59</f>
        <v>9.5</v>
      </c>
    </row>
    <row r="60" spans="1:22" x14ac:dyDescent="0.2">
      <c r="A60" s="172">
        <f>'Web Graph Info.'!A53:A200</f>
        <v>42198</v>
      </c>
      <c r="B60" s="101">
        <v>4.5999999999999996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1.3</v>
      </c>
      <c r="J60" s="101">
        <v>0</v>
      </c>
      <c r="K60" s="101">
        <v>0</v>
      </c>
      <c r="L60" s="101">
        <v>0</v>
      </c>
      <c r="M60" s="101">
        <v>0.3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f t="shared" si="36"/>
        <v>6.1999999999999993</v>
      </c>
      <c r="U60" s="4">
        <v>3.3</v>
      </c>
      <c r="V60" s="101">
        <f t="shared" si="37"/>
        <v>9.5</v>
      </c>
    </row>
    <row r="61" spans="1:22" x14ac:dyDescent="0.2">
      <c r="A61" s="172">
        <f>'Web Graph Info.'!A54:A201</f>
        <v>42199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0.5</v>
      </c>
      <c r="M61">
        <v>0.5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01">
        <f t="shared" si="1"/>
        <v>8</v>
      </c>
      <c r="U61" s="4">
        <v>4.5</v>
      </c>
      <c r="V61">
        <f t="shared" si="2"/>
        <v>12.5</v>
      </c>
    </row>
    <row r="62" spans="1:22" x14ac:dyDescent="0.2">
      <c r="A62" s="172">
        <f>'Web Graph Info.'!A55:A202</f>
        <v>42200</v>
      </c>
      <c r="B62" s="101">
        <v>5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2</v>
      </c>
      <c r="J62" s="101">
        <v>0</v>
      </c>
      <c r="K62" s="101">
        <v>0</v>
      </c>
      <c r="L62" s="101">
        <v>0.5</v>
      </c>
      <c r="M62" s="101">
        <v>0.5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f t="shared" ref="T62" si="38">IF(SUM(B62:S62)=0,NA(),SUM(B62:S62))</f>
        <v>8</v>
      </c>
      <c r="U62" s="4">
        <v>4.5</v>
      </c>
      <c r="V62" s="101">
        <f t="shared" ref="V62" si="39">T62+U62</f>
        <v>12.5</v>
      </c>
    </row>
    <row r="63" spans="1:22" x14ac:dyDescent="0.2">
      <c r="A63" s="172">
        <f>'Web Graph Info.'!A56:A203</f>
        <v>42201</v>
      </c>
      <c r="B63">
        <v>6.5</v>
      </c>
      <c r="C63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</v>
      </c>
      <c r="J63" s="101">
        <v>0.5</v>
      </c>
      <c r="K63" s="101">
        <v>0</v>
      </c>
      <c r="L63" s="101">
        <v>0</v>
      </c>
      <c r="M63" s="101">
        <v>0.5</v>
      </c>
      <c r="N63" s="101">
        <v>0</v>
      </c>
      <c r="O63" s="101">
        <v>0</v>
      </c>
      <c r="P63" s="101">
        <v>0</v>
      </c>
      <c r="Q63" s="101">
        <v>0</v>
      </c>
      <c r="R63" s="101">
        <v>1</v>
      </c>
      <c r="S63" s="101">
        <v>0</v>
      </c>
      <c r="T63" s="101">
        <f t="shared" si="1"/>
        <v>10.5</v>
      </c>
      <c r="U63" s="4">
        <v>2.5</v>
      </c>
      <c r="V63">
        <f t="shared" si="2"/>
        <v>13</v>
      </c>
    </row>
    <row r="64" spans="1:22" x14ac:dyDescent="0.2">
      <c r="A64" s="172">
        <f>'Web Graph Info.'!A57:A204</f>
        <v>42202</v>
      </c>
      <c r="B64" s="101">
        <v>6.5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0.5</v>
      </c>
      <c r="K64" s="101">
        <v>0</v>
      </c>
      <c r="L64" s="101">
        <v>0</v>
      </c>
      <c r="M64" s="101">
        <v>0.5</v>
      </c>
      <c r="N64" s="101">
        <v>0</v>
      </c>
      <c r="O64" s="101">
        <v>0</v>
      </c>
      <c r="P64" s="101">
        <v>0</v>
      </c>
      <c r="Q64" s="101">
        <v>0</v>
      </c>
      <c r="R64" s="101">
        <v>1</v>
      </c>
      <c r="S64" s="101">
        <v>0</v>
      </c>
      <c r="T64" s="101">
        <f t="shared" ref="T64" si="40">IF(SUM(B64:S64)=0,NA(),SUM(B64:S64))</f>
        <v>10.5</v>
      </c>
      <c r="U64" s="4">
        <v>2.5</v>
      </c>
      <c r="V64" s="101">
        <f t="shared" ref="V64" si="41">T64+U64</f>
        <v>13</v>
      </c>
    </row>
    <row r="65" spans="1:22" x14ac:dyDescent="0.2">
      <c r="A65" s="172">
        <f>'Web Graph Info.'!A58:A205</f>
        <v>42203</v>
      </c>
      <c r="B65">
        <v>3.3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0.3</v>
      </c>
      <c r="K65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f t="shared" si="1"/>
        <v>4.5999999999999996</v>
      </c>
      <c r="U65" s="4">
        <v>6</v>
      </c>
      <c r="V65">
        <f t="shared" si="2"/>
        <v>10.6</v>
      </c>
    </row>
    <row r="66" spans="1:22" x14ac:dyDescent="0.2">
      <c r="A66" s="172">
        <f>'Web Graph Info.'!A59:A206</f>
        <v>42204</v>
      </c>
      <c r="B66" s="101">
        <v>3.3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1</v>
      </c>
      <c r="J66" s="101">
        <v>0.3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f t="shared" ref="T66:T67" si="42">IF(SUM(B66:S66)=0,NA(),SUM(B66:S66))</f>
        <v>4.5999999999999996</v>
      </c>
      <c r="U66" s="4">
        <v>6</v>
      </c>
      <c r="V66" s="101">
        <f t="shared" ref="V66" si="43">T66+U66</f>
        <v>10.6</v>
      </c>
    </row>
    <row r="67" spans="1:22" x14ac:dyDescent="0.2">
      <c r="A67" s="172">
        <f>'Web Graph Info.'!A60:A207</f>
        <v>42205</v>
      </c>
      <c r="B67" s="101">
        <v>3.3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1</v>
      </c>
      <c r="J67" s="101">
        <v>0.3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f t="shared" si="42"/>
        <v>4.5999999999999996</v>
      </c>
      <c r="U67" s="4">
        <v>6</v>
      </c>
      <c r="V67">
        <f t="shared" si="2"/>
        <v>10.6</v>
      </c>
    </row>
    <row r="68" spans="1:22" x14ac:dyDescent="0.2">
      <c r="A68" s="172">
        <f>'Web Graph Info.'!A61:A208</f>
        <v>42206</v>
      </c>
      <c r="B68" s="101">
        <v>3.5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1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f t="shared" si="1"/>
        <v>4.5</v>
      </c>
      <c r="U68" s="4">
        <v>2</v>
      </c>
      <c r="V68">
        <f t="shared" si="2"/>
        <v>6.5</v>
      </c>
    </row>
    <row r="69" spans="1:22" x14ac:dyDescent="0.2">
      <c r="A69" s="172">
        <f>'Web Graph Info.'!A62:A209</f>
        <v>42207</v>
      </c>
      <c r="B69" s="101">
        <v>3.5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1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f t="shared" ref="T69" si="44">IF(SUM(B69:S69)=0,NA(),SUM(B69:S69))</f>
        <v>4.5</v>
      </c>
      <c r="U69" s="4">
        <v>2</v>
      </c>
      <c r="V69" s="101">
        <f t="shared" ref="V69" si="45">T69+U69</f>
        <v>6.5</v>
      </c>
    </row>
    <row r="70" spans="1:22" x14ac:dyDescent="0.2">
      <c r="A70" s="172">
        <f>'Web Graph Info.'!A63:A210</f>
        <v>42208</v>
      </c>
      <c r="B70">
        <v>0</v>
      </c>
      <c r="C70">
        <v>0.5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01">
        <f t="shared" si="1"/>
        <v>1.5</v>
      </c>
      <c r="U70" s="4">
        <v>0</v>
      </c>
      <c r="V70">
        <f t="shared" si="2"/>
        <v>1.5</v>
      </c>
    </row>
    <row r="71" spans="1:22" x14ac:dyDescent="0.2">
      <c r="A71" s="172">
        <f>'Web Graph Info.'!A64:A211</f>
        <v>42209</v>
      </c>
      <c r="B71" s="101">
        <v>0</v>
      </c>
      <c r="C71" s="101">
        <v>0.5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1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ref="T71" si="46">IF(SUM(B71:S71)=0,NA(),SUM(B71:S71))</f>
        <v>1.5</v>
      </c>
      <c r="U71" s="4">
        <v>0</v>
      </c>
      <c r="V71" s="101">
        <f t="shared" ref="V71" si="47">T71+U71</f>
        <v>1.5</v>
      </c>
    </row>
    <row r="72" spans="1:22" x14ac:dyDescent="0.2">
      <c r="A72" s="172">
        <f>'Web Graph Info.'!A65:A212</f>
        <v>42210</v>
      </c>
      <c r="B72" s="107">
        <v>0.3</v>
      </c>
      <c r="C72" s="107">
        <v>0.3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2.2999999999999998</v>
      </c>
      <c r="J72" s="107">
        <v>0</v>
      </c>
      <c r="K72" s="107">
        <v>0</v>
      </c>
      <c r="L72" s="107">
        <v>0.3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1">
        <f t="shared" si="1"/>
        <v>3.1999999999999997</v>
      </c>
      <c r="U72" s="4">
        <v>0</v>
      </c>
      <c r="V72">
        <f t="shared" si="2"/>
        <v>3.1999999999999997</v>
      </c>
    </row>
    <row r="73" spans="1:22" x14ac:dyDescent="0.2">
      <c r="A73" s="172">
        <f>'Web Graph Info.'!A66:A213</f>
        <v>42211</v>
      </c>
      <c r="B73" s="107">
        <v>0.3</v>
      </c>
      <c r="C73" s="107">
        <v>0.3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2.2999999999999998</v>
      </c>
      <c r="J73" s="107">
        <v>0</v>
      </c>
      <c r="K73" s="107">
        <v>0</v>
      </c>
      <c r="L73" s="107">
        <v>0.3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1">
        <f t="shared" ref="T73:T74" si="48">IF(SUM(B73:S73)=0,NA(),SUM(B73:S73))</f>
        <v>3.1999999999999997</v>
      </c>
      <c r="U73" s="4">
        <v>0</v>
      </c>
      <c r="V73">
        <f t="shared" si="2"/>
        <v>3.1999999999999997</v>
      </c>
    </row>
    <row r="74" spans="1:22" x14ac:dyDescent="0.2">
      <c r="A74" s="172">
        <f>'Web Graph Info.'!A67:A214</f>
        <v>42212</v>
      </c>
      <c r="B74" s="107">
        <v>0.3</v>
      </c>
      <c r="C74" s="107">
        <v>0.3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2.2999999999999998</v>
      </c>
      <c r="J74" s="107">
        <v>0</v>
      </c>
      <c r="K74" s="107">
        <v>0</v>
      </c>
      <c r="L74" s="107">
        <v>0.3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1">
        <f t="shared" si="48"/>
        <v>3.1999999999999997</v>
      </c>
      <c r="U74" s="4">
        <v>0</v>
      </c>
      <c r="V74">
        <f t="shared" ref="V74:V136" si="49">T74+U74</f>
        <v>3.1999999999999997</v>
      </c>
    </row>
    <row r="75" spans="1:22" x14ac:dyDescent="0.2">
      <c r="A75" s="172">
        <f>'Web Graph Info.'!A68:A215</f>
        <v>42213</v>
      </c>
      <c r="B75" s="107">
        <v>0.5</v>
      </c>
      <c r="C75" s="107">
        <v>0</v>
      </c>
      <c r="D75" s="107">
        <v>0</v>
      </c>
      <c r="E75" s="107">
        <v>0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1">
        <f t="shared" ref="T75:T137" si="50">IF(SUM(B75:S75)=0,NA(),SUM(B75:S75))</f>
        <v>0.5</v>
      </c>
      <c r="U75" s="4">
        <v>1</v>
      </c>
      <c r="V75">
        <f t="shared" si="49"/>
        <v>1.5</v>
      </c>
    </row>
    <row r="76" spans="1:22" x14ac:dyDescent="0.2">
      <c r="A76" s="172">
        <f>'Web Graph Info.'!A69:A216</f>
        <v>42214</v>
      </c>
      <c r="B76" s="107">
        <v>0.5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1">
        <f t="shared" ref="T76" si="51">IF(SUM(B76:S76)=0,NA(),SUM(B76:S76))</f>
        <v>0.5</v>
      </c>
      <c r="U76" s="4">
        <v>1</v>
      </c>
      <c r="V76">
        <f t="shared" si="49"/>
        <v>1.5</v>
      </c>
    </row>
    <row r="77" spans="1:22" x14ac:dyDescent="0.2">
      <c r="A77" s="172">
        <f>'Web Graph Info.'!A70:A217</f>
        <v>42215</v>
      </c>
      <c r="B77" s="107">
        <v>1.5</v>
      </c>
      <c r="C77" s="107">
        <v>0.5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3.5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0</v>
      </c>
      <c r="S77" s="107">
        <v>0</v>
      </c>
      <c r="T77" s="101">
        <f t="shared" si="50"/>
        <v>5.5</v>
      </c>
      <c r="U77" s="4">
        <v>0</v>
      </c>
      <c r="V77">
        <f t="shared" si="49"/>
        <v>5.5</v>
      </c>
    </row>
    <row r="78" spans="1:22" x14ac:dyDescent="0.2">
      <c r="A78" s="172">
        <f>'Web Graph Info.'!A71:A218</f>
        <v>42216</v>
      </c>
      <c r="B78" s="107">
        <v>1.5</v>
      </c>
      <c r="C78" s="107">
        <v>0.5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3.5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1">
        <f t="shared" ref="T78" si="52">IF(SUM(B78:S78)=0,NA(),SUM(B78:S78))</f>
        <v>5.5</v>
      </c>
      <c r="U78" s="4">
        <v>0</v>
      </c>
      <c r="V78">
        <f t="shared" si="49"/>
        <v>5.5</v>
      </c>
    </row>
    <row r="79" spans="1:22" x14ac:dyDescent="0.2">
      <c r="A79" s="172">
        <f>'Web Graph Info.'!A72:A219</f>
        <v>42217</v>
      </c>
      <c r="B79" s="107">
        <v>3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0.6</v>
      </c>
      <c r="J79" s="107">
        <v>0</v>
      </c>
      <c r="K79" s="107">
        <v>0</v>
      </c>
      <c r="L79" s="107">
        <v>0</v>
      </c>
      <c r="M79" s="107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1">
        <f t="shared" si="50"/>
        <v>3.6</v>
      </c>
      <c r="U79" s="4">
        <v>1.3</v>
      </c>
      <c r="V79">
        <f t="shared" si="49"/>
        <v>4.9000000000000004</v>
      </c>
    </row>
    <row r="80" spans="1:22" x14ac:dyDescent="0.2">
      <c r="A80" s="172">
        <f>'Web Graph Info.'!A73:A220</f>
        <v>42218</v>
      </c>
      <c r="B80" s="107">
        <v>3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0.6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1">
        <f t="shared" ref="T80:T81" si="53">IF(SUM(B80:S80)=0,NA(),SUM(B80:S80))</f>
        <v>3.6</v>
      </c>
      <c r="U80" s="4">
        <v>1.3</v>
      </c>
      <c r="V80" s="101">
        <f t="shared" ref="V80" si="54">T80+U80</f>
        <v>4.9000000000000004</v>
      </c>
    </row>
    <row r="81" spans="1:22" x14ac:dyDescent="0.2">
      <c r="A81" s="172">
        <f>'Web Graph Info.'!A74:A221</f>
        <v>42219</v>
      </c>
      <c r="B81" s="107">
        <v>3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0.6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1">
        <f t="shared" si="53"/>
        <v>3.6</v>
      </c>
      <c r="U81" s="4">
        <v>1.3</v>
      </c>
      <c r="V81">
        <f t="shared" si="49"/>
        <v>4.9000000000000004</v>
      </c>
    </row>
    <row r="82" spans="1:22" x14ac:dyDescent="0.2">
      <c r="A82" s="172">
        <f>'Web Graph Info.'!A75:A222</f>
        <v>42220</v>
      </c>
      <c r="B82" s="107">
        <v>0.5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0.5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1">
        <f t="shared" si="50"/>
        <v>1</v>
      </c>
      <c r="U82" s="4">
        <v>2</v>
      </c>
      <c r="V82" s="101">
        <f t="shared" ref="V82" si="55">T82+U82</f>
        <v>3</v>
      </c>
    </row>
    <row r="83" spans="1:22" x14ac:dyDescent="0.2">
      <c r="A83" s="172">
        <f>'Web Graph Info.'!A76:A223</f>
        <v>42221</v>
      </c>
      <c r="B83" s="107">
        <v>0.5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0.5</v>
      </c>
      <c r="J83" s="107">
        <v>0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0</v>
      </c>
      <c r="T83" s="101">
        <f t="shared" ref="T83" si="56">IF(SUM(B83:S83)=0,NA(),SUM(B83:S83))</f>
        <v>1</v>
      </c>
      <c r="U83" s="4">
        <v>2</v>
      </c>
      <c r="V83" s="101">
        <f t="shared" ref="V83" si="57">T83+U83</f>
        <v>3</v>
      </c>
    </row>
    <row r="84" spans="1:22" x14ac:dyDescent="0.2">
      <c r="A84" s="172">
        <f>'Web Graph Info.'!A77:A224</f>
        <v>42222</v>
      </c>
      <c r="B84" s="107">
        <v>0.5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1">
        <f t="shared" si="50"/>
        <v>0.5</v>
      </c>
      <c r="U84" s="4">
        <v>0</v>
      </c>
      <c r="V84">
        <f t="shared" si="49"/>
        <v>0.5</v>
      </c>
    </row>
    <row r="85" spans="1:22" x14ac:dyDescent="0.2">
      <c r="A85" s="172">
        <f>'Web Graph Info.'!A78:A225</f>
        <v>42223</v>
      </c>
      <c r="B85" s="107">
        <v>0.5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1">
        <f t="shared" ref="T85" si="58">IF(SUM(B85:S85)=0,NA(),SUM(B85:S85))</f>
        <v>0.5</v>
      </c>
      <c r="U85" s="4">
        <v>0</v>
      </c>
      <c r="V85" s="101">
        <f t="shared" ref="V85" si="59">T85+U85</f>
        <v>0.5</v>
      </c>
    </row>
    <row r="86" spans="1:22" x14ac:dyDescent="0.2">
      <c r="A86" s="172">
        <f>'Web Graph Info.'!A79:A226</f>
        <v>42224</v>
      </c>
      <c r="B86" s="107">
        <v>0.6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1.3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1">
        <f t="shared" si="50"/>
        <v>1.9</v>
      </c>
      <c r="U86" s="4">
        <v>0</v>
      </c>
      <c r="V86">
        <f t="shared" si="49"/>
        <v>1.9</v>
      </c>
    </row>
    <row r="87" spans="1:22" x14ac:dyDescent="0.2">
      <c r="A87" s="172">
        <f>'Web Graph Info.'!A80:A227</f>
        <v>42225</v>
      </c>
      <c r="B87" s="107">
        <v>0.6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1.3</v>
      </c>
      <c r="J87" s="107">
        <v>0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101">
        <f t="shared" ref="T87:T88" si="60">IF(SUM(B87:S87)=0,NA(),SUM(B87:S87))</f>
        <v>1.9</v>
      </c>
      <c r="U87" s="4">
        <v>0</v>
      </c>
      <c r="V87" s="101">
        <f t="shared" ref="V87" si="61">T87+U87</f>
        <v>1.9</v>
      </c>
    </row>
    <row r="88" spans="1:22" x14ac:dyDescent="0.2">
      <c r="A88" s="172">
        <f>'Web Graph Info.'!A81:A228</f>
        <v>42226</v>
      </c>
      <c r="B88" s="107">
        <v>0.6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1.3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1">
        <f t="shared" si="60"/>
        <v>1.9</v>
      </c>
      <c r="U88" s="4">
        <v>0</v>
      </c>
      <c r="V88">
        <f t="shared" si="49"/>
        <v>1.9</v>
      </c>
    </row>
    <row r="89" spans="1:22" x14ac:dyDescent="0.2">
      <c r="A89" s="172">
        <f>'Web Graph Info.'!A82:A229</f>
        <v>42227</v>
      </c>
      <c r="B89" s="107">
        <v>0.5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1.5</v>
      </c>
      <c r="J89" s="107">
        <v>0</v>
      </c>
      <c r="K89" s="107">
        <v>0</v>
      </c>
      <c r="L89" s="107">
        <v>0</v>
      </c>
      <c r="M89" s="107">
        <v>0</v>
      </c>
      <c r="N89" s="107">
        <v>0</v>
      </c>
      <c r="O89" s="107">
        <v>0</v>
      </c>
      <c r="P89" s="107">
        <v>0</v>
      </c>
      <c r="Q89" s="107">
        <v>0</v>
      </c>
      <c r="R89" s="107">
        <v>0</v>
      </c>
      <c r="S89" s="107">
        <v>0</v>
      </c>
      <c r="T89" s="101">
        <f t="shared" si="50"/>
        <v>2</v>
      </c>
      <c r="U89" s="4">
        <v>0</v>
      </c>
      <c r="V89">
        <f t="shared" si="49"/>
        <v>2</v>
      </c>
    </row>
    <row r="90" spans="1:22" x14ac:dyDescent="0.2">
      <c r="A90" s="172">
        <f>'Web Graph Info.'!A83:A230</f>
        <v>42228</v>
      </c>
      <c r="B90" s="107">
        <v>0.5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1.5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01">
        <f t="shared" ref="T90" si="62">IF(SUM(B90:S90)=0,NA(),SUM(B90:S90))</f>
        <v>2</v>
      </c>
      <c r="U90" s="4">
        <v>0</v>
      </c>
      <c r="V90">
        <f t="shared" si="49"/>
        <v>2</v>
      </c>
    </row>
    <row r="91" spans="1:22" x14ac:dyDescent="0.2">
      <c r="A91" s="172">
        <f>'Web Graph Info.'!A84:A231</f>
        <v>42229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1</v>
      </c>
      <c r="J91" s="107">
        <v>0</v>
      </c>
      <c r="K91" s="107">
        <v>0</v>
      </c>
      <c r="L91" s="107">
        <v>0</v>
      </c>
      <c r="M91" s="107">
        <v>0</v>
      </c>
      <c r="N91" s="107">
        <v>0</v>
      </c>
      <c r="O91" s="107">
        <v>0</v>
      </c>
      <c r="P91" s="107">
        <v>0</v>
      </c>
      <c r="Q91" s="107">
        <v>0</v>
      </c>
      <c r="R91" s="107">
        <v>0</v>
      </c>
      <c r="S91" s="107">
        <v>0</v>
      </c>
      <c r="T91" s="101">
        <v>1</v>
      </c>
      <c r="U91" s="4">
        <v>0</v>
      </c>
      <c r="V91">
        <f t="shared" si="49"/>
        <v>1</v>
      </c>
    </row>
    <row r="92" spans="1:22" x14ac:dyDescent="0.2">
      <c r="A92" s="172">
        <f>'Web Graph Info.'!A85:A232</f>
        <v>42230</v>
      </c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1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1">
        <v>1</v>
      </c>
      <c r="U92" s="4">
        <v>0</v>
      </c>
      <c r="V92" s="101">
        <f t="shared" ref="V92" si="63">T92+U92</f>
        <v>1</v>
      </c>
    </row>
    <row r="93" spans="1:22" x14ac:dyDescent="0.2">
      <c r="A93" s="172">
        <f>'Web Graph Info.'!A86:A233</f>
        <v>42231</v>
      </c>
      <c r="B93" s="107">
        <v>0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P93" s="107">
        <v>0</v>
      </c>
      <c r="Q93" s="107">
        <v>0</v>
      </c>
      <c r="R93" s="107">
        <v>0</v>
      </c>
      <c r="S93" s="107">
        <v>0</v>
      </c>
      <c r="T93" s="107">
        <v>0</v>
      </c>
      <c r="U93" s="40">
        <v>0</v>
      </c>
      <c r="V93">
        <f t="shared" si="49"/>
        <v>0</v>
      </c>
    </row>
    <row r="94" spans="1:22" x14ac:dyDescent="0.2">
      <c r="A94" s="172">
        <f>'Web Graph Info.'!A87:A234</f>
        <v>42232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40">
        <v>0</v>
      </c>
      <c r="V94">
        <f t="shared" si="49"/>
        <v>0</v>
      </c>
    </row>
    <row r="95" spans="1:22" x14ac:dyDescent="0.2">
      <c r="A95" s="172">
        <f>'Web Graph Info.'!A88:A235</f>
        <v>42233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7">
        <v>0</v>
      </c>
      <c r="Q95" s="107">
        <v>0</v>
      </c>
      <c r="R95" s="107">
        <v>0</v>
      </c>
      <c r="S95" s="107">
        <v>0</v>
      </c>
      <c r="T95" s="107">
        <v>0</v>
      </c>
      <c r="U95" s="40">
        <v>0</v>
      </c>
      <c r="V95">
        <f t="shared" si="49"/>
        <v>0</v>
      </c>
    </row>
    <row r="96" spans="1:22" x14ac:dyDescent="0.2">
      <c r="A96" s="172">
        <f>'Web Graph Info.'!A89:A236</f>
        <v>42234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0.5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1">
        <f t="shared" si="50"/>
        <v>0.5</v>
      </c>
      <c r="U96" s="40">
        <v>0</v>
      </c>
      <c r="V96">
        <f t="shared" si="49"/>
        <v>0.5</v>
      </c>
    </row>
    <row r="97" spans="1:22" x14ac:dyDescent="0.2">
      <c r="A97" s="172">
        <f>'Web Graph Info.'!A90:A237</f>
        <v>42235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0.5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0</v>
      </c>
      <c r="S97" s="107">
        <v>0</v>
      </c>
      <c r="T97" s="101">
        <f t="shared" ref="T97:T98" si="64">IF(SUM(B97:S97)=0,NA(),SUM(B97:S97))</f>
        <v>0.5</v>
      </c>
      <c r="U97" s="40">
        <v>0</v>
      </c>
      <c r="V97" s="101">
        <f t="shared" ref="V97:V98" si="65">T97+U97</f>
        <v>0.5</v>
      </c>
    </row>
    <row r="98" spans="1:22" x14ac:dyDescent="0.2">
      <c r="A98" s="172">
        <f>'Web Graph Info.'!A91:A238</f>
        <v>42236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0.5</v>
      </c>
      <c r="N98" s="107">
        <v>0</v>
      </c>
      <c r="O98" s="107">
        <v>0.5</v>
      </c>
      <c r="P98" s="107">
        <v>0</v>
      </c>
      <c r="Q98" s="107">
        <v>0</v>
      </c>
      <c r="R98" s="107">
        <v>0</v>
      </c>
      <c r="S98" s="107">
        <v>0</v>
      </c>
      <c r="T98" s="101">
        <f t="shared" si="64"/>
        <v>1</v>
      </c>
      <c r="U98" s="40">
        <v>0</v>
      </c>
      <c r="V98" s="101">
        <f t="shared" si="65"/>
        <v>1</v>
      </c>
    </row>
    <row r="99" spans="1:22" x14ac:dyDescent="0.2">
      <c r="A99" s="172">
        <f>'Web Graph Info.'!A92:A239</f>
        <v>42237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0.5</v>
      </c>
      <c r="N99" s="107">
        <v>0</v>
      </c>
      <c r="O99" s="107">
        <v>0.5</v>
      </c>
      <c r="P99" s="107">
        <v>0</v>
      </c>
      <c r="Q99" s="107">
        <v>0</v>
      </c>
      <c r="R99" s="107">
        <v>0</v>
      </c>
      <c r="S99" s="107">
        <v>0</v>
      </c>
      <c r="T99" s="101">
        <f t="shared" si="50"/>
        <v>1</v>
      </c>
      <c r="U99" s="40">
        <v>0</v>
      </c>
      <c r="V99">
        <f t="shared" si="49"/>
        <v>1</v>
      </c>
    </row>
    <row r="100" spans="1:22" x14ac:dyDescent="0.2">
      <c r="A100" s="172">
        <f>'Web Graph Info.'!A93:A240</f>
        <v>42238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0.3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0.3</v>
      </c>
      <c r="P100" s="107">
        <v>0</v>
      </c>
      <c r="Q100" s="107">
        <v>0</v>
      </c>
      <c r="R100" s="107">
        <v>0</v>
      </c>
      <c r="S100" s="107">
        <v>0</v>
      </c>
      <c r="T100" s="101">
        <f t="shared" si="50"/>
        <v>0.6</v>
      </c>
      <c r="U100" s="40">
        <v>0</v>
      </c>
      <c r="V100">
        <f t="shared" si="49"/>
        <v>0.6</v>
      </c>
    </row>
    <row r="101" spans="1:22" x14ac:dyDescent="0.2">
      <c r="A101" s="172">
        <f>'Web Graph Info.'!A94:A241</f>
        <v>42239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0.3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0.3</v>
      </c>
      <c r="P101" s="107">
        <v>0</v>
      </c>
      <c r="Q101" s="107">
        <v>0</v>
      </c>
      <c r="R101" s="107">
        <v>0</v>
      </c>
      <c r="S101" s="107">
        <v>0</v>
      </c>
      <c r="T101" s="101">
        <f t="shared" si="50"/>
        <v>0.6</v>
      </c>
      <c r="U101" s="40">
        <v>0</v>
      </c>
      <c r="V101">
        <f t="shared" si="49"/>
        <v>0.6</v>
      </c>
    </row>
    <row r="102" spans="1:22" x14ac:dyDescent="0.2">
      <c r="A102" s="172">
        <f>'Web Graph Info.'!A95:A242</f>
        <v>42240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0.3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0.3</v>
      </c>
      <c r="P102" s="107">
        <v>0</v>
      </c>
      <c r="Q102" s="107">
        <v>0</v>
      </c>
      <c r="R102" s="107">
        <v>0</v>
      </c>
      <c r="S102" s="107">
        <v>0</v>
      </c>
      <c r="T102" s="101">
        <f t="shared" si="50"/>
        <v>0.6</v>
      </c>
      <c r="U102" s="40">
        <v>0</v>
      </c>
      <c r="V102">
        <f t="shared" si="49"/>
        <v>0.6</v>
      </c>
    </row>
    <row r="103" spans="1:22" x14ac:dyDescent="0.2">
      <c r="A103" s="172">
        <f>'Web Graph Info.'!A96:A243</f>
        <v>42241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01">
        <v>0</v>
      </c>
      <c r="U103" s="40">
        <v>0</v>
      </c>
      <c r="V103" s="101">
        <f t="shared" ref="V103" si="66">T103+U103</f>
        <v>0</v>
      </c>
    </row>
    <row r="104" spans="1:22" x14ac:dyDescent="0.2">
      <c r="A104" s="172">
        <f>'Web Graph Info.'!A97:A244</f>
        <v>42242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1">
        <v>0</v>
      </c>
      <c r="U104" s="40">
        <v>0</v>
      </c>
      <c r="V104" s="101">
        <v>0</v>
      </c>
    </row>
    <row r="105" spans="1:22" x14ac:dyDescent="0.2">
      <c r="A105" s="172">
        <f>'Web Graph Info.'!A98:A245</f>
        <v>42243</v>
      </c>
      <c r="B105" s="107">
        <v>0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0</v>
      </c>
      <c r="J105" s="107">
        <v>0</v>
      </c>
      <c r="K105" s="107">
        <v>0</v>
      </c>
      <c r="L105" s="107">
        <v>0</v>
      </c>
      <c r="M105" s="107">
        <v>0</v>
      </c>
      <c r="N105" s="107">
        <v>0</v>
      </c>
      <c r="O105" s="107">
        <v>0</v>
      </c>
      <c r="P105" s="107">
        <v>0</v>
      </c>
      <c r="Q105" s="107">
        <v>0</v>
      </c>
      <c r="R105" s="107">
        <v>0</v>
      </c>
      <c r="S105" s="107">
        <v>0</v>
      </c>
      <c r="T105" s="101">
        <v>0</v>
      </c>
      <c r="U105" s="40">
        <v>0</v>
      </c>
      <c r="V105">
        <f t="shared" si="49"/>
        <v>0</v>
      </c>
    </row>
    <row r="106" spans="1:22" x14ac:dyDescent="0.2">
      <c r="A106" s="172">
        <f>'Web Graph Info.'!A99:A246</f>
        <v>42244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1">
        <v>0</v>
      </c>
      <c r="U106" s="40">
        <v>0</v>
      </c>
      <c r="V106">
        <f t="shared" si="49"/>
        <v>0</v>
      </c>
    </row>
    <row r="107" spans="1:22" x14ac:dyDescent="0.2">
      <c r="A107" s="172">
        <f>'Web Graph Info.'!A100:A247</f>
        <v>42245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0</v>
      </c>
      <c r="M107" s="107">
        <v>0</v>
      </c>
      <c r="N107" s="107">
        <v>0</v>
      </c>
      <c r="O107" s="107">
        <v>0</v>
      </c>
      <c r="P107" s="107">
        <v>0</v>
      </c>
      <c r="Q107" s="107">
        <v>0</v>
      </c>
      <c r="R107" s="107">
        <v>0</v>
      </c>
      <c r="S107" s="107">
        <v>0</v>
      </c>
      <c r="T107" s="107">
        <v>0</v>
      </c>
      <c r="U107" s="107">
        <v>0</v>
      </c>
      <c r="V107" s="107">
        <v>0</v>
      </c>
    </row>
    <row r="108" spans="1:22" x14ac:dyDescent="0.2">
      <c r="A108" s="172">
        <f>'Web Graph Info.'!A101:A248</f>
        <v>42246</v>
      </c>
      <c r="B108" s="107">
        <v>0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7">
        <v>0</v>
      </c>
      <c r="O108" s="107">
        <v>0</v>
      </c>
      <c r="P108" s="107">
        <v>0</v>
      </c>
      <c r="Q108" s="107">
        <v>0</v>
      </c>
      <c r="R108" s="107">
        <v>0</v>
      </c>
      <c r="S108" s="107">
        <v>0</v>
      </c>
      <c r="T108" s="107">
        <v>0</v>
      </c>
      <c r="U108" s="107">
        <v>0</v>
      </c>
      <c r="V108" s="107">
        <v>0</v>
      </c>
    </row>
    <row r="109" spans="1:22" x14ac:dyDescent="0.2">
      <c r="A109" s="172">
        <f>'Web Graph Info.'!A102:A249</f>
        <v>42247</v>
      </c>
      <c r="B109" s="107">
        <v>0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0</v>
      </c>
      <c r="M109" s="107">
        <v>0</v>
      </c>
      <c r="N109" s="107">
        <v>0</v>
      </c>
      <c r="O109" s="107">
        <v>0</v>
      </c>
      <c r="P109" s="107">
        <v>0</v>
      </c>
      <c r="Q109" s="107">
        <v>0</v>
      </c>
      <c r="R109" s="107">
        <v>0</v>
      </c>
      <c r="S109" s="107">
        <v>0</v>
      </c>
      <c r="T109" s="107">
        <v>0</v>
      </c>
      <c r="U109" s="107">
        <v>0</v>
      </c>
      <c r="V109" s="107">
        <v>0</v>
      </c>
    </row>
    <row r="110" spans="1:22" x14ac:dyDescent="0.2">
      <c r="A110" s="172">
        <f>'Web Graph Info.'!A103:A250</f>
        <v>42248</v>
      </c>
      <c r="B110" s="107">
        <v>0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  <c r="V110" s="107">
        <v>0</v>
      </c>
    </row>
    <row r="111" spans="1:22" x14ac:dyDescent="0.2">
      <c r="A111" s="172">
        <f>'Web Graph Info.'!A104:A251</f>
        <v>42249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0</v>
      </c>
      <c r="M111" s="107">
        <v>0</v>
      </c>
      <c r="N111" s="107">
        <v>0</v>
      </c>
      <c r="O111" s="107">
        <v>0</v>
      </c>
      <c r="P111" s="107">
        <v>0</v>
      </c>
      <c r="Q111" s="107">
        <v>0</v>
      </c>
      <c r="R111" s="107">
        <v>0</v>
      </c>
      <c r="S111" s="107">
        <v>0</v>
      </c>
      <c r="T111" s="107">
        <v>0</v>
      </c>
      <c r="U111" s="107">
        <v>0</v>
      </c>
      <c r="V111" s="107">
        <v>0</v>
      </c>
    </row>
    <row r="112" spans="1:22" x14ac:dyDescent="0.2">
      <c r="A112" s="172">
        <f>'Web Graph Info.'!A105:A252</f>
        <v>42250</v>
      </c>
      <c r="B112" s="107">
        <v>0.5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1">
        <f t="shared" si="50"/>
        <v>0.5</v>
      </c>
      <c r="U112" s="40">
        <v>0.5</v>
      </c>
      <c r="V112">
        <f t="shared" si="49"/>
        <v>1</v>
      </c>
    </row>
    <row r="113" spans="1:22" x14ac:dyDescent="0.2">
      <c r="A113" s="172">
        <f>'Web Graph Info.'!A106:A253</f>
        <v>42251</v>
      </c>
      <c r="B113" s="107">
        <v>0.5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0</v>
      </c>
      <c r="M113" s="107">
        <v>0</v>
      </c>
      <c r="N113" s="107">
        <v>0</v>
      </c>
      <c r="O113" s="107">
        <v>0</v>
      </c>
      <c r="P113" s="107">
        <v>0</v>
      </c>
      <c r="Q113" s="107">
        <v>0</v>
      </c>
      <c r="R113" s="107">
        <v>0</v>
      </c>
      <c r="S113" s="107">
        <v>0</v>
      </c>
      <c r="T113" s="101">
        <f t="shared" ref="T113" si="67">IF(SUM(B113:S113)=0,NA(),SUM(B113:S113))</f>
        <v>0.5</v>
      </c>
      <c r="U113" s="40">
        <v>0.5</v>
      </c>
      <c r="V113" s="101">
        <f t="shared" ref="V113" si="68">T113+U113</f>
        <v>1</v>
      </c>
    </row>
    <row r="114" spans="1:22" x14ac:dyDescent="0.2">
      <c r="A114" s="172">
        <f>'Web Graph Info.'!A107:A254</f>
        <v>42252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01">
        <v>0</v>
      </c>
      <c r="U114" s="40">
        <v>0.25</v>
      </c>
      <c r="V114">
        <f t="shared" si="49"/>
        <v>0.25</v>
      </c>
    </row>
    <row r="115" spans="1:22" x14ac:dyDescent="0.2">
      <c r="A115" s="172">
        <f>'Web Graph Info.'!A108:A255</f>
        <v>42253</v>
      </c>
      <c r="B115" s="107">
        <v>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0</v>
      </c>
      <c r="M115" s="107">
        <v>0</v>
      </c>
      <c r="N115" s="107">
        <v>0</v>
      </c>
      <c r="O115" s="107">
        <v>0</v>
      </c>
      <c r="P115" s="107">
        <v>0</v>
      </c>
      <c r="Q115" s="107">
        <v>0</v>
      </c>
      <c r="R115" s="107">
        <v>0</v>
      </c>
      <c r="S115" s="107">
        <v>0</v>
      </c>
      <c r="T115" s="101">
        <v>0</v>
      </c>
      <c r="U115" s="40">
        <v>0.25</v>
      </c>
      <c r="V115" s="101">
        <f t="shared" ref="V115:V117" si="69">T115+U115</f>
        <v>0.25</v>
      </c>
    </row>
    <row r="116" spans="1:22" x14ac:dyDescent="0.2">
      <c r="A116" s="172">
        <f>'Web Graph Info.'!A109:A256</f>
        <v>42254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101">
        <v>0</v>
      </c>
      <c r="U116" s="40">
        <v>0.25</v>
      </c>
      <c r="V116" s="101">
        <f t="shared" si="69"/>
        <v>0.25</v>
      </c>
    </row>
    <row r="117" spans="1:22" x14ac:dyDescent="0.2">
      <c r="A117" s="172">
        <f>'Web Graph Info.'!A110:A257</f>
        <v>42255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0</v>
      </c>
      <c r="T117" s="101">
        <v>0</v>
      </c>
      <c r="U117" s="40">
        <v>0.25</v>
      </c>
      <c r="V117" s="101">
        <f t="shared" si="69"/>
        <v>0.25</v>
      </c>
    </row>
    <row r="118" spans="1:22" x14ac:dyDescent="0.2">
      <c r="A118" s="172">
        <f>'Web Graph Info.'!A111:A258</f>
        <v>42256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1">
        <v>0</v>
      </c>
      <c r="U118" s="40">
        <v>0</v>
      </c>
      <c r="V118">
        <f t="shared" si="49"/>
        <v>0</v>
      </c>
    </row>
    <row r="119" spans="1:22" x14ac:dyDescent="0.2">
      <c r="A119" s="172">
        <f>'Web Graph Info.'!A112:A259</f>
        <v>42257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0.5</v>
      </c>
      <c r="J119" s="107">
        <v>0</v>
      </c>
      <c r="K119" s="107">
        <v>0</v>
      </c>
      <c r="L119" s="107">
        <v>0</v>
      </c>
      <c r="M119" s="107">
        <v>0</v>
      </c>
      <c r="N119" s="107">
        <v>0</v>
      </c>
      <c r="O119" s="107">
        <v>0</v>
      </c>
      <c r="P119" s="107">
        <v>0</v>
      </c>
      <c r="Q119" s="107">
        <v>0</v>
      </c>
      <c r="R119" s="107">
        <v>0</v>
      </c>
      <c r="S119" s="107">
        <v>0</v>
      </c>
      <c r="T119" s="101">
        <f t="shared" si="50"/>
        <v>0.5</v>
      </c>
      <c r="U119" s="40">
        <v>0</v>
      </c>
      <c r="V119">
        <f t="shared" si="49"/>
        <v>0.5</v>
      </c>
    </row>
    <row r="120" spans="1:22" x14ac:dyDescent="0.2">
      <c r="A120" s="172">
        <f>'Web Graph Info.'!A113:A260</f>
        <v>42258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0.5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1">
        <f t="shared" ref="T120" si="70">IF(SUM(B120:S120)=0,NA(),SUM(B120:S120))</f>
        <v>0.5</v>
      </c>
      <c r="U120" s="40">
        <v>0</v>
      </c>
      <c r="V120" s="101">
        <f t="shared" ref="V120" si="71">T120+U120</f>
        <v>0.5</v>
      </c>
    </row>
    <row r="121" spans="1:22" x14ac:dyDescent="0.2">
      <c r="A121" s="172">
        <f>'Web Graph Info.'!A114:A261</f>
        <v>42259</v>
      </c>
      <c r="B121" s="107">
        <v>1.6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0</v>
      </c>
      <c r="M121" s="107">
        <v>0</v>
      </c>
      <c r="N121" s="107">
        <v>0</v>
      </c>
      <c r="O121" s="107">
        <v>0.6</v>
      </c>
      <c r="P121" s="107">
        <v>0</v>
      </c>
      <c r="Q121" s="107">
        <v>0</v>
      </c>
      <c r="R121" s="107">
        <v>0</v>
      </c>
      <c r="S121" s="107">
        <v>0</v>
      </c>
      <c r="T121" s="101">
        <f t="shared" si="50"/>
        <v>2.2000000000000002</v>
      </c>
      <c r="U121" s="40">
        <v>0</v>
      </c>
      <c r="V121">
        <f t="shared" si="49"/>
        <v>2.2000000000000002</v>
      </c>
    </row>
    <row r="122" spans="1:22" x14ac:dyDescent="0.2">
      <c r="A122" s="172">
        <f>'Web Graph Info.'!A115:A262</f>
        <v>42260</v>
      </c>
      <c r="B122" s="107">
        <v>1.6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0.6</v>
      </c>
      <c r="P122" s="107">
        <v>0</v>
      </c>
      <c r="Q122" s="107">
        <v>0</v>
      </c>
      <c r="R122" s="107">
        <v>0</v>
      </c>
      <c r="S122" s="107">
        <v>0</v>
      </c>
      <c r="T122" s="101">
        <f t="shared" ref="T122:T123" si="72">IF(SUM(B122:S122)=0,NA(),SUM(B122:S122))</f>
        <v>2.2000000000000002</v>
      </c>
      <c r="U122" s="40">
        <v>0</v>
      </c>
      <c r="V122" s="101">
        <f t="shared" ref="V122:V123" si="73">T122+U122</f>
        <v>2.2000000000000002</v>
      </c>
    </row>
    <row r="123" spans="1:22" x14ac:dyDescent="0.2">
      <c r="A123" s="172">
        <f>'Web Graph Info.'!A116:A263</f>
        <v>42261</v>
      </c>
      <c r="B123" s="107">
        <v>1.6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0.6</v>
      </c>
      <c r="P123" s="107">
        <v>0</v>
      </c>
      <c r="Q123" s="107">
        <v>0</v>
      </c>
      <c r="R123" s="107">
        <v>0</v>
      </c>
      <c r="S123" s="107">
        <v>0</v>
      </c>
      <c r="T123" s="101">
        <f t="shared" si="72"/>
        <v>2.2000000000000002</v>
      </c>
      <c r="U123" s="40">
        <v>0</v>
      </c>
      <c r="V123" s="101">
        <f t="shared" si="73"/>
        <v>2.2000000000000002</v>
      </c>
    </row>
    <row r="124" spans="1:22" x14ac:dyDescent="0.2">
      <c r="A124" s="172">
        <f>'Web Graph Info.'!A117:A264</f>
        <v>42262</v>
      </c>
      <c r="B124" s="107">
        <v>7.5</v>
      </c>
      <c r="C124" s="40">
        <v>0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2</v>
      </c>
      <c r="P124" s="40">
        <v>0</v>
      </c>
      <c r="Q124" s="40">
        <v>0</v>
      </c>
      <c r="R124" s="40">
        <v>0</v>
      </c>
      <c r="S124" s="40">
        <v>0</v>
      </c>
      <c r="T124" s="101">
        <f t="shared" si="50"/>
        <v>9.5</v>
      </c>
      <c r="U124" s="40">
        <v>0</v>
      </c>
      <c r="V124">
        <f t="shared" si="49"/>
        <v>9.5</v>
      </c>
    </row>
    <row r="125" spans="1:22" x14ac:dyDescent="0.2">
      <c r="A125" s="172">
        <f>'Web Graph Info.'!A118:A265</f>
        <v>42263</v>
      </c>
      <c r="B125" s="107">
        <v>7.5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2</v>
      </c>
      <c r="P125" s="40">
        <v>0</v>
      </c>
      <c r="Q125" s="40">
        <v>0</v>
      </c>
      <c r="R125" s="40">
        <v>0</v>
      </c>
      <c r="S125" s="40">
        <v>0</v>
      </c>
      <c r="T125" s="101">
        <f t="shared" ref="T125" si="74">IF(SUM(B125:S125)=0,NA(),SUM(B125:S125))</f>
        <v>9.5</v>
      </c>
      <c r="U125" s="40">
        <v>0</v>
      </c>
      <c r="V125" s="101">
        <f t="shared" ref="V125" si="75">T125+U125</f>
        <v>9.5</v>
      </c>
    </row>
    <row r="126" spans="1:22" x14ac:dyDescent="0.2">
      <c r="A126" s="172">
        <f>'Web Graph Info.'!A119:A266</f>
        <v>42264</v>
      </c>
      <c r="B126" s="107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101" t="e">
        <f t="shared" si="50"/>
        <v>#N/A</v>
      </c>
      <c r="U126" s="4"/>
      <c r="V126" t="e">
        <f t="shared" si="49"/>
        <v>#N/A</v>
      </c>
    </row>
    <row r="127" spans="1:22" x14ac:dyDescent="0.2">
      <c r="A127" s="172">
        <f>'Web Graph Info.'!A120:A267</f>
        <v>42265</v>
      </c>
      <c r="B127" s="107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101" t="e">
        <f t="shared" si="50"/>
        <v>#N/A</v>
      </c>
      <c r="U127" s="4"/>
      <c r="V127" t="e">
        <f t="shared" si="49"/>
        <v>#N/A</v>
      </c>
    </row>
    <row r="128" spans="1:22" x14ac:dyDescent="0.2">
      <c r="A128" s="172">
        <f>'Web Graph Info.'!A121:A268</f>
        <v>42266</v>
      </c>
      <c r="B128" s="107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101" t="e">
        <f t="shared" si="50"/>
        <v>#N/A</v>
      </c>
      <c r="U128" s="4"/>
      <c r="V128" t="e">
        <f t="shared" si="49"/>
        <v>#N/A</v>
      </c>
    </row>
    <row r="129" spans="1:22" x14ac:dyDescent="0.2">
      <c r="A129" s="172">
        <f>'Web Graph Info.'!A122:A269</f>
        <v>42267</v>
      </c>
      <c r="B129" s="107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101" t="e">
        <f t="shared" si="50"/>
        <v>#N/A</v>
      </c>
      <c r="U129" s="4"/>
      <c r="V129" t="e">
        <f t="shared" si="49"/>
        <v>#N/A</v>
      </c>
    </row>
    <row r="130" spans="1:22" x14ac:dyDescent="0.2">
      <c r="A130" s="172">
        <f>'Web Graph Info.'!A123:A270</f>
        <v>42268</v>
      </c>
      <c r="B130" s="107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101" t="e">
        <f t="shared" si="50"/>
        <v>#N/A</v>
      </c>
      <c r="U130" s="4"/>
      <c r="V130" t="e">
        <f t="shared" si="49"/>
        <v>#N/A</v>
      </c>
    </row>
    <row r="131" spans="1:22" x14ac:dyDescent="0.2">
      <c r="A131" s="172">
        <f>'Web Graph Info.'!A124:A271</f>
        <v>42269</v>
      </c>
      <c r="B131" s="107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101" t="e">
        <f t="shared" si="50"/>
        <v>#N/A</v>
      </c>
      <c r="U131" s="4"/>
      <c r="V131" t="e">
        <f t="shared" si="49"/>
        <v>#N/A</v>
      </c>
    </row>
    <row r="132" spans="1:22" x14ac:dyDescent="0.2">
      <c r="A132" s="172">
        <f>'Web Graph Info.'!A125:A272</f>
        <v>42270</v>
      </c>
      <c r="B132" s="107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101" t="e">
        <f t="shared" si="50"/>
        <v>#N/A</v>
      </c>
      <c r="U132" s="4"/>
      <c r="V132" t="e">
        <f t="shared" si="49"/>
        <v>#N/A</v>
      </c>
    </row>
    <row r="133" spans="1:22" x14ac:dyDescent="0.2">
      <c r="A133" s="172">
        <f>'Web Graph Info.'!A126:A273</f>
        <v>42271</v>
      </c>
      <c r="B133" s="107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101" t="e">
        <f t="shared" si="50"/>
        <v>#N/A</v>
      </c>
      <c r="U133" s="4"/>
      <c r="V133" t="e">
        <f t="shared" si="49"/>
        <v>#N/A</v>
      </c>
    </row>
    <row r="134" spans="1:22" x14ac:dyDescent="0.2">
      <c r="A134" s="172">
        <f>'Web Graph Info.'!A127:A274</f>
        <v>42272</v>
      </c>
      <c r="B134" s="107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101" t="e">
        <f t="shared" si="50"/>
        <v>#N/A</v>
      </c>
      <c r="U134" s="4"/>
      <c r="V134" t="e">
        <f t="shared" si="49"/>
        <v>#N/A</v>
      </c>
    </row>
    <row r="135" spans="1:22" x14ac:dyDescent="0.2">
      <c r="A135" s="172">
        <f>'Web Graph Info.'!A128:A275</f>
        <v>42273</v>
      </c>
      <c r="B135" s="107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101" t="e">
        <f t="shared" si="50"/>
        <v>#N/A</v>
      </c>
      <c r="U135" s="4"/>
      <c r="V135" t="e">
        <f t="shared" si="49"/>
        <v>#N/A</v>
      </c>
    </row>
    <row r="136" spans="1:22" x14ac:dyDescent="0.2">
      <c r="A136" s="172">
        <f>'Web Graph Info.'!A129:A276</f>
        <v>42274</v>
      </c>
      <c r="B136" s="107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101" t="e">
        <f t="shared" si="50"/>
        <v>#N/A</v>
      </c>
      <c r="U136" s="4"/>
      <c r="V136" t="e">
        <f t="shared" si="49"/>
        <v>#N/A</v>
      </c>
    </row>
    <row r="137" spans="1:22" x14ac:dyDescent="0.2">
      <c r="A137" s="172">
        <f>'Web Graph Info.'!A130:A277</f>
        <v>42275</v>
      </c>
      <c r="B137" s="107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101" t="e">
        <f t="shared" si="50"/>
        <v>#N/A</v>
      </c>
      <c r="U137" s="4"/>
      <c r="V137" s="101" t="e">
        <f t="shared" ref="V137:V162" si="76">T137+U137</f>
        <v>#N/A</v>
      </c>
    </row>
    <row r="138" spans="1:22" x14ac:dyDescent="0.2">
      <c r="A138" s="172">
        <f>'Web Graph Info.'!A131:A278</f>
        <v>42276</v>
      </c>
      <c r="B138" s="107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101" t="e">
        <f t="shared" ref="T138:T156" si="77">IF(SUM(B138:S138)=0,NA(),SUM(B138:S138))</f>
        <v>#N/A</v>
      </c>
      <c r="U138" s="4"/>
      <c r="V138" s="101" t="e">
        <f t="shared" si="76"/>
        <v>#N/A</v>
      </c>
    </row>
    <row r="139" spans="1:22" s="101" customFormat="1" x14ac:dyDescent="0.2">
      <c r="A139" s="172">
        <f>'Web Graph Info.'!A132:A279</f>
        <v>42277</v>
      </c>
      <c r="B139" s="107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101" t="e">
        <f t="shared" si="77"/>
        <v>#N/A</v>
      </c>
      <c r="U139" s="4"/>
      <c r="V139" s="101" t="e">
        <f t="shared" si="76"/>
        <v>#N/A</v>
      </c>
    </row>
    <row r="140" spans="1:22" s="101" customFormat="1" x14ac:dyDescent="0.2">
      <c r="A140" s="172">
        <f>'Web Graph Info.'!A133:A280</f>
        <v>42278</v>
      </c>
      <c r="B140" s="107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101" t="e">
        <f t="shared" si="77"/>
        <v>#N/A</v>
      </c>
      <c r="U140" s="4"/>
      <c r="V140" s="4">
        <v>53</v>
      </c>
    </row>
    <row r="141" spans="1:22" s="101" customFormat="1" x14ac:dyDescent="0.2">
      <c r="A141" s="172">
        <f>'Web Graph Info.'!A134:A281</f>
        <v>42279</v>
      </c>
      <c r="B141" s="107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101" t="e">
        <f t="shared" si="77"/>
        <v>#N/A</v>
      </c>
      <c r="U141" s="4"/>
      <c r="V141" s="101" t="e">
        <f t="shared" si="76"/>
        <v>#N/A</v>
      </c>
    </row>
    <row r="142" spans="1:22" s="101" customFormat="1" x14ac:dyDescent="0.2">
      <c r="A142" s="172">
        <f>'Web Graph Info.'!A135:A282</f>
        <v>42280</v>
      </c>
      <c r="B142" s="107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101" t="e">
        <f t="shared" si="77"/>
        <v>#N/A</v>
      </c>
      <c r="U142" s="4"/>
      <c r="V142" s="101" t="e">
        <f t="shared" si="76"/>
        <v>#N/A</v>
      </c>
    </row>
    <row r="143" spans="1:22" s="101" customFormat="1" x14ac:dyDescent="0.2">
      <c r="A143" s="172">
        <f>'Web Graph Info.'!A136:A283</f>
        <v>42281</v>
      </c>
      <c r="B143" s="107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101" t="e">
        <f t="shared" si="77"/>
        <v>#N/A</v>
      </c>
      <c r="U143" s="4"/>
      <c r="V143" s="101" t="e">
        <f t="shared" si="76"/>
        <v>#N/A</v>
      </c>
    </row>
    <row r="144" spans="1:22" s="101" customFormat="1" x14ac:dyDescent="0.2">
      <c r="A144" s="172">
        <f>'Web Graph Info.'!A137:A284</f>
        <v>42282</v>
      </c>
      <c r="B144" s="107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101" t="e">
        <f t="shared" si="77"/>
        <v>#N/A</v>
      </c>
      <c r="U144" s="4"/>
      <c r="V144" s="101" t="e">
        <f t="shared" si="76"/>
        <v>#N/A</v>
      </c>
    </row>
    <row r="145" spans="1:22" s="101" customFormat="1" x14ac:dyDescent="0.2">
      <c r="A145" s="172">
        <f>'Web Graph Info.'!A138:A285</f>
        <v>42283</v>
      </c>
      <c r="B145" s="107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101" t="e">
        <f t="shared" si="77"/>
        <v>#N/A</v>
      </c>
      <c r="U145" s="4"/>
      <c r="V145" s="101" t="e">
        <f t="shared" si="76"/>
        <v>#N/A</v>
      </c>
    </row>
    <row r="146" spans="1:22" s="101" customFormat="1" x14ac:dyDescent="0.2">
      <c r="A146" s="172">
        <f>'Web Graph Info.'!A139:A286</f>
        <v>42284</v>
      </c>
      <c r="B146" s="107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101" t="e">
        <f t="shared" si="77"/>
        <v>#N/A</v>
      </c>
      <c r="U146" s="4"/>
      <c r="V146" s="101" t="e">
        <f t="shared" si="76"/>
        <v>#N/A</v>
      </c>
    </row>
    <row r="147" spans="1:22" s="101" customFormat="1" x14ac:dyDescent="0.2">
      <c r="A147" s="172">
        <f>'Web Graph Info.'!A140:A287</f>
        <v>42285</v>
      </c>
      <c r="B147" s="107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101" t="e">
        <f t="shared" si="77"/>
        <v>#N/A</v>
      </c>
      <c r="U147" s="4"/>
      <c r="V147" s="101" t="e">
        <f t="shared" si="76"/>
        <v>#N/A</v>
      </c>
    </row>
    <row r="148" spans="1:22" s="101" customFormat="1" x14ac:dyDescent="0.2">
      <c r="A148" s="172">
        <f>'Web Graph Info.'!A141:A288</f>
        <v>42286</v>
      </c>
      <c r="B148" s="107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101" t="e">
        <f t="shared" si="77"/>
        <v>#N/A</v>
      </c>
      <c r="U148" s="4"/>
      <c r="V148" s="101" t="e">
        <f t="shared" si="76"/>
        <v>#N/A</v>
      </c>
    </row>
    <row r="149" spans="1:22" s="101" customFormat="1" x14ac:dyDescent="0.2">
      <c r="A149" s="172">
        <f>'Web Graph Info.'!A142:A289</f>
        <v>42287</v>
      </c>
      <c r="B149" s="107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101" t="e">
        <f t="shared" si="77"/>
        <v>#N/A</v>
      </c>
      <c r="U149" s="4"/>
      <c r="V149" s="101" t="e">
        <f t="shared" si="76"/>
        <v>#N/A</v>
      </c>
    </row>
    <row r="150" spans="1:22" s="101" customFormat="1" x14ac:dyDescent="0.2">
      <c r="A150" s="11"/>
      <c r="B150" s="107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101" t="e">
        <f t="shared" si="77"/>
        <v>#N/A</v>
      </c>
      <c r="U150" s="4"/>
      <c r="V150" s="101" t="e">
        <f t="shared" si="76"/>
        <v>#N/A</v>
      </c>
    </row>
    <row r="151" spans="1:22" s="101" customFormat="1" x14ac:dyDescent="0.2">
      <c r="A151" s="11"/>
      <c r="B151" s="107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101" t="e">
        <f t="shared" si="77"/>
        <v>#N/A</v>
      </c>
      <c r="U151" s="4"/>
      <c r="V151" s="101" t="e">
        <f t="shared" si="76"/>
        <v>#N/A</v>
      </c>
    </row>
    <row r="152" spans="1:22" s="101" customFormat="1" x14ac:dyDescent="0.2">
      <c r="A152" s="11"/>
      <c r="B152" s="107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101" t="e">
        <f t="shared" si="77"/>
        <v>#N/A</v>
      </c>
      <c r="U152" s="4"/>
      <c r="V152" s="101" t="e">
        <f t="shared" si="76"/>
        <v>#N/A</v>
      </c>
    </row>
    <row r="153" spans="1:22" s="101" customFormat="1" x14ac:dyDescent="0.2">
      <c r="A153" s="11"/>
      <c r="B153" s="107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101" t="e">
        <f t="shared" si="77"/>
        <v>#N/A</v>
      </c>
      <c r="U153" s="4"/>
      <c r="V153" s="101" t="e">
        <f t="shared" si="76"/>
        <v>#N/A</v>
      </c>
    </row>
    <row r="154" spans="1:22" s="101" customFormat="1" x14ac:dyDescent="0.2">
      <c r="A154" s="11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1" t="e">
        <f t="shared" si="77"/>
        <v>#N/A</v>
      </c>
      <c r="U154" s="4"/>
      <c r="V154" s="101" t="e">
        <f t="shared" si="76"/>
        <v>#N/A</v>
      </c>
    </row>
    <row r="155" spans="1:22" s="101" customFormat="1" x14ac:dyDescent="0.2">
      <c r="A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77"/>
        <v>#N/A</v>
      </c>
      <c r="U155" s="4"/>
      <c r="V155" s="101" t="e">
        <f t="shared" si="76"/>
        <v>#N/A</v>
      </c>
    </row>
    <row r="156" spans="1:22" s="101" customFormat="1" x14ac:dyDescent="0.2">
      <c r="A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77"/>
        <v>#N/A</v>
      </c>
      <c r="U156" s="4"/>
      <c r="V156" s="101" t="e">
        <f t="shared" si="76"/>
        <v>#N/A</v>
      </c>
    </row>
    <row r="157" spans="1:22" s="101" customFormat="1" x14ac:dyDescent="0.2">
      <c r="A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ref="T157:T162" si="78">IF(SUM(B157:S157)=0,NA(),SUM(B157:S157))</f>
        <v>#N/A</v>
      </c>
      <c r="U157" s="4"/>
      <c r="V157" s="101" t="e">
        <f t="shared" si="76"/>
        <v>#N/A</v>
      </c>
    </row>
    <row r="158" spans="1:22" s="101" customFormat="1" x14ac:dyDescent="0.2">
      <c r="A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78"/>
        <v>#N/A</v>
      </c>
      <c r="U158" s="4"/>
      <c r="V158" s="101" t="e">
        <f t="shared" si="76"/>
        <v>#N/A</v>
      </c>
    </row>
    <row r="159" spans="1:22" s="101" customFormat="1" x14ac:dyDescent="0.2">
      <c r="A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78"/>
        <v>#N/A</v>
      </c>
      <c r="U159" s="4"/>
      <c r="V159" s="101" t="e">
        <f t="shared" si="76"/>
        <v>#N/A</v>
      </c>
    </row>
    <row r="160" spans="1:22" s="101" customFormat="1" x14ac:dyDescent="0.2">
      <c r="A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78"/>
        <v>#N/A</v>
      </c>
      <c r="U160" s="4"/>
      <c r="V160" s="101" t="e">
        <f t="shared" si="76"/>
        <v>#N/A</v>
      </c>
    </row>
    <row r="161" spans="1:22" s="101" customFormat="1" x14ac:dyDescent="0.2">
      <c r="A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78"/>
        <v>#N/A</v>
      </c>
      <c r="U161" s="4"/>
      <c r="V161" s="101" t="e">
        <f t="shared" si="76"/>
        <v>#N/A</v>
      </c>
    </row>
    <row r="162" spans="1:22" s="101" customFormat="1" x14ac:dyDescent="0.2">
      <c r="A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78"/>
        <v>#N/A</v>
      </c>
      <c r="U162" s="4"/>
      <c r="V162" s="101" t="e">
        <f t="shared" si="76"/>
        <v>#N/A</v>
      </c>
    </row>
    <row r="163" spans="1:22" s="101" customFormat="1" x14ac:dyDescent="0.2">
      <c r="A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U163" s="4"/>
    </row>
    <row r="164" spans="1:22" s="101" customFormat="1" x14ac:dyDescent="0.2">
      <c r="A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U164" s="4"/>
    </row>
    <row r="165" spans="1:22" s="101" customFormat="1" x14ac:dyDescent="0.2">
      <c r="A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U165" s="4"/>
    </row>
    <row r="166" spans="1:22" s="101" customFormat="1" x14ac:dyDescent="0.2">
      <c r="A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U166" s="4"/>
    </row>
    <row r="167" spans="1:22" s="101" customFormat="1" x14ac:dyDescent="0.2">
      <c r="A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U167" s="4"/>
    </row>
    <row r="168" spans="1:22" s="101" customFormat="1" x14ac:dyDescent="0.2">
      <c r="A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U168" s="4"/>
    </row>
    <row r="169" spans="1:22" x14ac:dyDescent="0.2">
      <c r="B169" s="224" t="s">
        <v>27</v>
      </c>
      <c r="C169" s="224"/>
      <c r="D169" s="224"/>
      <c r="E169" s="224"/>
      <c r="F169" s="224"/>
      <c r="G169" s="224"/>
      <c r="H169" s="224"/>
      <c r="I169" s="224" t="s">
        <v>28</v>
      </c>
      <c r="J169" s="224"/>
      <c r="K169" s="224"/>
      <c r="L169" s="224"/>
      <c r="M169" s="224"/>
      <c r="N169" s="224"/>
      <c r="O169" s="224" t="s">
        <v>29</v>
      </c>
      <c r="P169" s="224"/>
      <c r="Q169" s="224"/>
      <c r="R169" s="224" t="s">
        <v>30</v>
      </c>
      <c r="S169" s="224"/>
      <c r="T169" s="222" t="s">
        <v>31</v>
      </c>
      <c r="U169" t="s">
        <v>32</v>
      </c>
      <c r="V169" t="e">
        <f>SUM(V10:V104)</f>
        <v>#N/A</v>
      </c>
    </row>
    <row r="170" spans="1:22" x14ac:dyDescent="0.2">
      <c r="B170" t="s">
        <v>34</v>
      </c>
      <c r="C170" t="s">
        <v>35</v>
      </c>
      <c r="D170" t="s">
        <v>36</v>
      </c>
      <c r="E170" t="s">
        <v>37</v>
      </c>
      <c r="F170" t="s">
        <v>38</v>
      </c>
      <c r="G170" t="s">
        <v>39</v>
      </c>
      <c r="H170" s="1" t="s">
        <v>40</v>
      </c>
      <c r="I170" t="s">
        <v>41</v>
      </c>
      <c r="J170" t="s">
        <v>42</v>
      </c>
      <c r="K170" t="s">
        <v>43</v>
      </c>
      <c r="L170" t="s">
        <v>44</v>
      </c>
      <c r="M170" t="s">
        <v>50</v>
      </c>
      <c r="N170" s="1" t="s">
        <v>40</v>
      </c>
      <c r="O170" t="s">
        <v>46</v>
      </c>
      <c r="P170" t="s">
        <v>47</v>
      </c>
      <c r="Q170" s="1" t="s">
        <v>40</v>
      </c>
      <c r="R170" t="s">
        <v>51</v>
      </c>
      <c r="S170" s="1" t="s">
        <v>49</v>
      </c>
      <c r="T170" s="223"/>
    </row>
    <row r="171" spans="1:22" x14ac:dyDescent="0.2">
      <c r="A171" t="s">
        <v>52</v>
      </c>
      <c r="B171">
        <f t="shared" ref="B171:V171" si="79">SUM(B10:B110)</f>
        <v>1121.899999999999</v>
      </c>
      <c r="C171">
        <f t="shared" si="79"/>
        <v>26.500000000000004</v>
      </c>
      <c r="D171">
        <f t="shared" si="79"/>
        <v>0</v>
      </c>
      <c r="E171">
        <f t="shared" si="79"/>
        <v>0</v>
      </c>
      <c r="F171">
        <f t="shared" si="79"/>
        <v>0</v>
      </c>
      <c r="G171">
        <f t="shared" si="79"/>
        <v>1</v>
      </c>
      <c r="H171">
        <f t="shared" si="79"/>
        <v>0</v>
      </c>
      <c r="I171">
        <f t="shared" si="79"/>
        <v>68.999999999999986</v>
      </c>
      <c r="J171">
        <f t="shared" si="79"/>
        <v>15.700000000000001</v>
      </c>
      <c r="K171">
        <f t="shared" si="79"/>
        <v>0</v>
      </c>
      <c r="L171">
        <f t="shared" si="79"/>
        <v>10.600000000000001</v>
      </c>
      <c r="M171">
        <f t="shared" si="79"/>
        <v>22.400000000000006</v>
      </c>
      <c r="N171">
        <f t="shared" si="79"/>
        <v>7</v>
      </c>
      <c r="O171">
        <f t="shared" si="79"/>
        <v>99.6</v>
      </c>
      <c r="P171">
        <f t="shared" si="79"/>
        <v>0</v>
      </c>
      <c r="Q171">
        <f t="shared" si="79"/>
        <v>0</v>
      </c>
      <c r="R171">
        <f t="shared" si="79"/>
        <v>3</v>
      </c>
      <c r="S171">
        <f t="shared" si="79"/>
        <v>0</v>
      </c>
      <c r="T171" t="e">
        <f t="shared" si="79"/>
        <v>#N/A</v>
      </c>
      <c r="U171">
        <f t="shared" si="79"/>
        <v>880.19999999999982</v>
      </c>
      <c r="V171" t="e">
        <f t="shared" si="79"/>
        <v>#N/A</v>
      </c>
    </row>
  </sheetData>
  <mergeCells count="16">
    <mergeCell ref="T169:T170"/>
    <mergeCell ref="B169:H169"/>
    <mergeCell ref="I169:N169"/>
    <mergeCell ref="O169:Q169"/>
    <mergeCell ref="R169:S169"/>
    <mergeCell ref="T7:T8"/>
    <mergeCell ref="V7:V8"/>
    <mergeCell ref="A5:C5"/>
    <mergeCell ref="B7:H7"/>
    <mergeCell ref="I7:N7"/>
    <mergeCell ref="O7:Q7"/>
    <mergeCell ref="A1:C1"/>
    <mergeCell ref="A2:C2"/>
    <mergeCell ref="A3:C3"/>
    <mergeCell ref="A4:D4"/>
    <mergeCell ref="R7:S7"/>
  </mergeCells>
  <phoneticPr fontId="2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70"/>
  <sheetViews>
    <sheetView zoomScaleNormal="100" workbookViewId="0">
      <pane ySplit="8" topLeftCell="A84" activePane="bottomLeft" state="frozen"/>
      <selection pane="bottomLeft" activeCell="B126" sqref="B126"/>
    </sheetView>
  </sheetViews>
  <sheetFormatPr defaultRowHeight="12.75" x14ac:dyDescent="0.2"/>
  <sheetData>
    <row r="1" spans="1:23" x14ac:dyDescent="0.2">
      <c r="A1" s="221" t="s">
        <v>187</v>
      </c>
      <c r="B1" s="221"/>
      <c r="C1" s="221"/>
      <c r="E1" s="10"/>
      <c r="H1" s="232"/>
      <c r="I1" s="232"/>
      <c r="J1" s="232"/>
      <c r="N1" s="6"/>
      <c r="O1" s="6"/>
      <c r="Q1" s="1"/>
      <c r="S1" s="1"/>
    </row>
    <row r="2" spans="1:23" ht="12" customHeight="1" x14ac:dyDescent="0.2">
      <c r="A2" s="228" t="s">
        <v>54</v>
      </c>
      <c r="B2" s="228"/>
      <c r="C2" s="228"/>
      <c r="E2" s="53"/>
      <c r="F2" s="53"/>
      <c r="H2" s="6"/>
      <c r="I2" s="6"/>
      <c r="O2" s="6"/>
      <c r="Q2" s="1"/>
      <c r="U2" s="13"/>
      <c r="W2" s="1"/>
    </row>
    <row r="3" spans="1:23" ht="11.25" customHeight="1" x14ac:dyDescent="0.2">
      <c r="A3" s="226" t="s">
        <v>188</v>
      </c>
      <c r="B3" s="226"/>
      <c r="C3" s="226"/>
      <c r="E3" s="22" t="s">
        <v>189</v>
      </c>
      <c r="H3" s="6"/>
      <c r="I3" s="6"/>
      <c r="O3" s="6"/>
      <c r="Q3" s="1"/>
      <c r="U3" s="13"/>
      <c r="W3" s="1"/>
    </row>
    <row r="4" spans="1:23" x14ac:dyDescent="0.2">
      <c r="A4" s="226" t="s">
        <v>190</v>
      </c>
      <c r="B4" s="226"/>
      <c r="C4" s="226"/>
      <c r="D4" s="226"/>
      <c r="E4" s="22" t="s">
        <v>191</v>
      </c>
      <c r="H4" s="6"/>
      <c r="I4" s="6"/>
      <c r="N4" s="6"/>
      <c r="O4" s="6"/>
      <c r="Q4" s="1"/>
      <c r="S4" s="1"/>
    </row>
    <row r="5" spans="1:23" x14ac:dyDescent="0.2">
      <c r="A5" s="226"/>
      <c r="B5" s="226"/>
      <c r="C5" s="226"/>
      <c r="H5" s="6"/>
      <c r="I5" s="6"/>
      <c r="N5" s="6"/>
      <c r="O5" s="6"/>
      <c r="Q5" s="1"/>
      <c r="S5" s="1"/>
    </row>
    <row r="6" spans="1:23" x14ac:dyDescent="0.2">
      <c r="H6" s="6"/>
      <c r="I6" s="6"/>
      <c r="N6" s="6"/>
      <c r="O6" s="6"/>
      <c r="Q6" s="1"/>
      <c r="S6" s="1"/>
    </row>
    <row r="7" spans="1:23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3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3" x14ac:dyDescent="0.2">
      <c r="A9" s="172">
        <f>'Web Graph Info.'!A2:A149</f>
        <v>42147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V9" t="e">
        <f t="shared" ref="V9" si="0">T9+U9</f>
        <v>#N/A</v>
      </c>
    </row>
    <row r="10" spans="1:23" x14ac:dyDescent="0.2">
      <c r="A10" s="172">
        <f>'Web Graph Info.'!A3:A150</f>
        <v>42148</v>
      </c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V10" t="e">
        <f t="shared" ref="V10:V73" si="2">T10+U10</f>
        <v>#N/A</v>
      </c>
    </row>
    <row r="11" spans="1:23" x14ac:dyDescent="0.2">
      <c r="A11" s="172">
        <f>'Web Graph Info.'!A4:A151</f>
        <v>42149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101" t="e">
        <f t="shared" si="1"/>
        <v>#N/A</v>
      </c>
      <c r="U11" s="22"/>
      <c r="V11" t="e">
        <f t="shared" si="2"/>
        <v>#N/A</v>
      </c>
    </row>
    <row r="12" spans="1:23" x14ac:dyDescent="0.2">
      <c r="A12" s="172">
        <f>'Web Graph Info.'!A5:A152</f>
        <v>42150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101" t="e">
        <f t="shared" si="1"/>
        <v>#N/A</v>
      </c>
      <c r="U12" s="22"/>
      <c r="V12" t="e">
        <f t="shared" si="2"/>
        <v>#N/A</v>
      </c>
    </row>
    <row r="13" spans="1:23" x14ac:dyDescent="0.2">
      <c r="A13" s="172">
        <f>'Web Graph Info.'!A6:A153</f>
        <v>42151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01" t="e">
        <f t="shared" si="1"/>
        <v>#N/A</v>
      </c>
      <c r="U13" s="22"/>
      <c r="V13" t="e">
        <f t="shared" si="2"/>
        <v>#N/A</v>
      </c>
    </row>
    <row r="14" spans="1:23" x14ac:dyDescent="0.2">
      <c r="A14" s="172">
        <f>'Web Graph Info.'!A7:A154</f>
        <v>42152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101" t="e">
        <f t="shared" si="1"/>
        <v>#N/A</v>
      </c>
      <c r="U14" s="22"/>
      <c r="V14" t="e">
        <f t="shared" si="2"/>
        <v>#N/A</v>
      </c>
    </row>
    <row r="15" spans="1:23" x14ac:dyDescent="0.2">
      <c r="A15" s="172">
        <f>'Web Graph Info.'!A8:A155</f>
        <v>42153</v>
      </c>
      <c r="B15">
        <v>1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>
        <v>3</v>
      </c>
      <c r="P15">
        <v>0</v>
      </c>
      <c r="Q15">
        <v>0</v>
      </c>
      <c r="R15">
        <v>0</v>
      </c>
      <c r="S15">
        <v>0</v>
      </c>
      <c r="T15" s="101">
        <f t="shared" si="1"/>
        <v>4</v>
      </c>
      <c r="U15">
        <v>0</v>
      </c>
      <c r="V15">
        <f t="shared" si="2"/>
        <v>4</v>
      </c>
    </row>
    <row r="16" spans="1:23" x14ac:dyDescent="0.2">
      <c r="A16" s="172">
        <f>'Web Graph Info.'!A9:A156</f>
        <v>42154</v>
      </c>
      <c r="B16">
        <v>0</v>
      </c>
      <c r="C16">
        <v>0.3</v>
      </c>
      <c r="D16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>
        <v>0</v>
      </c>
      <c r="M16">
        <v>0</v>
      </c>
      <c r="N16">
        <v>0</v>
      </c>
      <c r="O16">
        <v>1.6</v>
      </c>
      <c r="P16">
        <v>0</v>
      </c>
      <c r="Q16" s="101">
        <v>0</v>
      </c>
      <c r="R16" s="101">
        <v>0</v>
      </c>
      <c r="S16" s="101">
        <v>0</v>
      </c>
      <c r="T16" s="101">
        <f t="shared" si="1"/>
        <v>1.9000000000000001</v>
      </c>
      <c r="U16">
        <v>0.3</v>
      </c>
      <c r="V16">
        <f t="shared" si="2"/>
        <v>2.2000000000000002</v>
      </c>
    </row>
    <row r="17" spans="1:22" x14ac:dyDescent="0.2">
      <c r="A17" s="172">
        <f>'Web Graph Info.'!A10:A157</f>
        <v>42155</v>
      </c>
      <c r="B17" s="101">
        <v>0</v>
      </c>
      <c r="C17" s="101">
        <v>0.3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1.6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3">IF(SUM(B17:S17)=0,NA(),SUM(B17:S17))</f>
        <v>1.9000000000000001</v>
      </c>
      <c r="U17" s="101">
        <v>1.3</v>
      </c>
      <c r="V17" s="101">
        <f t="shared" ref="V17:V18" si="4">T17+U17</f>
        <v>3.2</v>
      </c>
    </row>
    <row r="18" spans="1:22" x14ac:dyDescent="0.2">
      <c r="A18" s="172">
        <f>'Web Graph Info.'!A11:A158</f>
        <v>42156</v>
      </c>
      <c r="B18" s="101">
        <v>0</v>
      </c>
      <c r="C18" s="101">
        <v>0.3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1.6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3"/>
        <v>1.9000000000000001</v>
      </c>
      <c r="U18" s="101">
        <v>2.2999999999999998</v>
      </c>
      <c r="V18" s="101">
        <f t="shared" si="4"/>
        <v>4.2</v>
      </c>
    </row>
    <row r="19" spans="1:22" x14ac:dyDescent="0.2">
      <c r="A19" s="172">
        <f>'Web Graph Info.'!A12:A159</f>
        <v>42157</v>
      </c>
      <c r="B19">
        <v>13</v>
      </c>
      <c r="C19">
        <v>1.5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8</v>
      </c>
      <c r="P19">
        <v>0</v>
      </c>
      <c r="Q19">
        <v>0</v>
      </c>
      <c r="R19">
        <v>0</v>
      </c>
      <c r="S19">
        <v>0</v>
      </c>
      <c r="T19" s="101">
        <f t="shared" si="1"/>
        <v>24.5</v>
      </c>
      <c r="U19">
        <v>38</v>
      </c>
      <c r="V19">
        <f t="shared" si="2"/>
        <v>62.5</v>
      </c>
    </row>
    <row r="20" spans="1:22" x14ac:dyDescent="0.2">
      <c r="A20" s="172">
        <f>'Web Graph Info.'!A13:A160</f>
        <v>42158</v>
      </c>
      <c r="B20" s="101">
        <v>13</v>
      </c>
      <c r="C20" s="101">
        <v>1.5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1</v>
      </c>
      <c r="M20" s="101">
        <v>1</v>
      </c>
      <c r="N20" s="101">
        <v>0</v>
      </c>
      <c r="O20" s="101">
        <v>8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5">IF(SUM(B20:S20)=0,NA(),SUM(B20:S20))</f>
        <v>24.5</v>
      </c>
      <c r="U20" s="101">
        <v>39</v>
      </c>
      <c r="V20" s="101">
        <f t="shared" ref="V20" si="6">T20+U20</f>
        <v>63.5</v>
      </c>
    </row>
    <row r="21" spans="1:22" x14ac:dyDescent="0.2">
      <c r="A21" s="172">
        <f>'Web Graph Info.'!A14:A161</f>
        <v>42159</v>
      </c>
      <c r="B21">
        <v>115</v>
      </c>
      <c r="C21">
        <v>3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>
        <v>4</v>
      </c>
      <c r="M21">
        <v>2.5</v>
      </c>
      <c r="N21">
        <v>0</v>
      </c>
      <c r="O21">
        <v>13</v>
      </c>
      <c r="P21">
        <v>0</v>
      </c>
      <c r="Q21">
        <v>0</v>
      </c>
      <c r="R21">
        <v>0</v>
      </c>
      <c r="S21">
        <v>0</v>
      </c>
      <c r="T21" s="101">
        <f t="shared" si="1"/>
        <v>137.5</v>
      </c>
      <c r="U21">
        <v>33.5</v>
      </c>
      <c r="V21">
        <f t="shared" si="2"/>
        <v>171</v>
      </c>
    </row>
    <row r="22" spans="1:22" x14ac:dyDescent="0.2">
      <c r="A22" s="172">
        <f>'Web Graph Info.'!A15:A162</f>
        <v>42160</v>
      </c>
      <c r="B22" s="101">
        <v>115</v>
      </c>
      <c r="C22" s="101">
        <v>3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4</v>
      </c>
      <c r="M22" s="101">
        <v>2.5</v>
      </c>
      <c r="N22" s="101">
        <v>0</v>
      </c>
      <c r="O22" s="101">
        <v>13</v>
      </c>
      <c r="P22" s="101">
        <v>0</v>
      </c>
      <c r="Q22" s="101">
        <v>0</v>
      </c>
      <c r="R22" s="101">
        <v>0</v>
      </c>
      <c r="S22" s="101">
        <v>0</v>
      </c>
      <c r="T22" s="101">
        <f t="shared" ref="T22" si="7">IF(SUM(B22:S22)=0,NA(),SUM(B22:S22))</f>
        <v>137.5</v>
      </c>
      <c r="U22" s="101">
        <v>34.5</v>
      </c>
      <c r="V22" s="101">
        <f t="shared" ref="V22" si="8">T22+U22</f>
        <v>172</v>
      </c>
    </row>
    <row r="23" spans="1:22" x14ac:dyDescent="0.2">
      <c r="A23" s="172">
        <f>'Web Graph Info.'!A16:A163</f>
        <v>42161</v>
      </c>
      <c r="B23">
        <v>208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0.3</v>
      </c>
      <c r="J23">
        <v>0</v>
      </c>
      <c r="K23">
        <v>0</v>
      </c>
      <c r="L23">
        <v>5.3</v>
      </c>
      <c r="M23">
        <v>5.3</v>
      </c>
      <c r="N23">
        <v>10.6</v>
      </c>
      <c r="O23">
        <v>0</v>
      </c>
      <c r="P23">
        <v>0</v>
      </c>
      <c r="Q23">
        <v>0</v>
      </c>
      <c r="R23">
        <v>0</v>
      </c>
      <c r="S23">
        <v>0</v>
      </c>
      <c r="T23" s="101">
        <f t="shared" si="1"/>
        <v>241.50000000000003</v>
      </c>
      <c r="U23">
        <v>274.60000000000002</v>
      </c>
      <c r="V23">
        <f t="shared" si="2"/>
        <v>516.1</v>
      </c>
    </row>
    <row r="24" spans="1:22" x14ac:dyDescent="0.2">
      <c r="A24" s="172">
        <f>'Web Graph Info.'!A17:A164</f>
        <v>42162</v>
      </c>
      <c r="B24" s="101">
        <v>208</v>
      </c>
      <c r="C24" s="101">
        <v>12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0.3</v>
      </c>
      <c r="J24" s="101">
        <v>0</v>
      </c>
      <c r="K24" s="101">
        <v>0</v>
      </c>
      <c r="L24" s="101">
        <v>5.3</v>
      </c>
      <c r="M24" s="101">
        <v>5.3</v>
      </c>
      <c r="N24" s="101">
        <v>10.6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9">IF(SUM(B24:S24)=0,NA(),SUM(B24:S24))</f>
        <v>241.50000000000003</v>
      </c>
      <c r="U24" s="101">
        <v>275.60000000000002</v>
      </c>
      <c r="V24" s="101">
        <f t="shared" ref="V24:V25" si="10">T24+U24</f>
        <v>517.1</v>
      </c>
    </row>
    <row r="25" spans="1:22" x14ac:dyDescent="0.2">
      <c r="A25" s="172">
        <f>'Web Graph Info.'!A18:A165</f>
        <v>42163</v>
      </c>
      <c r="B25" s="101">
        <v>208</v>
      </c>
      <c r="C25" s="101">
        <v>12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0.3</v>
      </c>
      <c r="J25" s="101">
        <v>0</v>
      </c>
      <c r="K25" s="101">
        <v>0</v>
      </c>
      <c r="L25" s="101">
        <v>5.3</v>
      </c>
      <c r="M25" s="101">
        <v>5.3</v>
      </c>
      <c r="N25" s="101">
        <v>10.6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9"/>
        <v>241.50000000000003</v>
      </c>
      <c r="U25" s="101">
        <v>276.60000000000002</v>
      </c>
      <c r="V25" s="101">
        <f t="shared" si="10"/>
        <v>518.1</v>
      </c>
    </row>
    <row r="26" spans="1:22" x14ac:dyDescent="0.2">
      <c r="A26" s="172">
        <f>'Web Graph Info.'!A19:A166</f>
        <v>42164</v>
      </c>
      <c r="B26" s="89">
        <v>490</v>
      </c>
      <c r="C26" s="89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f t="shared" si="1"/>
        <v>490</v>
      </c>
      <c r="U26">
        <v>318</v>
      </c>
      <c r="V26">
        <f t="shared" si="2"/>
        <v>808</v>
      </c>
    </row>
    <row r="27" spans="1:22" x14ac:dyDescent="0.2">
      <c r="A27" s="172">
        <f>'Web Graph Info.'!A20:A167</f>
        <v>42165</v>
      </c>
      <c r="B27" s="101">
        <v>490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ref="T27" si="11">IF(SUM(B27:S27)=0,NA(),SUM(B27:S27))</f>
        <v>490</v>
      </c>
      <c r="U27" s="101">
        <v>319</v>
      </c>
      <c r="V27" s="101">
        <f t="shared" ref="V27" si="12">T27+U27</f>
        <v>809</v>
      </c>
    </row>
    <row r="28" spans="1:22" x14ac:dyDescent="0.2">
      <c r="A28" s="172">
        <f>'Web Graph Info.'!A21:A168</f>
        <v>42166</v>
      </c>
      <c r="B28">
        <v>101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</v>
      </c>
      <c r="M28">
        <v>6</v>
      </c>
      <c r="N28">
        <v>0</v>
      </c>
      <c r="O28">
        <v>3.5</v>
      </c>
      <c r="P28">
        <v>0</v>
      </c>
      <c r="Q28">
        <v>0</v>
      </c>
      <c r="R28">
        <v>0</v>
      </c>
      <c r="S28">
        <v>0</v>
      </c>
      <c r="T28" s="101">
        <f t="shared" si="1"/>
        <v>118.5</v>
      </c>
      <c r="U28">
        <v>38.5</v>
      </c>
      <c r="V28">
        <f t="shared" si="2"/>
        <v>157</v>
      </c>
    </row>
    <row r="29" spans="1:22" x14ac:dyDescent="0.2">
      <c r="A29" s="172">
        <f>'Web Graph Info.'!A22:A169</f>
        <v>42167</v>
      </c>
      <c r="B29" s="101">
        <v>101</v>
      </c>
      <c r="C29" s="101">
        <v>3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5</v>
      </c>
      <c r="M29" s="101">
        <v>6</v>
      </c>
      <c r="N29" s="101">
        <v>0</v>
      </c>
      <c r="O29" s="101">
        <v>3.5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13">IF(SUM(B29:S29)=0,NA(),SUM(B29:S29))</f>
        <v>118.5</v>
      </c>
      <c r="U29" s="101">
        <v>39.5</v>
      </c>
      <c r="V29" s="101">
        <f t="shared" ref="V29" si="14">T29+U29</f>
        <v>158</v>
      </c>
    </row>
    <row r="30" spans="1:22" x14ac:dyDescent="0.2">
      <c r="A30" s="172">
        <f>'Web Graph Info.'!A23:A170</f>
        <v>42168</v>
      </c>
      <c r="B30">
        <v>125.3</v>
      </c>
      <c r="C30">
        <v>2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>
        <v>3.33</v>
      </c>
      <c r="N30">
        <v>0</v>
      </c>
      <c r="O30">
        <v>6</v>
      </c>
      <c r="P30">
        <v>0</v>
      </c>
      <c r="Q30">
        <v>0</v>
      </c>
      <c r="R30">
        <v>0</v>
      </c>
      <c r="S30">
        <v>0</v>
      </c>
      <c r="T30" s="101">
        <f t="shared" si="1"/>
        <v>136.63</v>
      </c>
      <c r="U30">
        <v>87.3</v>
      </c>
      <c r="V30">
        <f t="shared" si="2"/>
        <v>223.93</v>
      </c>
    </row>
    <row r="31" spans="1:22" x14ac:dyDescent="0.2">
      <c r="A31" s="172">
        <f>'Web Graph Info.'!A24:A171</f>
        <v>42169</v>
      </c>
      <c r="B31" s="101">
        <v>125.3</v>
      </c>
      <c r="C31" s="101">
        <v>2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3.33</v>
      </c>
      <c r="N31" s="101">
        <v>0</v>
      </c>
      <c r="O31" s="101">
        <v>6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5">IF(SUM(B31:S31)=0,NA(),SUM(B31:S31))</f>
        <v>136.63</v>
      </c>
      <c r="U31" s="101">
        <v>88.3</v>
      </c>
      <c r="V31" s="101">
        <f t="shared" ref="V31:V32" si="16">T31+U31</f>
        <v>224.93</v>
      </c>
    </row>
    <row r="32" spans="1:22" x14ac:dyDescent="0.2">
      <c r="A32" s="172">
        <f>'Web Graph Info.'!A25:A172</f>
        <v>42170</v>
      </c>
      <c r="B32" s="101">
        <v>125.3</v>
      </c>
      <c r="C32" s="101">
        <v>2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3.33</v>
      </c>
      <c r="N32" s="101">
        <v>0</v>
      </c>
      <c r="O32" s="101">
        <v>6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5"/>
        <v>136.63</v>
      </c>
      <c r="U32" s="101">
        <v>89.3</v>
      </c>
      <c r="V32" s="101">
        <f t="shared" si="16"/>
        <v>225.93</v>
      </c>
    </row>
    <row r="33" spans="1:22" x14ac:dyDescent="0.2">
      <c r="A33" s="172">
        <f>'Web Graph Info.'!A26:A173</f>
        <v>42171</v>
      </c>
      <c r="B33" s="101">
        <v>16.5</v>
      </c>
      <c r="C33" s="101">
        <v>0</v>
      </c>
      <c r="D33" s="101">
        <v>0</v>
      </c>
      <c r="E33" s="101">
        <v>0</v>
      </c>
      <c r="F33" s="101">
        <v>0</v>
      </c>
      <c r="G33" s="101">
        <v>1.5</v>
      </c>
      <c r="H33" s="101">
        <v>0</v>
      </c>
      <c r="I33" s="101">
        <v>0</v>
      </c>
      <c r="J33" s="101">
        <v>0.5</v>
      </c>
      <c r="K33" s="101">
        <v>0</v>
      </c>
      <c r="L33" s="101">
        <v>0</v>
      </c>
      <c r="M33" s="101">
        <v>0</v>
      </c>
      <c r="N33" s="101">
        <v>0</v>
      </c>
      <c r="O33" s="101">
        <v>15.5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34</v>
      </c>
      <c r="U33" s="101">
        <v>17.5</v>
      </c>
      <c r="V33" s="101">
        <f t="shared" ref="V33" si="17">T33+U33</f>
        <v>51.5</v>
      </c>
    </row>
    <row r="34" spans="1:22" x14ac:dyDescent="0.2">
      <c r="A34" s="172">
        <f>'Web Graph Info.'!A27:A174</f>
        <v>42172</v>
      </c>
      <c r="B34" s="101">
        <v>16.5</v>
      </c>
      <c r="C34" s="101">
        <v>0</v>
      </c>
      <c r="D34" s="101">
        <v>0</v>
      </c>
      <c r="E34" s="101">
        <v>0</v>
      </c>
      <c r="F34" s="101">
        <v>0</v>
      </c>
      <c r="G34" s="101">
        <v>1.5</v>
      </c>
      <c r="H34" s="101">
        <v>0</v>
      </c>
      <c r="I34" s="101">
        <v>0</v>
      </c>
      <c r="J34" s="101">
        <v>0.5</v>
      </c>
      <c r="K34" s="101">
        <v>0</v>
      </c>
      <c r="L34" s="101">
        <v>0</v>
      </c>
      <c r="M34" s="101">
        <v>0</v>
      </c>
      <c r="N34" s="101">
        <v>0</v>
      </c>
      <c r="O34" s="101">
        <v>15.5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8">IF(SUM(B34:S34)=0,NA(),SUM(B34:S34))</f>
        <v>34</v>
      </c>
      <c r="U34" s="101">
        <v>18.5</v>
      </c>
      <c r="V34" s="101">
        <f t="shared" ref="V34" si="19">T34+U34</f>
        <v>52.5</v>
      </c>
    </row>
    <row r="35" spans="1:22" x14ac:dyDescent="0.2">
      <c r="A35" s="172">
        <f>'Web Graph Info.'!A28:A175</f>
        <v>42173</v>
      </c>
      <c r="B35">
        <v>34</v>
      </c>
      <c r="C35">
        <v>1.5</v>
      </c>
      <c r="D35">
        <v>0</v>
      </c>
      <c r="E35">
        <v>0</v>
      </c>
      <c r="F35">
        <v>0.5</v>
      </c>
      <c r="G35">
        <v>0</v>
      </c>
      <c r="H35">
        <v>0</v>
      </c>
      <c r="I35">
        <v>0</v>
      </c>
      <c r="J35">
        <v>1</v>
      </c>
      <c r="K35">
        <v>0</v>
      </c>
      <c r="L35">
        <v>0.5</v>
      </c>
      <c r="M35">
        <v>0</v>
      </c>
      <c r="N35">
        <v>0</v>
      </c>
      <c r="O35">
        <v>15.5</v>
      </c>
      <c r="P35">
        <v>0</v>
      </c>
      <c r="Q35">
        <v>0</v>
      </c>
      <c r="R35">
        <v>0</v>
      </c>
      <c r="S35">
        <v>0</v>
      </c>
      <c r="T35" s="101">
        <f t="shared" si="1"/>
        <v>53</v>
      </c>
      <c r="U35">
        <v>10.5</v>
      </c>
      <c r="V35">
        <f t="shared" si="2"/>
        <v>63.5</v>
      </c>
    </row>
    <row r="36" spans="1:22" x14ac:dyDescent="0.2">
      <c r="A36" s="172">
        <f>'Web Graph Info.'!A29:A176</f>
        <v>42174</v>
      </c>
      <c r="B36" s="101">
        <v>34</v>
      </c>
      <c r="C36" s="101">
        <v>1.5</v>
      </c>
      <c r="D36" s="101">
        <v>0</v>
      </c>
      <c r="E36" s="101">
        <v>0</v>
      </c>
      <c r="F36" s="101">
        <v>0.5</v>
      </c>
      <c r="G36" s="101">
        <v>0</v>
      </c>
      <c r="H36" s="101">
        <v>0</v>
      </c>
      <c r="I36" s="101">
        <v>0</v>
      </c>
      <c r="J36" s="101">
        <v>1</v>
      </c>
      <c r="K36" s="101">
        <v>0</v>
      </c>
      <c r="L36" s="101">
        <v>0.5</v>
      </c>
      <c r="M36" s="101">
        <v>0</v>
      </c>
      <c r="N36" s="101">
        <v>0</v>
      </c>
      <c r="O36" s="101">
        <v>15.5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20">IF(SUM(B36:S36)=0,NA(),SUM(B36:S36))</f>
        <v>53</v>
      </c>
      <c r="U36" s="101">
        <v>11.5</v>
      </c>
      <c r="V36" s="101">
        <f t="shared" ref="V36" si="21">T36+U36</f>
        <v>64.5</v>
      </c>
    </row>
    <row r="37" spans="1:22" x14ac:dyDescent="0.2">
      <c r="A37" s="172">
        <f>'Web Graph Info.'!A30:A177</f>
        <v>42175</v>
      </c>
      <c r="B37">
        <v>123.3</v>
      </c>
      <c r="C37">
        <v>0.6</v>
      </c>
      <c r="D37">
        <v>0</v>
      </c>
      <c r="E37">
        <v>0</v>
      </c>
      <c r="F37">
        <v>0</v>
      </c>
      <c r="G37">
        <v>0</v>
      </c>
      <c r="H37">
        <v>0</v>
      </c>
      <c r="I37">
        <v>0.6</v>
      </c>
      <c r="J37">
        <v>1.3</v>
      </c>
      <c r="K37">
        <v>0</v>
      </c>
      <c r="L37">
        <v>0.6</v>
      </c>
      <c r="M37">
        <v>0.6</v>
      </c>
      <c r="N37">
        <v>0</v>
      </c>
      <c r="O37">
        <v>11.3</v>
      </c>
      <c r="P37">
        <v>0</v>
      </c>
      <c r="Q37">
        <v>0</v>
      </c>
      <c r="R37">
        <v>0</v>
      </c>
      <c r="S37">
        <v>0</v>
      </c>
      <c r="T37" s="101">
        <f t="shared" si="1"/>
        <v>138.29999999999998</v>
      </c>
      <c r="U37">
        <v>14</v>
      </c>
      <c r="V37">
        <f t="shared" si="2"/>
        <v>152.29999999999998</v>
      </c>
    </row>
    <row r="38" spans="1:22" x14ac:dyDescent="0.2">
      <c r="A38" s="172">
        <f>'Web Graph Info.'!A31:A178</f>
        <v>42176</v>
      </c>
      <c r="B38" s="101">
        <v>123.3</v>
      </c>
      <c r="C38" s="101">
        <v>0.6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1.3</v>
      </c>
      <c r="K38" s="101">
        <v>0</v>
      </c>
      <c r="L38" s="101">
        <v>0.6</v>
      </c>
      <c r="M38" s="101">
        <v>0.6</v>
      </c>
      <c r="N38" s="101">
        <v>0</v>
      </c>
      <c r="O38" s="101">
        <v>11.3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22">IF(SUM(B38:S38)=0,NA(),SUM(B38:S38))</f>
        <v>138.29999999999998</v>
      </c>
      <c r="U38" s="101">
        <v>15</v>
      </c>
      <c r="V38" s="101">
        <f t="shared" ref="V38:V39" si="23">T38+U38</f>
        <v>153.29999999999998</v>
      </c>
    </row>
    <row r="39" spans="1:22" x14ac:dyDescent="0.2">
      <c r="A39" s="172">
        <f>'Web Graph Info.'!A32:A179</f>
        <v>42177</v>
      </c>
      <c r="B39" s="101">
        <v>123.3</v>
      </c>
      <c r="C39" s="101">
        <v>0.6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1.3</v>
      </c>
      <c r="K39" s="101">
        <v>0</v>
      </c>
      <c r="L39" s="101">
        <v>0.6</v>
      </c>
      <c r="M39" s="101">
        <v>0.6</v>
      </c>
      <c r="N39" s="101">
        <v>0</v>
      </c>
      <c r="O39" s="101">
        <v>11.3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22"/>
        <v>138.29999999999998</v>
      </c>
      <c r="U39" s="101">
        <v>16</v>
      </c>
      <c r="V39" s="101">
        <f t="shared" si="23"/>
        <v>154.29999999999998</v>
      </c>
    </row>
    <row r="40" spans="1:22" x14ac:dyDescent="0.2">
      <c r="A40" s="172">
        <f>'Web Graph Info.'!A33:A180</f>
        <v>42178</v>
      </c>
      <c r="B40" s="101">
        <v>45</v>
      </c>
      <c r="C40" s="101">
        <v>1.5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0.5</v>
      </c>
      <c r="J40" s="101">
        <v>1</v>
      </c>
      <c r="K40" s="101">
        <v>0</v>
      </c>
      <c r="L40" s="101">
        <v>0.5</v>
      </c>
      <c r="M40" s="101">
        <v>0.5</v>
      </c>
      <c r="N40" s="101">
        <v>0</v>
      </c>
      <c r="O40" s="101">
        <v>17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66</v>
      </c>
      <c r="U40" s="101">
        <v>11</v>
      </c>
      <c r="V40" s="101">
        <f t="shared" ref="V40" si="24">T40+U40</f>
        <v>77</v>
      </c>
    </row>
    <row r="41" spans="1:22" x14ac:dyDescent="0.2">
      <c r="A41" s="172">
        <f>'Web Graph Info.'!A34:A181</f>
        <v>42179</v>
      </c>
      <c r="B41" s="101">
        <v>45</v>
      </c>
      <c r="C41" s="101">
        <v>1.5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0.5</v>
      </c>
      <c r="J41" s="101">
        <v>1</v>
      </c>
      <c r="K41" s="101">
        <v>0</v>
      </c>
      <c r="L41" s="101">
        <v>0.5</v>
      </c>
      <c r="M41" s="101">
        <v>0.5</v>
      </c>
      <c r="N41" s="101">
        <v>0</v>
      </c>
      <c r="O41" s="101">
        <v>17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25">IF(SUM(B41:S41)=0,NA(),SUM(B41:S41))</f>
        <v>66</v>
      </c>
      <c r="U41" s="101">
        <v>12</v>
      </c>
      <c r="V41" s="101">
        <f t="shared" ref="V41" si="26">T41+U41</f>
        <v>78</v>
      </c>
    </row>
    <row r="42" spans="1:22" x14ac:dyDescent="0.2">
      <c r="A42" s="172">
        <f>'Web Graph Info.'!A35:A182</f>
        <v>42180</v>
      </c>
      <c r="B42">
        <v>25.5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1.5</v>
      </c>
      <c r="J42">
        <v>0.5</v>
      </c>
      <c r="K42">
        <v>0</v>
      </c>
      <c r="L42">
        <v>1</v>
      </c>
      <c r="M42">
        <v>0</v>
      </c>
      <c r="N42">
        <v>0</v>
      </c>
      <c r="O42">
        <v>13.5</v>
      </c>
      <c r="P42">
        <v>0</v>
      </c>
      <c r="Q42">
        <v>0</v>
      </c>
      <c r="R42">
        <v>0</v>
      </c>
      <c r="S42">
        <v>0</v>
      </c>
      <c r="T42" s="101">
        <f t="shared" si="1"/>
        <v>42</v>
      </c>
      <c r="U42">
        <v>2.5</v>
      </c>
      <c r="V42">
        <f t="shared" si="2"/>
        <v>44.5</v>
      </c>
    </row>
    <row r="43" spans="1:22" x14ac:dyDescent="0.2">
      <c r="A43" s="172">
        <f>'Web Graph Info.'!A36:A183</f>
        <v>42181</v>
      </c>
      <c r="B43" s="101">
        <v>25.5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1.5</v>
      </c>
      <c r="J43" s="101">
        <v>0.5</v>
      </c>
      <c r="K43" s="101">
        <v>0</v>
      </c>
      <c r="L43" s="101">
        <v>1</v>
      </c>
      <c r="M43" s="101">
        <v>0</v>
      </c>
      <c r="N43" s="101">
        <v>0</v>
      </c>
      <c r="O43" s="101">
        <v>13.5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7">IF(SUM(B43:S43)=0,NA(),SUM(B43:S43))</f>
        <v>42</v>
      </c>
      <c r="U43" s="101">
        <v>3.5</v>
      </c>
      <c r="V43" s="101">
        <f t="shared" ref="V43" si="28">T43+U43</f>
        <v>45.5</v>
      </c>
    </row>
    <row r="44" spans="1:22" x14ac:dyDescent="0.2">
      <c r="A44" s="172">
        <f>'Web Graph Info.'!A37:A184</f>
        <v>42182</v>
      </c>
      <c r="B44">
        <v>24.3</v>
      </c>
      <c r="C44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>
        <v>1</v>
      </c>
      <c r="J44">
        <v>0.3</v>
      </c>
      <c r="K44">
        <v>0</v>
      </c>
      <c r="L44">
        <v>0.6</v>
      </c>
      <c r="M44">
        <v>2</v>
      </c>
      <c r="N44">
        <v>0</v>
      </c>
      <c r="O44">
        <v>5.6</v>
      </c>
      <c r="P44">
        <v>0</v>
      </c>
      <c r="Q44">
        <v>0</v>
      </c>
      <c r="R44">
        <v>0</v>
      </c>
      <c r="S44">
        <v>0</v>
      </c>
      <c r="T44" s="101">
        <f t="shared" si="1"/>
        <v>33.800000000000004</v>
      </c>
      <c r="U44">
        <v>7</v>
      </c>
      <c r="V44">
        <f t="shared" si="2"/>
        <v>40.800000000000004</v>
      </c>
    </row>
    <row r="45" spans="1:22" x14ac:dyDescent="0.2">
      <c r="A45" s="172">
        <f>'Web Graph Info.'!A38:A185</f>
        <v>42183</v>
      </c>
      <c r="B45" s="101">
        <v>24.3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</v>
      </c>
      <c r="J45" s="101">
        <v>0.3</v>
      </c>
      <c r="K45" s="101">
        <v>0</v>
      </c>
      <c r="L45" s="101">
        <v>0.6</v>
      </c>
      <c r="M45" s="101">
        <v>2</v>
      </c>
      <c r="N45" s="101">
        <v>0</v>
      </c>
      <c r="O45" s="101">
        <v>5.6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9">IF(SUM(B45:S45)=0,NA(),SUM(B45:S45))</f>
        <v>33.800000000000004</v>
      </c>
      <c r="U45" s="101">
        <v>8</v>
      </c>
      <c r="V45" s="101">
        <f t="shared" ref="V45:V46" si="30">T45+U45</f>
        <v>41.800000000000004</v>
      </c>
    </row>
    <row r="46" spans="1:22" x14ac:dyDescent="0.2">
      <c r="A46" s="172">
        <f>'Web Graph Info.'!A39:A186</f>
        <v>42184</v>
      </c>
      <c r="B46" s="101">
        <v>24.3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</v>
      </c>
      <c r="J46" s="101">
        <v>0.3</v>
      </c>
      <c r="K46" s="101">
        <v>0</v>
      </c>
      <c r="L46" s="101">
        <v>0.6</v>
      </c>
      <c r="M46" s="101">
        <v>2</v>
      </c>
      <c r="N46" s="101">
        <v>0</v>
      </c>
      <c r="O46" s="101">
        <v>5.6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9"/>
        <v>33.800000000000004</v>
      </c>
      <c r="U46" s="101">
        <v>9</v>
      </c>
      <c r="V46" s="101">
        <f t="shared" si="30"/>
        <v>42.800000000000004</v>
      </c>
    </row>
    <row r="47" spans="1:22" x14ac:dyDescent="0.2">
      <c r="A47" s="172">
        <f>'Web Graph Info.'!A40:A187</f>
        <v>42185</v>
      </c>
      <c r="B47">
        <v>14.5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1.5</v>
      </c>
      <c r="K47">
        <v>0</v>
      </c>
      <c r="L47">
        <v>0</v>
      </c>
      <c r="M47">
        <v>0</v>
      </c>
      <c r="N47">
        <v>0</v>
      </c>
      <c r="O47">
        <v>2.5</v>
      </c>
      <c r="P47">
        <v>0</v>
      </c>
      <c r="Q47">
        <v>0</v>
      </c>
      <c r="R47">
        <v>0</v>
      </c>
      <c r="S47">
        <v>0</v>
      </c>
      <c r="T47" s="101">
        <f t="shared" si="1"/>
        <v>18.5</v>
      </c>
      <c r="U47">
        <v>2.5</v>
      </c>
      <c r="V47">
        <f t="shared" si="2"/>
        <v>21</v>
      </c>
    </row>
    <row r="48" spans="1:22" x14ac:dyDescent="0.2">
      <c r="A48" s="172">
        <f>'Web Graph Info.'!A41:A188</f>
        <v>42186</v>
      </c>
      <c r="B48" s="101">
        <v>14.5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1.5</v>
      </c>
      <c r="K48" s="101">
        <v>0</v>
      </c>
      <c r="L48" s="101">
        <v>0</v>
      </c>
      <c r="M48" s="101">
        <v>0</v>
      </c>
      <c r="N48" s="101">
        <v>0</v>
      </c>
      <c r="O48" s="101">
        <v>2.5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31">IF(SUM(B48:S48)=0,NA(),SUM(B48:S48))</f>
        <v>18.5</v>
      </c>
      <c r="U48" s="101">
        <v>3.5</v>
      </c>
      <c r="V48" s="101">
        <f t="shared" ref="V48" si="32">T48+U48</f>
        <v>22</v>
      </c>
    </row>
    <row r="49" spans="1:22" x14ac:dyDescent="0.2">
      <c r="A49" s="172">
        <f>'Web Graph Info.'!A42:A189</f>
        <v>42187</v>
      </c>
      <c r="B49" s="101">
        <v>4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1</v>
      </c>
      <c r="J49" s="101">
        <v>1</v>
      </c>
      <c r="K49" s="101">
        <v>0</v>
      </c>
      <c r="L49" s="101">
        <v>1</v>
      </c>
      <c r="M49" s="101">
        <v>1</v>
      </c>
      <c r="N49" s="101">
        <v>0</v>
      </c>
      <c r="O49" s="101">
        <v>1</v>
      </c>
      <c r="P49" s="101">
        <v>0</v>
      </c>
      <c r="Q49" s="101">
        <v>0</v>
      </c>
      <c r="R49" s="101">
        <v>0</v>
      </c>
      <c r="S49" s="101">
        <v>0</v>
      </c>
      <c r="T49" s="101">
        <f t="shared" si="1"/>
        <v>9</v>
      </c>
      <c r="U49" s="101">
        <v>1</v>
      </c>
      <c r="V49" s="101">
        <f t="shared" ref="V49:V50" si="33">T49+U49</f>
        <v>10</v>
      </c>
    </row>
    <row r="50" spans="1:22" x14ac:dyDescent="0.2">
      <c r="A50" s="172">
        <f>'Web Graph Info.'!A43:A190</f>
        <v>42188</v>
      </c>
      <c r="B50" s="101">
        <v>18.5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3.75</v>
      </c>
      <c r="J50" s="101">
        <v>0</v>
      </c>
      <c r="K50" s="101">
        <v>0</v>
      </c>
      <c r="L50" s="101">
        <v>0</v>
      </c>
      <c r="M50" s="101">
        <v>1.75</v>
      </c>
      <c r="N50" s="101">
        <v>0</v>
      </c>
      <c r="O50" s="101">
        <v>1</v>
      </c>
      <c r="P50" s="101">
        <v>0</v>
      </c>
      <c r="Q50" s="101">
        <v>0</v>
      </c>
      <c r="R50" s="101">
        <v>0</v>
      </c>
      <c r="S50" s="101">
        <v>0</v>
      </c>
      <c r="T50" s="101">
        <f t="shared" si="1"/>
        <v>25</v>
      </c>
      <c r="U50" s="101">
        <v>8.75</v>
      </c>
      <c r="V50" s="101">
        <f t="shared" si="33"/>
        <v>33.75</v>
      </c>
    </row>
    <row r="51" spans="1:22" x14ac:dyDescent="0.2">
      <c r="A51" s="172">
        <f>'Web Graph Info.'!A44:A191</f>
        <v>42189</v>
      </c>
      <c r="B51" s="101">
        <v>18.5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3.75</v>
      </c>
      <c r="J51" s="101">
        <v>0</v>
      </c>
      <c r="K51" s="101">
        <v>0</v>
      </c>
      <c r="L51" s="101">
        <v>0</v>
      </c>
      <c r="M51" s="101">
        <v>1.75</v>
      </c>
      <c r="N51" s="101">
        <v>0</v>
      </c>
      <c r="O51" s="101">
        <v>1</v>
      </c>
      <c r="P51" s="101">
        <v>0</v>
      </c>
      <c r="Q51" s="101">
        <v>0</v>
      </c>
      <c r="R51" s="101">
        <v>0</v>
      </c>
      <c r="S51" s="101">
        <v>0</v>
      </c>
      <c r="T51" s="101">
        <f t="shared" ref="T51:T53" si="34">IF(SUM(B51:S51)=0,NA(),SUM(B51:S51))</f>
        <v>25</v>
      </c>
      <c r="U51" s="101">
        <v>8.75</v>
      </c>
      <c r="V51">
        <f t="shared" si="2"/>
        <v>33.75</v>
      </c>
    </row>
    <row r="52" spans="1:22" x14ac:dyDescent="0.2">
      <c r="A52" s="172">
        <f>'Web Graph Info.'!A45:A192</f>
        <v>42190</v>
      </c>
      <c r="B52" s="101">
        <v>18.5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3.75</v>
      </c>
      <c r="J52" s="101">
        <v>0</v>
      </c>
      <c r="K52" s="101">
        <v>0</v>
      </c>
      <c r="L52" s="101">
        <v>0</v>
      </c>
      <c r="M52" s="101">
        <v>1.75</v>
      </c>
      <c r="N52" s="101">
        <v>0</v>
      </c>
      <c r="O52" s="101">
        <v>1</v>
      </c>
      <c r="P52" s="101">
        <v>0</v>
      </c>
      <c r="Q52" s="101">
        <v>0</v>
      </c>
      <c r="R52" s="101">
        <v>0</v>
      </c>
      <c r="S52" s="101">
        <v>0</v>
      </c>
      <c r="T52" s="101">
        <f t="shared" si="34"/>
        <v>25</v>
      </c>
      <c r="U52" s="101">
        <v>8.75</v>
      </c>
      <c r="V52">
        <f t="shared" si="2"/>
        <v>33.75</v>
      </c>
    </row>
    <row r="53" spans="1:22" x14ac:dyDescent="0.2">
      <c r="A53" s="172">
        <f>'Web Graph Info.'!A46:A193</f>
        <v>42191</v>
      </c>
      <c r="B53" s="101">
        <v>18.5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3.75</v>
      </c>
      <c r="J53" s="101">
        <v>0</v>
      </c>
      <c r="K53" s="101">
        <v>0</v>
      </c>
      <c r="L53" s="101">
        <v>0</v>
      </c>
      <c r="M53" s="101">
        <v>1.75</v>
      </c>
      <c r="N53" s="101">
        <v>0</v>
      </c>
      <c r="O53" s="101">
        <v>1</v>
      </c>
      <c r="P53" s="101">
        <v>0</v>
      </c>
      <c r="Q53" s="101">
        <v>0</v>
      </c>
      <c r="R53" s="101">
        <v>0</v>
      </c>
      <c r="S53" s="101">
        <v>0</v>
      </c>
      <c r="T53" s="101">
        <f t="shared" si="34"/>
        <v>25</v>
      </c>
      <c r="U53" s="101">
        <v>8.75</v>
      </c>
      <c r="V53">
        <f t="shared" si="2"/>
        <v>33.75</v>
      </c>
    </row>
    <row r="54" spans="1:22" x14ac:dyDescent="0.2">
      <c r="A54" s="172">
        <f>'Web Graph Info.'!A47:A194</f>
        <v>42192</v>
      </c>
      <c r="B54" s="101">
        <v>9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1.5</v>
      </c>
      <c r="J54" s="101">
        <v>0</v>
      </c>
      <c r="K54" s="101">
        <v>0</v>
      </c>
      <c r="L54" s="101">
        <v>0</v>
      </c>
      <c r="M54" s="101">
        <v>0.5</v>
      </c>
      <c r="N54" s="101">
        <v>0</v>
      </c>
      <c r="O54" s="101">
        <v>1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"/>
        <v>12</v>
      </c>
      <c r="U54">
        <v>10.5</v>
      </c>
      <c r="V54">
        <f t="shared" si="2"/>
        <v>22.5</v>
      </c>
    </row>
    <row r="55" spans="1:22" x14ac:dyDescent="0.2">
      <c r="A55" s="172">
        <f>'Web Graph Info.'!A48:A195</f>
        <v>42193</v>
      </c>
      <c r="B55" s="101">
        <v>9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1.5</v>
      </c>
      <c r="J55" s="101">
        <v>0</v>
      </c>
      <c r="K55" s="101">
        <v>0</v>
      </c>
      <c r="L55" s="101">
        <v>0</v>
      </c>
      <c r="M55" s="101">
        <v>0.5</v>
      </c>
      <c r="N55" s="101">
        <v>0</v>
      </c>
      <c r="O55" s="101">
        <v>1</v>
      </c>
      <c r="P55" s="101">
        <v>0</v>
      </c>
      <c r="Q55" s="101">
        <v>0</v>
      </c>
      <c r="R55" s="101">
        <v>0</v>
      </c>
      <c r="S55" s="101">
        <v>0</v>
      </c>
      <c r="T55" s="101">
        <f t="shared" ref="T55" si="35">IF(SUM(B55:S55)=0,NA(),SUM(B55:S55))</f>
        <v>12</v>
      </c>
      <c r="U55" s="101">
        <v>10.5</v>
      </c>
      <c r="V55" s="101">
        <f t="shared" ref="V55" si="36">T55+U55</f>
        <v>22.5</v>
      </c>
    </row>
    <row r="56" spans="1:22" x14ac:dyDescent="0.2">
      <c r="A56" s="172">
        <f>'Web Graph Info.'!A49:A196</f>
        <v>42194</v>
      </c>
      <c r="B56">
        <v>6.5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1.5</v>
      </c>
      <c r="N56">
        <v>0</v>
      </c>
      <c r="O56">
        <v>0.5</v>
      </c>
      <c r="P56">
        <v>0</v>
      </c>
      <c r="Q56">
        <v>0</v>
      </c>
      <c r="R56">
        <v>0</v>
      </c>
      <c r="S56">
        <v>0</v>
      </c>
      <c r="T56" s="101">
        <f t="shared" si="1"/>
        <v>11.5</v>
      </c>
      <c r="U56">
        <v>8.5</v>
      </c>
      <c r="V56">
        <f t="shared" si="2"/>
        <v>20</v>
      </c>
    </row>
    <row r="57" spans="1:22" x14ac:dyDescent="0.2">
      <c r="A57" s="172">
        <f>'Web Graph Info.'!A50:A197</f>
        <v>42195</v>
      </c>
      <c r="B57" s="101">
        <v>6.5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3</v>
      </c>
      <c r="J57" s="101">
        <v>0</v>
      </c>
      <c r="K57" s="101">
        <v>0</v>
      </c>
      <c r="L57" s="101">
        <v>0</v>
      </c>
      <c r="M57" s="101">
        <v>1.5</v>
      </c>
      <c r="N57" s="101">
        <v>0</v>
      </c>
      <c r="O57" s="101">
        <v>0.5</v>
      </c>
      <c r="P57" s="101">
        <v>0</v>
      </c>
      <c r="Q57" s="101">
        <v>0</v>
      </c>
      <c r="R57" s="101">
        <v>0</v>
      </c>
      <c r="S57" s="101">
        <v>0</v>
      </c>
      <c r="T57" s="101">
        <f t="shared" ref="T57" si="37">IF(SUM(B57:S57)=0,NA(),SUM(B57:S57))</f>
        <v>11.5</v>
      </c>
      <c r="U57" s="101">
        <v>9.5</v>
      </c>
      <c r="V57" s="101">
        <f t="shared" ref="V57" si="38">T57+U57</f>
        <v>21</v>
      </c>
    </row>
    <row r="58" spans="1:22" x14ac:dyDescent="0.2">
      <c r="A58" s="172">
        <f>'Web Graph Info.'!A51:A198</f>
        <v>42196</v>
      </c>
      <c r="B58" t="s">
        <v>226</v>
      </c>
      <c r="C58" s="101" t="s">
        <v>226</v>
      </c>
      <c r="D58" s="101" t="s">
        <v>226</v>
      </c>
      <c r="E58" s="101" t="s">
        <v>226</v>
      </c>
      <c r="F58" s="101" t="s">
        <v>226</v>
      </c>
      <c r="G58" s="101" t="s">
        <v>226</v>
      </c>
      <c r="H58" s="101" t="s">
        <v>226</v>
      </c>
      <c r="I58" s="101" t="s">
        <v>226</v>
      </c>
      <c r="J58" s="101" t="s">
        <v>226</v>
      </c>
      <c r="K58" s="101" t="s">
        <v>226</v>
      </c>
      <c r="L58" s="101" t="s">
        <v>226</v>
      </c>
      <c r="M58" s="101" t="s">
        <v>226</v>
      </c>
      <c r="N58" s="101" t="s">
        <v>226</v>
      </c>
      <c r="O58" s="101" t="s">
        <v>226</v>
      </c>
      <c r="P58" s="101" t="s">
        <v>226</v>
      </c>
      <c r="Q58" s="101" t="s">
        <v>226</v>
      </c>
      <c r="R58" s="101" t="s">
        <v>226</v>
      </c>
      <c r="S58" s="101" t="s">
        <v>226</v>
      </c>
      <c r="T58" s="101" t="s">
        <v>226</v>
      </c>
      <c r="U58" s="101" t="s">
        <v>226</v>
      </c>
      <c r="V58" s="101" t="s">
        <v>226</v>
      </c>
    </row>
    <row r="59" spans="1:22" x14ac:dyDescent="0.2">
      <c r="A59" s="172">
        <f>'Web Graph Info.'!A52:A199</f>
        <v>42197</v>
      </c>
      <c r="B59" s="101" t="s">
        <v>226</v>
      </c>
      <c r="C59" s="101" t="s">
        <v>226</v>
      </c>
      <c r="D59" s="101" t="s">
        <v>226</v>
      </c>
      <c r="E59" s="101" t="s">
        <v>226</v>
      </c>
      <c r="F59" s="101" t="s">
        <v>226</v>
      </c>
      <c r="G59" s="101" t="s">
        <v>226</v>
      </c>
      <c r="H59" s="101" t="s">
        <v>226</v>
      </c>
      <c r="I59" s="101" t="s">
        <v>226</v>
      </c>
      <c r="J59" s="101" t="s">
        <v>226</v>
      </c>
      <c r="K59" s="101" t="s">
        <v>226</v>
      </c>
      <c r="L59" s="101" t="s">
        <v>226</v>
      </c>
      <c r="M59" s="101" t="s">
        <v>226</v>
      </c>
      <c r="N59" s="101" t="s">
        <v>226</v>
      </c>
      <c r="O59" s="101" t="s">
        <v>226</v>
      </c>
      <c r="P59" s="101" t="s">
        <v>226</v>
      </c>
      <c r="Q59" s="101" t="s">
        <v>226</v>
      </c>
      <c r="R59" s="101" t="s">
        <v>226</v>
      </c>
      <c r="S59" s="101" t="s">
        <v>226</v>
      </c>
      <c r="T59" s="101" t="s">
        <v>226</v>
      </c>
      <c r="U59" s="101" t="s">
        <v>226</v>
      </c>
      <c r="V59" s="101" t="s">
        <v>226</v>
      </c>
    </row>
    <row r="60" spans="1:22" x14ac:dyDescent="0.2">
      <c r="A60" s="172">
        <f>'Web Graph Info.'!A53:A200</f>
        <v>42198</v>
      </c>
      <c r="B60" s="101" t="s">
        <v>226</v>
      </c>
      <c r="C60" s="101" t="s">
        <v>226</v>
      </c>
      <c r="D60" s="101" t="s">
        <v>226</v>
      </c>
      <c r="E60" s="101" t="s">
        <v>226</v>
      </c>
      <c r="F60" s="101" t="s">
        <v>226</v>
      </c>
      <c r="G60" s="101" t="s">
        <v>226</v>
      </c>
      <c r="H60" s="101" t="s">
        <v>226</v>
      </c>
      <c r="I60" s="101" t="s">
        <v>226</v>
      </c>
      <c r="J60" s="101" t="s">
        <v>226</v>
      </c>
      <c r="K60" s="101" t="s">
        <v>226</v>
      </c>
      <c r="L60" s="101" t="s">
        <v>226</v>
      </c>
      <c r="M60" s="101" t="s">
        <v>226</v>
      </c>
      <c r="N60" s="101" t="s">
        <v>226</v>
      </c>
      <c r="O60" s="101" t="s">
        <v>226</v>
      </c>
      <c r="P60" s="101" t="s">
        <v>226</v>
      </c>
      <c r="Q60" s="101" t="s">
        <v>226</v>
      </c>
      <c r="R60" s="101" t="s">
        <v>226</v>
      </c>
      <c r="S60" s="101" t="s">
        <v>226</v>
      </c>
      <c r="T60" s="101" t="s">
        <v>226</v>
      </c>
      <c r="U60" s="101" t="s">
        <v>226</v>
      </c>
      <c r="V60" s="101" t="s">
        <v>226</v>
      </c>
    </row>
    <row r="61" spans="1:22" x14ac:dyDescent="0.2">
      <c r="A61" s="172">
        <f>'Web Graph Info.'!A54:A201</f>
        <v>42199</v>
      </c>
      <c r="B61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2.5</v>
      </c>
      <c r="J61">
        <v>0.5</v>
      </c>
      <c r="K61">
        <v>0</v>
      </c>
      <c r="L61">
        <v>0</v>
      </c>
      <c r="M61">
        <v>0.5</v>
      </c>
      <c r="N61">
        <v>0</v>
      </c>
      <c r="O61">
        <v>0.5</v>
      </c>
      <c r="P61">
        <v>0</v>
      </c>
      <c r="Q61">
        <v>0</v>
      </c>
      <c r="R61">
        <v>0</v>
      </c>
      <c r="S61">
        <v>0</v>
      </c>
      <c r="T61" s="101">
        <f t="shared" si="1"/>
        <v>23</v>
      </c>
      <c r="U61" s="101">
        <v>3</v>
      </c>
      <c r="V61">
        <f t="shared" si="2"/>
        <v>26</v>
      </c>
    </row>
    <row r="62" spans="1:22" x14ac:dyDescent="0.2">
      <c r="A62" s="172">
        <f>'Web Graph Info.'!A55:A202</f>
        <v>42200</v>
      </c>
      <c r="B62" s="101">
        <v>19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2.5</v>
      </c>
      <c r="J62" s="101">
        <v>0.5</v>
      </c>
      <c r="K62" s="101">
        <v>0</v>
      </c>
      <c r="L62" s="101">
        <v>0</v>
      </c>
      <c r="M62" s="101">
        <v>0.5</v>
      </c>
      <c r="N62" s="101">
        <v>0</v>
      </c>
      <c r="O62" s="101">
        <v>0.5</v>
      </c>
      <c r="P62" s="101">
        <v>0</v>
      </c>
      <c r="Q62" s="101">
        <v>0</v>
      </c>
      <c r="R62" s="101">
        <v>0</v>
      </c>
      <c r="S62" s="101">
        <v>0</v>
      </c>
      <c r="T62" s="101">
        <f t="shared" ref="T62" si="39">IF(SUM(B62:S62)=0,NA(),SUM(B62:S62))</f>
        <v>23</v>
      </c>
      <c r="U62" s="101">
        <v>4</v>
      </c>
      <c r="V62" s="101">
        <f t="shared" ref="V62" si="40">T62+U62</f>
        <v>27</v>
      </c>
    </row>
    <row r="63" spans="1:22" x14ac:dyDescent="0.2">
      <c r="A63" s="172">
        <f>'Web Graph Info.'!A56:A203</f>
        <v>42201</v>
      </c>
      <c r="B63">
        <v>16.5</v>
      </c>
      <c r="C63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</v>
      </c>
      <c r="J63" s="101">
        <v>0</v>
      </c>
      <c r="K63" s="101">
        <v>0</v>
      </c>
      <c r="L63" s="101">
        <v>0.5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f t="shared" si="1"/>
        <v>19</v>
      </c>
      <c r="U63">
        <v>1</v>
      </c>
      <c r="V63">
        <f t="shared" si="2"/>
        <v>20</v>
      </c>
    </row>
    <row r="64" spans="1:22" x14ac:dyDescent="0.2">
      <c r="A64" s="172">
        <f>'Web Graph Info.'!A57:A204</f>
        <v>42202</v>
      </c>
      <c r="B64" s="101">
        <v>16.5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2</v>
      </c>
      <c r="J64" s="101">
        <v>0</v>
      </c>
      <c r="K64" s="101">
        <v>0</v>
      </c>
      <c r="L64" s="101">
        <v>0.5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f t="shared" ref="T64" si="41">IF(SUM(B64:S64)=0,NA(),SUM(B64:S64))</f>
        <v>19</v>
      </c>
      <c r="U64" s="101">
        <v>1</v>
      </c>
      <c r="V64">
        <f t="shared" si="2"/>
        <v>20</v>
      </c>
    </row>
    <row r="65" spans="1:22" x14ac:dyDescent="0.2">
      <c r="A65" s="172">
        <f>'Web Graph Info.'!A58:A205</f>
        <v>42203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1.6</v>
      </c>
      <c r="K65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f t="shared" si="1"/>
        <v>3.6</v>
      </c>
      <c r="U65">
        <v>6.6</v>
      </c>
      <c r="V65">
        <f t="shared" si="2"/>
        <v>10.199999999999999</v>
      </c>
    </row>
    <row r="66" spans="1:22" x14ac:dyDescent="0.2">
      <c r="A66" s="172">
        <f>'Web Graph Info.'!A59:A206</f>
        <v>42204</v>
      </c>
      <c r="B66" s="101">
        <v>1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1</v>
      </c>
      <c r="J66" s="101">
        <v>1.6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f t="shared" ref="T66:T67" si="42">IF(SUM(B66:S66)=0,NA(),SUM(B66:S66))</f>
        <v>3.6</v>
      </c>
      <c r="U66" s="101">
        <v>6.6</v>
      </c>
      <c r="V66" s="101">
        <f t="shared" ref="V66" si="43">T66+U66</f>
        <v>10.199999999999999</v>
      </c>
    </row>
    <row r="67" spans="1:22" x14ac:dyDescent="0.2">
      <c r="A67" s="172">
        <f>'Web Graph Info.'!A60:A207</f>
        <v>42205</v>
      </c>
      <c r="B67" s="101">
        <v>1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1</v>
      </c>
      <c r="J67" s="101">
        <v>1.6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f t="shared" si="42"/>
        <v>3.6</v>
      </c>
      <c r="U67" s="101">
        <v>6.6</v>
      </c>
      <c r="V67">
        <f t="shared" si="2"/>
        <v>10.199999999999999</v>
      </c>
    </row>
    <row r="68" spans="1:22" x14ac:dyDescent="0.2">
      <c r="A68" s="172">
        <f>'Web Graph Info.'!A61:A208</f>
        <v>42206</v>
      </c>
      <c r="B68" s="101">
        <v>23.5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</v>
      </c>
      <c r="J68" s="101">
        <v>2</v>
      </c>
      <c r="K68" s="101">
        <v>0</v>
      </c>
      <c r="L68" s="101">
        <v>0.5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0.5</v>
      </c>
      <c r="S68" s="101">
        <v>0</v>
      </c>
      <c r="T68" s="101">
        <f t="shared" si="1"/>
        <v>30.5</v>
      </c>
      <c r="U68" s="101">
        <v>7.5</v>
      </c>
      <c r="V68">
        <f t="shared" si="2"/>
        <v>38</v>
      </c>
    </row>
    <row r="69" spans="1:22" x14ac:dyDescent="0.2">
      <c r="A69" s="172">
        <f>'Web Graph Info.'!A62:A209</f>
        <v>42207</v>
      </c>
      <c r="B69" s="101">
        <v>23.5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4</v>
      </c>
      <c r="J69" s="101">
        <v>2</v>
      </c>
      <c r="K69" s="101">
        <v>0</v>
      </c>
      <c r="L69" s="101">
        <v>0.5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0.5</v>
      </c>
      <c r="S69" s="101">
        <v>0</v>
      </c>
      <c r="T69" s="101">
        <f t="shared" ref="T69" si="44">IF(SUM(B69:S69)=0,NA(),SUM(B69:S69))</f>
        <v>30.5</v>
      </c>
      <c r="U69" s="101">
        <v>7.5</v>
      </c>
      <c r="V69" s="101">
        <f t="shared" ref="V69" si="45">T69+U69</f>
        <v>38</v>
      </c>
    </row>
    <row r="70" spans="1:22" x14ac:dyDescent="0.2">
      <c r="A70" s="172">
        <f>'Web Graph Info.'!A63:A210</f>
        <v>42208</v>
      </c>
      <c r="B70">
        <v>15.5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 s="101">
        <f t="shared" si="1"/>
        <v>17.5</v>
      </c>
      <c r="U70">
        <v>5.5</v>
      </c>
      <c r="V70">
        <f t="shared" si="2"/>
        <v>23</v>
      </c>
    </row>
    <row r="71" spans="1:22" x14ac:dyDescent="0.2">
      <c r="A71" s="172">
        <f>'Web Graph Info.'!A64:A211</f>
        <v>42209</v>
      </c>
      <c r="B71" s="101">
        <v>15.5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1</v>
      </c>
      <c r="K71" s="101">
        <v>0</v>
      </c>
      <c r="L71" s="101">
        <v>0</v>
      </c>
      <c r="M71" s="101">
        <v>0</v>
      </c>
      <c r="N71" s="101">
        <v>0</v>
      </c>
      <c r="O71" s="101">
        <v>1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ref="T71" si="46">IF(SUM(B71:S71)=0,NA(),SUM(B71:S71))</f>
        <v>17.5</v>
      </c>
      <c r="U71" s="101">
        <v>5.5</v>
      </c>
      <c r="V71" s="101">
        <f t="shared" ref="V71" si="47">T71+U71</f>
        <v>23</v>
      </c>
    </row>
    <row r="72" spans="1:22" x14ac:dyDescent="0.2">
      <c r="A72" s="172">
        <f>'Web Graph Info.'!A65:A212</f>
        <v>42210</v>
      </c>
      <c r="B72">
        <v>30.6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1.3</v>
      </c>
      <c r="K72">
        <v>0</v>
      </c>
      <c r="L72">
        <v>0</v>
      </c>
      <c r="M72">
        <v>0.6</v>
      </c>
      <c r="N72">
        <v>0</v>
      </c>
      <c r="O72">
        <v>0</v>
      </c>
      <c r="P72">
        <v>0</v>
      </c>
      <c r="Q72">
        <v>0</v>
      </c>
      <c r="R72">
        <v>0</v>
      </c>
      <c r="S72">
        <v>0.3</v>
      </c>
      <c r="T72" s="101">
        <f t="shared" si="1"/>
        <v>33.799999999999997</v>
      </c>
      <c r="U72">
        <v>9</v>
      </c>
      <c r="V72">
        <f t="shared" si="2"/>
        <v>42.8</v>
      </c>
    </row>
    <row r="73" spans="1:22" x14ac:dyDescent="0.2">
      <c r="A73" s="172">
        <f>'Web Graph Info.'!A66:A213</f>
        <v>42211</v>
      </c>
      <c r="B73" s="101">
        <v>30.6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</v>
      </c>
      <c r="J73" s="101">
        <v>1.3</v>
      </c>
      <c r="K73" s="101">
        <v>0</v>
      </c>
      <c r="L73" s="101">
        <v>0</v>
      </c>
      <c r="M73" s="101">
        <v>0.6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0.3</v>
      </c>
      <c r="T73" s="101">
        <f t="shared" ref="T73:T74" si="48">IF(SUM(B73:S73)=0,NA(),SUM(B73:S73))</f>
        <v>33.799999999999997</v>
      </c>
      <c r="U73" s="101">
        <v>9</v>
      </c>
      <c r="V73">
        <f t="shared" si="2"/>
        <v>42.8</v>
      </c>
    </row>
    <row r="74" spans="1:22" x14ac:dyDescent="0.2">
      <c r="A74" s="172">
        <f>'Web Graph Info.'!A67:A214</f>
        <v>42212</v>
      </c>
      <c r="B74" s="101">
        <v>30.6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</v>
      </c>
      <c r="J74" s="101">
        <v>1.3</v>
      </c>
      <c r="K74" s="101">
        <v>0</v>
      </c>
      <c r="L74" s="101">
        <v>0</v>
      </c>
      <c r="M74" s="101">
        <v>0.6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0.3</v>
      </c>
      <c r="T74" s="101">
        <f t="shared" si="48"/>
        <v>33.799999999999997</v>
      </c>
      <c r="U74" s="101">
        <v>9</v>
      </c>
      <c r="V74">
        <f t="shared" ref="V74:V136" si="49">T74+U74</f>
        <v>42.8</v>
      </c>
    </row>
    <row r="75" spans="1:22" x14ac:dyDescent="0.2">
      <c r="A75" s="172">
        <f>'Web Graph Info.'!A68:A215</f>
        <v>42213</v>
      </c>
      <c r="B75" s="101">
        <v>14</v>
      </c>
      <c r="C75" s="101">
        <v>0</v>
      </c>
      <c r="D75" s="101">
        <v>0</v>
      </c>
      <c r="E75" s="101">
        <v>0.5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0.5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37" si="50">IF(SUM(B75:S75)=0,NA(),SUM(B75:S75))</f>
        <v>15</v>
      </c>
      <c r="U75" s="101">
        <v>30</v>
      </c>
      <c r="V75">
        <f t="shared" si="49"/>
        <v>45</v>
      </c>
    </row>
    <row r="76" spans="1:22" x14ac:dyDescent="0.2">
      <c r="A76" s="172">
        <f>'Web Graph Info.'!A69:A216</f>
        <v>42214</v>
      </c>
      <c r="B76" s="101">
        <v>14</v>
      </c>
      <c r="C76" s="101">
        <v>0</v>
      </c>
      <c r="D76" s="101">
        <v>0</v>
      </c>
      <c r="E76" s="101">
        <v>0.5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0.5</v>
      </c>
      <c r="P76" s="101">
        <v>0</v>
      </c>
      <c r="Q76" s="101">
        <v>0</v>
      </c>
      <c r="R76" s="101">
        <v>0</v>
      </c>
      <c r="S76" s="101">
        <v>0</v>
      </c>
      <c r="T76" s="101">
        <f t="shared" ref="T76" si="51">IF(SUM(B76:S76)=0,NA(),SUM(B76:S76))</f>
        <v>15</v>
      </c>
      <c r="U76" s="101">
        <v>30</v>
      </c>
      <c r="V76">
        <f t="shared" si="49"/>
        <v>45</v>
      </c>
    </row>
    <row r="77" spans="1:22" x14ac:dyDescent="0.2">
      <c r="A77" s="172">
        <f>'Web Graph Info.'!A70:A217</f>
        <v>42215</v>
      </c>
      <c r="B77">
        <v>13.5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101">
        <f t="shared" si="50"/>
        <v>16.5</v>
      </c>
      <c r="U77">
        <v>64</v>
      </c>
      <c r="V77">
        <f t="shared" si="49"/>
        <v>80.5</v>
      </c>
    </row>
    <row r="78" spans="1:22" x14ac:dyDescent="0.2">
      <c r="A78" s="172">
        <f>'Web Graph Info.'!A71:A218</f>
        <v>42216</v>
      </c>
      <c r="B78" s="101">
        <v>13.5</v>
      </c>
      <c r="C78" s="101">
        <v>0.5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1.5</v>
      </c>
      <c r="K78" s="101">
        <v>0</v>
      </c>
      <c r="L78" s="101">
        <v>0</v>
      </c>
      <c r="M78" s="101">
        <v>0</v>
      </c>
      <c r="N78" s="101">
        <v>0</v>
      </c>
      <c r="O78" s="101">
        <v>1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ref="T78" si="52">IF(SUM(B78:S78)=0,NA(),SUM(B78:S78))</f>
        <v>16.5</v>
      </c>
      <c r="U78" s="101">
        <v>64</v>
      </c>
      <c r="V78">
        <f t="shared" si="49"/>
        <v>80.5</v>
      </c>
    </row>
    <row r="79" spans="1:22" x14ac:dyDescent="0.2">
      <c r="A79" s="172">
        <f>'Web Graph Info.'!A72:A219</f>
        <v>42217</v>
      </c>
      <c r="B79">
        <v>6</v>
      </c>
      <c r="C79">
        <v>0.3</v>
      </c>
      <c r="D79">
        <v>0</v>
      </c>
      <c r="E79">
        <v>0</v>
      </c>
      <c r="F79">
        <v>0</v>
      </c>
      <c r="G79">
        <v>0</v>
      </c>
      <c r="H79">
        <v>0</v>
      </c>
      <c r="I79">
        <v>4.5999999999999996</v>
      </c>
      <c r="J79">
        <v>0.3</v>
      </c>
      <c r="K79">
        <v>0</v>
      </c>
      <c r="L79">
        <v>0</v>
      </c>
      <c r="M79">
        <v>0</v>
      </c>
      <c r="N79">
        <v>0</v>
      </c>
      <c r="O79">
        <v>0.3</v>
      </c>
      <c r="P79">
        <v>0</v>
      </c>
      <c r="Q79">
        <v>0</v>
      </c>
      <c r="R79">
        <v>0</v>
      </c>
      <c r="S79">
        <v>0</v>
      </c>
      <c r="T79" s="101">
        <f t="shared" si="50"/>
        <v>11.5</v>
      </c>
      <c r="U79">
        <v>30</v>
      </c>
      <c r="V79">
        <f t="shared" si="49"/>
        <v>41.5</v>
      </c>
    </row>
    <row r="80" spans="1:22" x14ac:dyDescent="0.2">
      <c r="A80" s="172">
        <f>'Web Graph Info.'!A73:A220</f>
        <v>42218</v>
      </c>
      <c r="B80" s="101">
        <v>6</v>
      </c>
      <c r="C80" s="101">
        <v>0.3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4.5999999999999996</v>
      </c>
      <c r="J80" s="101">
        <v>0.3</v>
      </c>
      <c r="K80" s="101">
        <v>0</v>
      </c>
      <c r="L80" s="101">
        <v>0</v>
      </c>
      <c r="M80" s="101">
        <v>0</v>
      </c>
      <c r="N80" s="101">
        <v>0</v>
      </c>
      <c r="O80" s="101">
        <v>0.3</v>
      </c>
      <c r="P80" s="101">
        <v>0</v>
      </c>
      <c r="Q80" s="101">
        <v>0</v>
      </c>
      <c r="R80" s="101">
        <v>0</v>
      </c>
      <c r="S80" s="101">
        <v>0</v>
      </c>
      <c r="T80" s="101">
        <f t="shared" ref="T80:T81" si="53">IF(SUM(B80:S80)=0,NA(),SUM(B80:S80))</f>
        <v>11.5</v>
      </c>
      <c r="U80" s="101">
        <v>30</v>
      </c>
      <c r="V80" s="101">
        <f t="shared" ref="V80" si="54">T80+U80</f>
        <v>41.5</v>
      </c>
    </row>
    <row r="81" spans="1:22" x14ac:dyDescent="0.2">
      <c r="A81" s="172">
        <f>'Web Graph Info.'!A74:A221</f>
        <v>42219</v>
      </c>
      <c r="B81" s="101">
        <v>6</v>
      </c>
      <c r="C81" s="101">
        <v>0.3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4.5999999999999996</v>
      </c>
      <c r="J81" s="101">
        <v>0.3</v>
      </c>
      <c r="K81" s="101">
        <v>0</v>
      </c>
      <c r="L81" s="101">
        <v>0</v>
      </c>
      <c r="M81" s="101">
        <v>0</v>
      </c>
      <c r="N81" s="101">
        <v>0</v>
      </c>
      <c r="O81" s="101">
        <v>0.3</v>
      </c>
      <c r="P81" s="101">
        <v>0</v>
      </c>
      <c r="Q81" s="101">
        <v>0</v>
      </c>
      <c r="R81" s="101">
        <v>0</v>
      </c>
      <c r="S81" s="101">
        <v>0</v>
      </c>
      <c r="T81" s="101">
        <f t="shared" si="53"/>
        <v>11.5</v>
      </c>
      <c r="U81" s="101">
        <v>30</v>
      </c>
      <c r="V81">
        <f t="shared" si="49"/>
        <v>41.5</v>
      </c>
    </row>
    <row r="82" spans="1:22" x14ac:dyDescent="0.2">
      <c r="A82" s="172">
        <f>'Web Graph Info.'!A75:A222</f>
        <v>42220</v>
      </c>
      <c r="B82" s="101">
        <v>4</v>
      </c>
      <c r="C82" s="101">
        <v>0.5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4.5</v>
      </c>
      <c r="J82" s="101">
        <v>0</v>
      </c>
      <c r="K82" s="101">
        <v>0</v>
      </c>
      <c r="L82" s="101">
        <v>0</v>
      </c>
      <c r="M82" s="101">
        <v>0.5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f t="shared" si="50"/>
        <v>9.5</v>
      </c>
      <c r="U82" s="101">
        <v>3.5</v>
      </c>
      <c r="V82" s="101">
        <f t="shared" ref="V82" si="55">T82+U82</f>
        <v>13</v>
      </c>
    </row>
    <row r="83" spans="1:22" x14ac:dyDescent="0.2">
      <c r="A83" s="172">
        <f>'Web Graph Info.'!A76:A223</f>
        <v>42221</v>
      </c>
      <c r="B83" s="101">
        <v>4</v>
      </c>
      <c r="C83" s="101">
        <v>0.5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4.5</v>
      </c>
      <c r="J83" s="101">
        <v>0</v>
      </c>
      <c r="K83" s="101">
        <v>0</v>
      </c>
      <c r="L83" s="101">
        <v>0</v>
      </c>
      <c r="M83" s="101">
        <v>0.5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f t="shared" ref="T83" si="56">IF(SUM(B83:S83)=0,NA(),SUM(B83:S83))</f>
        <v>9.5</v>
      </c>
      <c r="U83" s="101">
        <v>3.5</v>
      </c>
      <c r="V83" s="101">
        <f t="shared" ref="V83" si="57">T83+U83</f>
        <v>13</v>
      </c>
    </row>
    <row r="84" spans="1:22" x14ac:dyDescent="0.2">
      <c r="A84" s="172">
        <f>'Web Graph Info.'!A77:A224</f>
        <v>42222</v>
      </c>
      <c r="B84">
        <v>5.5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f t="shared" si="50"/>
        <v>7.5</v>
      </c>
      <c r="U84">
        <v>2.5</v>
      </c>
      <c r="V84">
        <f t="shared" si="49"/>
        <v>10</v>
      </c>
    </row>
    <row r="85" spans="1:22" x14ac:dyDescent="0.2">
      <c r="A85" s="172">
        <f>'Web Graph Info.'!A78:A225</f>
        <v>42223</v>
      </c>
      <c r="B85" s="101">
        <v>5.5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2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f t="shared" ref="T85" si="58">IF(SUM(B85:S85)=0,NA(),SUM(B85:S85))</f>
        <v>7.5</v>
      </c>
      <c r="U85" s="101">
        <v>2.5</v>
      </c>
      <c r="V85" s="101">
        <f t="shared" ref="V85" si="59">T85+U85</f>
        <v>10</v>
      </c>
    </row>
    <row r="86" spans="1:22" x14ac:dyDescent="0.2">
      <c r="A86" s="172">
        <f>'Web Graph Info.'!A79:A226</f>
        <v>42224</v>
      </c>
      <c r="B86">
        <v>0.6</v>
      </c>
      <c r="C86">
        <v>0.3</v>
      </c>
      <c r="D86">
        <v>0</v>
      </c>
      <c r="E86">
        <v>0</v>
      </c>
      <c r="F86">
        <v>0</v>
      </c>
      <c r="G86">
        <v>0</v>
      </c>
      <c r="H86">
        <v>0</v>
      </c>
      <c r="I86">
        <v>0.3</v>
      </c>
      <c r="J86">
        <v>0.6</v>
      </c>
      <c r="K86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f t="shared" si="50"/>
        <v>1.7999999999999998</v>
      </c>
      <c r="U86">
        <v>2</v>
      </c>
      <c r="V86">
        <f t="shared" si="49"/>
        <v>3.8</v>
      </c>
    </row>
    <row r="87" spans="1:22" x14ac:dyDescent="0.2">
      <c r="A87" s="172">
        <f>'Web Graph Info.'!A80:A227</f>
        <v>42225</v>
      </c>
      <c r="B87" s="101">
        <v>0.6</v>
      </c>
      <c r="C87" s="101">
        <v>0.3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0.3</v>
      </c>
      <c r="J87" s="101">
        <v>0.6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f t="shared" ref="T87:T88" si="60">IF(SUM(B87:S87)=0,NA(),SUM(B87:S87))</f>
        <v>1.7999999999999998</v>
      </c>
      <c r="U87" s="101">
        <v>2</v>
      </c>
      <c r="V87" s="101">
        <f t="shared" ref="V87" si="61">T87+U87</f>
        <v>3.8</v>
      </c>
    </row>
    <row r="88" spans="1:22" x14ac:dyDescent="0.2">
      <c r="A88" s="172">
        <f>'Web Graph Info.'!A81:A228</f>
        <v>42226</v>
      </c>
      <c r="B88" s="101">
        <v>0.6</v>
      </c>
      <c r="C88" s="101">
        <v>0.3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0.3</v>
      </c>
      <c r="J88" s="101">
        <v>0.6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f t="shared" si="60"/>
        <v>1.7999999999999998</v>
      </c>
      <c r="U88" s="101">
        <v>2</v>
      </c>
      <c r="V88">
        <f t="shared" si="49"/>
        <v>3.8</v>
      </c>
    </row>
    <row r="89" spans="1:22" x14ac:dyDescent="0.2">
      <c r="A89" s="172">
        <f>'Web Graph Info.'!A82:A229</f>
        <v>42227</v>
      </c>
      <c r="B89" s="101">
        <v>0.5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2.5</v>
      </c>
      <c r="J89" s="101">
        <v>0</v>
      </c>
      <c r="K89" s="101">
        <v>0</v>
      </c>
      <c r="L89" s="101">
        <v>0.5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50"/>
        <v>3.5</v>
      </c>
      <c r="U89">
        <v>0.5</v>
      </c>
      <c r="V89">
        <f t="shared" si="49"/>
        <v>4</v>
      </c>
    </row>
    <row r="90" spans="1:22" x14ac:dyDescent="0.2">
      <c r="A90" s="172">
        <f>'Web Graph Info.'!A83:A230</f>
        <v>42228</v>
      </c>
      <c r="B90" s="101">
        <v>0.5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2.5</v>
      </c>
      <c r="J90" s="101">
        <v>0</v>
      </c>
      <c r="K90" s="101">
        <v>0</v>
      </c>
      <c r="L90" s="101">
        <v>0.5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f t="shared" ref="T90" si="62">IF(SUM(B90:S90)=0,NA(),SUM(B90:S90))</f>
        <v>3.5</v>
      </c>
      <c r="U90" s="101">
        <v>0.5</v>
      </c>
      <c r="V90">
        <f t="shared" si="49"/>
        <v>4</v>
      </c>
    </row>
    <row r="91" spans="1:22" x14ac:dyDescent="0.2">
      <c r="A91" s="172">
        <f>'Web Graph Info.'!A84:A231</f>
        <v>42229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01">
        <f t="shared" si="50"/>
        <v>0.5</v>
      </c>
      <c r="U91">
        <v>0</v>
      </c>
      <c r="V91">
        <f t="shared" si="49"/>
        <v>0.5</v>
      </c>
    </row>
    <row r="92" spans="1:22" x14ac:dyDescent="0.2">
      <c r="A92" s="172">
        <f>'Web Graph Info.'!A85:A232</f>
        <v>42230</v>
      </c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0.5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f t="shared" ref="T92" si="63">IF(SUM(B92:S92)=0,NA(),SUM(B92:S92))</f>
        <v>0.5</v>
      </c>
      <c r="U92" s="101">
        <v>0</v>
      </c>
      <c r="V92" s="101">
        <f t="shared" ref="V92" si="64">T92+U92</f>
        <v>0.5</v>
      </c>
    </row>
    <row r="93" spans="1:22" x14ac:dyDescent="0.2">
      <c r="A93" s="172">
        <f>'Web Graph Info.'!A86:A233</f>
        <v>42231</v>
      </c>
      <c r="B93">
        <v>0</v>
      </c>
      <c r="C93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>
        <v>0.3</v>
      </c>
      <c r="J93">
        <v>0</v>
      </c>
      <c r="K93">
        <v>0</v>
      </c>
      <c r="L93" s="101">
        <v>0</v>
      </c>
      <c r="M93" s="101">
        <v>0</v>
      </c>
      <c r="N93" s="101">
        <v>0</v>
      </c>
      <c r="O93">
        <v>0</v>
      </c>
      <c r="P93">
        <v>0</v>
      </c>
      <c r="Q93" s="101">
        <v>0</v>
      </c>
      <c r="R93" s="101">
        <v>0</v>
      </c>
      <c r="S93" s="101">
        <v>0</v>
      </c>
      <c r="T93" s="101">
        <f t="shared" si="50"/>
        <v>0.3</v>
      </c>
      <c r="U93">
        <v>0</v>
      </c>
      <c r="V93">
        <f t="shared" si="49"/>
        <v>0.3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65">IF(SUM(B94:S94)=0,NA(),SUM(B94:S94))</f>
        <v>0.3</v>
      </c>
      <c r="U94" s="101">
        <v>0</v>
      </c>
      <c r="V94">
        <f t="shared" si="49"/>
        <v>0.3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65"/>
        <v>0.3</v>
      </c>
      <c r="U95" s="101">
        <v>0</v>
      </c>
      <c r="V95">
        <f t="shared" si="49"/>
        <v>0.3</v>
      </c>
    </row>
    <row r="96" spans="1:22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1</v>
      </c>
      <c r="J96" s="101">
        <v>1</v>
      </c>
      <c r="K96" s="101">
        <v>0</v>
      </c>
      <c r="L96" s="101">
        <v>0</v>
      </c>
      <c r="M96" s="101">
        <v>0</v>
      </c>
      <c r="N96" s="101">
        <v>0</v>
      </c>
      <c r="O96" s="101">
        <v>0.5</v>
      </c>
      <c r="P96" s="101">
        <v>0</v>
      </c>
      <c r="Q96" s="101">
        <v>0</v>
      </c>
      <c r="R96" s="101">
        <v>0</v>
      </c>
      <c r="S96" s="101">
        <v>0</v>
      </c>
      <c r="T96" s="101">
        <f t="shared" si="50"/>
        <v>2.5</v>
      </c>
      <c r="U96" s="101">
        <v>0</v>
      </c>
      <c r="V96">
        <f t="shared" si="49"/>
        <v>2.5</v>
      </c>
    </row>
    <row r="97" spans="1:22" x14ac:dyDescent="0.2">
      <c r="A97" s="172">
        <f>'Web Graph Info.'!A90:A237</f>
        <v>42235</v>
      </c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1</v>
      </c>
      <c r="J97" s="101">
        <v>1</v>
      </c>
      <c r="K97" s="101">
        <v>0</v>
      </c>
      <c r="L97" s="101">
        <v>0</v>
      </c>
      <c r="M97" s="101">
        <v>0</v>
      </c>
      <c r="N97" s="101">
        <v>0</v>
      </c>
      <c r="O97" s="101">
        <v>0.5</v>
      </c>
      <c r="P97" s="101">
        <v>0</v>
      </c>
      <c r="Q97" s="101">
        <v>0</v>
      </c>
      <c r="R97" s="101">
        <v>0</v>
      </c>
      <c r="S97" s="101">
        <v>0</v>
      </c>
      <c r="T97" s="101">
        <f t="shared" ref="T97" si="66">IF(SUM(B97:S97)=0,NA(),SUM(B97:S97))</f>
        <v>2.5</v>
      </c>
      <c r="U97" s="101">
        <v>0</v>
      </c>
      <c r="V97" s="101">
        <f t="shared" ref="V97" si="67">T97+U97</f>
        <v>2.5</v>
      </c>
    </row>
    <row r="98" spans="1:22" x14ac:dyDescent="0.2">
      <c r="A98" s="172">
        <f>'Web Graph Info.'!A91:A238</f>
        <v>42236</v>
      </c>
      <c r="B98" s="101" t="s">
        <v>19</v>
      </c>
      <c r="C98" s="101" t="s">
        <v>19</v>
      </c>
      <c r="D98" s="101" t="s">
        <v>19</v>
      </c>
      <c r="E98" s="101" t="s">
        <v>19</v>
      </c>
      <c r="F98" s="101" t="s">
        <v>19</v>
      </c>
      <c r="G98" s="101" t="s">
        <v>19</v>
      </c>
      <c r="H98" s="101" t="s">
        <v>19</v>
      </c>
      <c r="I98" s="101" t="s">
        <v>19</v>
      </c>
      <c r="J98" s="101" t="s">
        <v>19</v>
      </c>
      <c r="K98" s="101" t="s">
        <v>19</v>
      </c>
      <c r="L98" s="101" t="s">
        <v>19</v>
      </c>
      <c r="M98" s="101" t="s">
        <v>19</v>
      </c>
      <c r="N98" s="101" t="s">
        <v>19</v>
      </c>
      <c r="O98" s="101" t="s">
        <v>19</v>
      </c>
      <c r="P98" s="101" t="s">
        <v>19</v>
      </c>
      <c r="Q98" s="101" t="s">
        <v>19</v>
      </c>
      <c r="R98" s="101" t="s">
        <v>19</v>
      </c>
      <c r="S98" s="101" t="s">
        <v>19</v>
      </c>
      <c r="T98" s="101" t="s">
        <v>19</v>
      </c>
      <c r="U98" s="101" t="s">
        <v>19</v>
      </c>
      <c r="V98" s="101" t="s">
        <v>19</v>
      </c>
    </row>
    <row r="99" spans="1:22" x14ac:dyDescent="0.2">
      <c r="A99" s="172">
        <f>'Web Graph Info.'!A92:A239</f>
        <v>42237</v>
      </c>
      <c r="B99" s="101" t="s">
        <v>19</v>
      </c>
      <c r="C99" s="101" t="s">
        <v>19</v>
      </c>
      <c r="D99" s="101" t="s">
        <v>19</v>
      </c>
      <c r="E99" s="101" t="s">
        <v>19</v>
      </c>
      <c r="F99" s="101" t="s">
        <v>19</v>
      </c>
      <c r="G99" s="101" t="s">
        <v>19</v>
      </c>
      <c r="H99" s="101" t="s">
        <v>19</v>
      </c>
      <c r="I99" s="101" t="s">
        <v>19</v>
      </c>
      <c r="J99" s="101" t="s">
        <v>19</v>
      </c>
      <c r="K99" s="101" t="s">
        <v>19</v>
      </c>
      <c r="L99" s="101" t="s">
        <v>19</v>
      </c>
      <c r="M99" s="101" t="s">
        <v>19</v>
      </c>
      <c r="N99" s="101" t="s">
        <v>19</v>
      </c>
      <c r="O99" s="101" t="s">
        <v>19</v>
      </c>
      <c r="P99" s="101" t="s">
        <v>19</v>
      </c>
      <c r="Q99" s="101" t="s">
        <v>19</v>
      </c>
      <c r="R99" s="101" t="s">
        <v>19</v>
      </c>
      <c r="S99" s="101" t="s">
        <v>19</v>
      </c>
      <c r="T99" s="101" t="s">
        <v>19</v>
      </c>
      <c r="U99" s="101" t="s">
        <v>19</v>
      </c>
      <c r="V99" s="101" t="s">
        <v>19</v>
      </c>
    </row>
    <row r="100" spans="1:22" x14ac:dyDescent="0.2">
      <c r="A100" s="172">
        <f>'Web Graph Info.'!A93:A240</f>
        <v>42238</v>
      </c>
      <c r="B100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>
        <v>1</v>
      </c>
      <c r="J100">
        <v>0</v>
      </c>
      <c r="K100" s="101">
        <v>0</v>
      </c>
      <c r="L100" s="101">
        <v>0</v>
      </c>
      <c r="M100" s="101">
        <v>0</v>
      </c>
      <c r="N100" s="101">
        <v>0</v>
      </c>
      <c r="O100">
        <f>4/3</f>
        <v>1.3333333333333333</v>
      </c>
      <c r="P100">
        <v>0</v>
      </c>
      <c r="Q100" s="101">
        <v>0</v>
      </c>
      <c r="R100" s="101">
        <v>0</v>
      </c>
      <c r="S100" s="101">
        <v>0</v>
      </c>
      <c r="T100" s="101">
        <f t="shared" si="50"/>
        <v>2.333333333333333</v>
      </c>
      <c r="U100">
        <v>0</v>
      </c>
      <c r="V100">
        <f t="shared" si="49"/>
        <v>2.333333333333333</v>
      </c>
    </row>
    <row r="101" spans="1:22" x14ac:dyDescent="0.2">
      <c r="A101" s="172">
        <f>'Web Graph Info.'!A94:A241</f>
        <v>42239</v>
      </c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1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f t="shared" ref="O101:O102" si="68">4/3</f>
        <v>1.3333333333333333</v>
      </c>
      <c r="P101" s="101">
        <v>0</v>
      </c>
      <c r="Q101" s="101">
        <v>0</v>
      </c>
      <c r="R101" s="101">
        <v>0</v>
      </c>
      <c r="S101" s="101">
        <v>0</v>
      </c>
      <c r="T101" s="101">
        <f t="shared" si="50"/>
        <v>2.333333333333333</v>
      </c>
      <c r="U101" s="101">
        <v>0</v>
      </c>
      <c r="V101">
        <f t="shared" si="49"/>
        <v>2.333333333333333</v>
      </c>
    </row>
    <row r="102" spans="1:22" x14ac:dyDescent="0.2">
      <c r="A102" s="172">
        <f>'Web Graph Info.'!A95:A242</f>
        <v>42240</v>
      </c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1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f t="shared" si="68"/>
        <v>1.3333333333333333</v>
      </c>
      <c r="P102" s="101">
        <v>0</v>
      </c>
      <c r="Q102" s="101">
        <v>0</v>
      </c>
      <c r="R102" s="101">
        <v>0</v>
      </c>
      <c r="S102" s="101">
        <v>0</v>
      </c>
      <c r="T102" s="101">
        <f t="shared" si="50"/>
        <v>2.333333333333333</v>
      </c>
      <c r="U102" s="101">
        <v>0</v>
      </c>
      <c r="V102">
        <f t="shared" si="49"/>
        <v>2.333333333333333</v>
      </c>
    </row>
    <row r="103" spans="1:22" x14ac:dyDescent="0.2">
      <c r="A103" s="172">
        <f>'Web Graph Info.'!A96:A243</f>
        <v>42241</v>
      </c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1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1.3333333333333333</v>
      </c>
      <c r="P103" s="101">
        <v>0</v>
      </c>
      <c r="Q103" s="101">
        <v>0</v>
      </c>
      <c r="R103" s="101">
        <v>0</v>
      </c>
      <c r="S103" s="101">
        <v>0</v>
      </c>
      <c r="T103" s="101">
        <v>2.333333333333333</v>
      </c>
      <c r="U103" s="101">
        <v>0</v>
      </c>
      <c r="V103">
        <v>2.333333333333333</v>
      </c>
    </row>
    <row r="104" spans="1:22" x14ac:dyDescent="0.2">
      <c r="A104" s="172">
        <f>'Web Graph Info.'!A97:A244</f>
        <v>42242</v>
      </c>
      <c r="B104" s="101">
        <v>1.5</v>
      </c>
      <c r="C104" s="101">
        <v>1.5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0.5</v>
      </c>
      <c r="J104" s="101">
        <v>0.5</v>
      </c>
      <c r="K104" s="101">
        <v>0</v>
      </c>
      <c r="L104" s="101">
        <v>0</v>
      </c>
      <c r="M104" s="101">
        <v>1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f t="shared" si="50"/>
        <v>5</v>
      </c>
      <c r="U104" s="101">
        <v>0.5</v>
      </c>
      <c r="V104">
        <f t="shared" si="49"/>
        <v>5.5</v>
      </c>
    </row>
    <row r="105" spans="1:22" x14ac:dyDescent="0.2">
      <c r="A105" s="172">
        <f>'Web Graph Info.'!A98:A245</f>
        <v>42243</v>
      </c>
      <c r="B105" s="101">
        <v>1.5</v>
      </c>
      <c r="C105" s="101">
        <v>1.5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0.5</v>
      </c>
      <c r="J105" s="101">
        <v>0.5</v>
      </c>
      <c r="K105" s="101">
        <v>0</v>
      </c>
      <c r="L105" s="101">
        <v>0</v>
      </c>
      <c r="M105" s="101">
        <v>1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f t="shared" ref="T105" si="69">IF(SUM(B105:S105)=0,NA(),SUM(B105:S105))</f>
        <v>5</v>
      </c>
      <c r="U105" s="101">
        <v>0.5</v>
      </c>
      <c r="V105" s="101">
        <f t="shared" ref="V105" si="70">T105+U105</f>
        <v>5.5</v>
      </c>
    </row>
    <row r="106" spans="1:22" x14ac:dyDescent="0.2">
      <c r="A106" s="172">
        <f>'Web Graph Info.'!A99:A246</f>
        <v>42244</v>
      </c>
      <c r="B106" s="101">
        <v>1.5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0.5</v>
      </c>
      <c r="J106" s="101">
        <v>1</v>
      </c>
      <c r="K106" s="101">
        <v>0</v>
      </c>
      <c r="L106" s="101">
        <v>0</v>
      </c>
      <c r="M106" s="101">
        <v>1</v>
      </c>
      <c r="N106" s="101">
        <v>0</v>
      </c>
      <c r="O106" s="101">
        <v>1</v>
      </c>
      <c r="P106" s="101">
        <v>0</v>
      </c>
      <c r="Q106" s="101">
        <v>0</v>
      </c>
      <c r="R106" s="101">
        <v>0</v>
      </c>
      <c r="S106" s="101">
        <v>0</v>
      </c>
      <c r="T106" s="101">
        <f t="shared" si="50"/>
        <v>5</v>
      </c>
      <c r="U106" s="101">
        <v>0.5</v>
      </c>
      <c r="V106">
        <f t="shared" si="49"/>
        <v>5.5</v>
      </c>
    </row>
    <row r="107" spans="1:22" x14ac:dyDescent="0.2">
      <c r="A107" s="172">
        <f>'Web Graph Info.'!A100:A247</f>
        <v>42245</v>
      </c>
      <c r="B107">
        <f>5/3</f>
        <v>1.6666666666666667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2</v>
      </c>
      <c r="P107" s="101">
        <v>0</v>
      </c>
      <c r="Q107" s="101">
        <v>0</v>
      </c>
      <c r="R107" s="101">
        <v>0</v>
      </c>
      <c r="S107" s="101">
        <v>0</v>
      </c>
      <c r="T107" s="101">
        <f t="shared" ref="T107:T114" si="71">IF(SUM(B107:S107)=0,NA(),SUM(B107:S107))</f>
        <v>3.666666666666667</v>
      </c>
      <c r="U107">
        <v>1</v>
      </c>
      <c r="V107">
        <f t="shared" ref="V107:V114" si="72">T107+U107</f>
        <v>4.666666666666667</v>
      </c>
    </row>
    <row r="108" spans="1:22" x14ac:dyDescent="0.2">
      <c r="A108" s="172">
        <f>'Web Graph Info.'!A101:A248</f>
        <v>42246</v>
      </c>
      <c r="B108" s="101">
        <f t="shared" ref="B108:B109" si="73">5/3</f>
        <v>1.6666666666666667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>
        <v>2</v>
      </c>
      <c r="P108" s="101">
        <v>0</v>
      </c>
      <c r="Q108" s="101">
        <v>0</v>
      </c>
      <c r="R108" s="101">
        <v>0</v>
      </c>
      <c r="S108" s="101">
        <v>0</v>
      </c>
      <c r="T108" s="101">
        <f t="shared" si="71"/>
        <v>3.666666666666667</v>
      </c>
      <c r="U108">
        <v>1</v>
      </c>
      <c r="V108">
        <f t="shared" si="72"/>
        <v>4.666666666666667</v>
      </c>
    </row>
    <row r="109" spans="1:22" x14ac:dyDescent="0.2">
      <c r="A109" s="172">
        <f>'Web Graph Info.'!A102:A249</f>
        <v>42247</v>
      </c>
      <c r="B109" s="101">
        <f t="shared" si="73"/>
        <v>1.6666666666666667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2</v>
      </c>
      <c r="P109" s="101">
        <v>0</v>
      </c>
      <c r="Q109" s="101">
        <v>0</v>
      </c>
      <c r="R109" s="101">
        <v>0</v>
      </c>
      <c r="S109" s="101">
        <v>0</v>
      </c>
      <c r="T109" s="101">
        <f t="shared" si="71"/>
        <v>3.666666666666667</v>
      </c>
      <c r="U109">
        <v>1</v>
      </c>
      <c r="V109">
        <f t="shared" si="72"/>
        <v>4.666666666666667</v>
      </c>
    </row>
    <row r="110" spans="1:22" x14ac:dyDescent="0.2">
      <c r="A110" s="172">
        <f>'Web Graph Info.'!A103:A250</f>
        <v>42248</v>
      </c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2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1</v>
      </c>
      <c r="P110" s="101">
        <v>0</v>
      </c>
      <c r="Q110" s="101">
        <v>0</v>
      </c>
      <c r="R110" s="101">
        <v>0</v>
      </c>
      <c r="S110" s="101">
        <v>0</v>
      </c>
      <c r="T110" s="101">
        <f t="shared" si="71"/>
        <v>3</v>
      </c>
      <c r="U110">
        <v>0</v>
      </c>
      <c r="V110">
        <f t="shared" si="72"/>
        <v>3</v>
      </c>
    </row>
    <row r="111" spans="1:22" x14ac:dyDescent="0.2">
      <c r="A111" s="172">
        <f>'Web Graph Info.'!A104:A251</f>
        <v>42249</v>
      </c>
      <c r="B111" s="101">
        <v>0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2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1</v>
      </c>
      <c r="P111" s="101">
        <v>0</v>
      </c>
      <c r="Q111" s="101">
        <v>0</v>
      </c>
      <c r="R111" s="101">
        <v>0</v>
      </c>
      <c r="S111" s="101">
        <v>0</v>
      </c>
      <c r="T111" s="101">
        <f t="shared" si="71"/>
        <v>3</v>
      </c>
      <c r="U111" s="101">
        <v>0</v>
      </c>
      <c r="V111" s="101">
        <f t="shared" si="72"/>
        <v>3</v>
      </c>
    </row>
    <row r="112" spans="1:22" x14ac:dyDescent="0.2">
      <c r="A112" s="172">
        <f>'Web Graph Info.'!A105:A252</f>
        <v>42250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2.5</v>
      </c>
      <c r="P112">
        <v>0</v>
      </c>
      <c r="Q112">
        <v>0</v>
      </c>
      <c r="R112">
        <v>0</v>
      </c>
      <c r="S112">
        <v>0.5</v>
      </c>
      <c r="T112" s="101">
        <f t="shared" si="71"/>
        <v>4</v>
      </c>
      <c r="U112">
        <v>1.5</v>
      </c>
      <c r="V112">
        <f t="shared" si="72"/>
        <v>5.5</v>
      </c>
    </row>
    <row r="113" spans="1:22" x14ac:dyDescent="0.2">
      <c r="A113" s="172">
        <f>'Web Graph Info.'!A106:A253</f>
        <v>42251</v>
      </c>
      <c r="B113" s="101">
        <v>1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2.5</v>
      </c>
      <c r="P113" s="101">
        <v>0</v>
      </c>
      <c r="Q113" s="101">
        <v>0</v>
      </c>
      <c r="R113" s="101">
        <v>0</v>
      </c>
      <c r="S113" s="101">
        <v>0.5</v>
      </c>
      <c r="T113" s="101">
        <f t="shared" si="71"/>
        <v>4</v>
      </c>
      <c r="U113" s="101">
        <v>1.5</v>
      </c>
      <c r="V113" s="101">
        <f t="shared" si="72"/>
        <v>5.5</v>
      </c>
    </row>
    <row r="114" spans="1:22" x14ac:dyDescent="0.2">
      <c r="A114" s="172">
        <f>'Web Graph Info.'!A107:A254</f>
        <v>42252</v>
      </c>
      <c r="B114">
        <v>0.5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0.75</v>
      </c>
      <c r="J114">
        <v>0.25</v>
      </c>
      <c r="K114">
        <v>0</v>
      </c>
      <c r="L114">
        <v>0</v>
      </c>
      <c r="M114">
        <v>0</v>
      </c>
      <c r="N114">
        <v>0</v>
      </c>
      <c r="O114">
        <v>0.25</v>
      </c>
      <c r="P114">
        <v>0</v>
      </c>
      <c r="Q114">
        <v>0</v>
      </c>
      <c r="R114">
        <v>0</v>
      </c>
      <c r="S114">
        <v>0</v>
      </c>
      <c r="T114">
        <f t="shared" si="71"/>
        <v>1.75</v>
      </c>
      <c r="U114">
        <v>0.25</v>
      </c>
      <c r="V114">
        <f t="shared" si="72"/>
        <v>2</v>
      </c>
    </row>
    <row r="115" spans="1:22" x14ac:dyDescent="0.2">
      <c r="A115" s="172">
        <f>'Web Graph Info.'!A108:A255</f>
        <v>42253</v>
      </c>
      <c r="B115" s="101">
        <v>0.5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0.75</v>
      </c>
      <c r="J115" s="101">
        <v>0.25</v>
      </c>
      <c r="K115" s="101">
        <v>0</v>
      </c>
      <c r="L115" s="101">
        <v>0</v>
      </c>
      <c r="M115" s="101">
        <v>0</v>
      </c>
      <c r="N115" s="101">
        <v>0</v>
      </c>
      <c r="O115" s="101">
        <v>0.25</v>
      </c>
      <c r="P115" s="101">
        <v>0</v>
      </c>
      <c r="Q115" s="101">
        <v>0</v>
      </c>
      <c r="R115" s="101">
        <v>0</v>
      </c>
      <c r="S115" s="101">
        <v>0</v>
      </c>
      <c r="T115" s="101">
        <f t="shared" ref="T115:T117" si="74">IF(SUM(B115:S115)=0,NA(),SUM(B115:S115))</f>
        <v>1.75</v>
      </c>
      <c r="U115" s="101">
        <v>0.25</v>
      </c>
      <c r="V115" s="101">
        <f t="shared" ref="V115:V117" si="75">T115+U115</f>
        <v>2</v>
      </c>
    </row>
    <row r="116" spans="1:22" x14ac:dyDescent="0.2">
      <c r="A116" s="172">
        <f>'Web Graph Info.'!A109:A256</f>
        <v>42254</v>
      </c>
      <c r="B116" s="101">
        <v>0.5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0.75</v>
      </c>
      <c r="J116" s="101">
        <v>0.25</v>
      </c>
      <c r="K116" s="101">
        <v>0</v>
      </c>
      <c r="L116" s="101">
        <v>0</v>
      </c>
      <c r="M116" s="101">
        <v>0</v>
      </c>
      <c r="N116" s="101">
        <v>0</v>
      </c>
      <c r="O116" s="101">
        <v>0.25</v>
      </c>
      <c r="P116" s="101">
        <v>0</v>
      </c>
      <c r="Q116" s="101">
        <v>0</v>
      </c>
      <c r="R116" s="101">
        <v>0</v>
      </c>
      <c r="S116" s="101">
        <v>0</v>
      </c>
      <c r="T116" s="101">
        <f t="shared" si="74"/>
        <v>1.75</v>
      </c>
      <c r="U116" s="101">
        <v>0.25</v>
      </c>
      <c r="V116" s="101">
        <f t="shared" si="75"/>
        <v>2</v>
      </c>
    </row>
    <row r="117" spans="1:22" x14ac:dyDescent="0.2">
      <c r="A117" s="172">
        <f>'Web Graph Info.'!A110:A257</f>
        <v>42255</v>
      </c>
      <c r="B117" s="101">
        <v>0.5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0.75</v>
      </c>
      <c r="J117" s="101">
        <v>0.25</v>
      </c>
      <c r="K117" s="101">
        <v>0</v>
      </c>
      <c r="L117" s="101">
        <v>0</v>
      </c>
      <c r="M117" s="101">
        <v>0</v>
      </c>
      <c r="N117" s="101">
        <v>0</v>
      </c>
      <c r="O117" s="101">
        <v>0.25</v>
      </c>
      <c r="P117" s="101">
        <v>0</v>
      </c>
      <c r="Q117" s="101">
        <v>0</v>
      </c>
      <c r="R117" s="101">
        <v>0</v>
      </c>
      <c r="S117" s="101">
        <v>0</v>
      </c>
      <c r="T117" s="101">
        <f t="shared" si="74"/>
        <v>1.75</v>
      </c>
      <c r="U117" s="101">
        <v>0.25</v>
      </c>
      <c r="V117" s="101">
        <f t="shared" si="75"/>
        <v>2</v>
      </c>
    </row>
    <row r="118" spans="1:22" x14ac:dyDescent="0.2">
      <c r="A118" s="172">
        <f>'Web Graph Info.'!A111:A258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1</v>
      </c>
      <c r="P118" s="101">
        <v>0</v>
      </c>
      <c r="Q118" s="101">
        <v>0</v>
      </c>
      <c r="R118" s="101">
        <v>0</v>
      </c>
      <c r="S118" s="101">
        <v>0</v>
      </c>
      <c r="T118" s="101">
        <f t="shared" si="50"/>
        <v>1</v>
      </c>
      <c r="U118" s="101">
        <v>1</v>
      </c>
      <c r="V118">
        <f t="shared" si="49"/>
        <v>2</v>
      </c>
    </row>
    <row r="119" spans="1:22" x14ac:dyDescent="0.2">
      <c r="A119" s="172">
        <f>'Web Graph Info.'!A112:A259</f>
        <v>42257</v>
      </c>
      <c r="B119" s="101">
        <v>0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0.5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2</v>
      </c>
      <c r="P119" s="101">
        <v>0</v>
      </c>
      <c r="Q119" s="101">
        <v>0</v>
      </c>
      <c r="R119" s="101">
        <v>0</v>
      </c>
      <c r="S119" s="101">
        <v>0</v>
      </c>
      <c r="T119" s="101">
        <f t="shared" si="50"/>
        <v>2.5</v>
      </c>
      <c r="U119" s="101">
        <v>0</v>
      </c>
      <c r="V119">
        <f t="shared" si="49"/>
        <v>2.5</v>
      </c>
    </row>
    <row r="120" spans="1:22" x14ac:dyDescent="0.2">
      <c r="A120" s="172">
        <f>'Web Graph Info.'!A113:A260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0.5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2</v>
      </c>
      <c r="P120" s="101">
        <v>0</v>
      </c>
      <c r="Q120" s="101">
        <v>0</v>
      </c>
      <c r="R120" s="101">
        <v>0</v>
      </c>
      <c r="S120" s="101">
        <v>0</v>
      </c>
      <c r="T120" s="101">
        <f t="shared" ref="T120" si="76">IF(SUM(B120:S120)=0,NA(),SUM(B120:S120))</f>
        <v>2.5</v>
      </c>
      <c r="U120" s="101">
        <v>0</v>
      </c>
      <c r="V120" s="101">
        <f t="shared" ref="V120" si="77">T120+U120</f>
        <v>2.5</v>
      </c>
    </row>
    <row r="121" spans="1:22" x14ac:dyDescent="0.2">
      <c r="A121" s="172">
        <f>'Web Graph Info.'!A114:A261</f>
        <v>42259</v>
      </c>
      <c r="B121" s="101">
        <v>4.3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1.3</v>
      </c>
      <c r="J121" s="101">
        <v>0.3</v>
      </c>
      <c r="K121" s="101">
        <v>0</v>
      </c>
      <c r="L121" s="101">
        <v>0</v>
      </c>
      <c r="M121" s="101">
        <v>0</v>
      </c>
      <c r="N121" s="101">
        <v>0</v>
      </c>
      <c r="O121" s="101">
        <v>2.6</v>
      </c>
      <c r="P121" s="101">
        <v>0</v>
      </c>
      <c r="Q121" s="101">
        <v>0</v>
      </c>
      <c r="R121" s="101">
        <v>0</v>
      </c>
      <c r="S121" s="101">
        <v>0</v>
      </c>
      <c r="T121" s="101">
        <f t="shared" si="50"/>
        <v>8.5</v>
      </c>
      <c r="U121">
        <v>1.6</v>
      </c>
      <c r="V121">
        <f t="shared" si="49"/>
        <v>10.1</v>
      </c>
    </row>
    <row r="122" spans="1:22" x14ac:dyDescent="0.2">
      <c r="A122" s="172">
        <f>'Web Graph Info.'!A115:A262</f>
        <v>42260</v>
      </c>
      <c r="B122" s="101">
        <v>4.3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1.3</v>
      </c>
      <c r="J122" s="101">
        <v>0.3</v>
      </c>
      <c r="K122" s="101">
        <v>0</v>
      </c>
      <c r="L122" s="101">
        <v>0</v>
      </c>
      <c r="M122" s="101">
        <v>0</v>
      </c>
      <c r="N122" s="101">
        <v>0</v>
      </c>
      <c r="O122" s="101">
        <v>2.6</v>
      </c>
      <c r="P122" s="101">
        <v>0</v>
      </c>
      <c r="Q122" s="101">
        <v>0</v>
      </c>
      <c r="R122" s="101">
        <v>0</v>
      </c>
      <c r="S122" s="101">
        <v>0</v>
      </c>
      <c r="T122" s="101">
        <f t="shared" ref="T122:T123" si="78">IF(SUM(B122:S122)=0,NA(),SUM(B122:S122))</f>
        <v>8.5</v>
      </c>
      <c r="U122" s="101">
        <v>1.6</v>
      </c>
      <c r="V122" s="101">
        <f t="shared" ref="V122:V123" si="79">T122+U122</f>
        <v>10.1</v>
      </c>
    </row>
    <row r="123" spans="1:22" x14ac:dyDescent="0.2">
      <c r="A123" s="172">
        <f>'Web Graph Info.'!A116:A263</f>
        <v>42261</v>
      </c>
      <c r="B123" s="101">
        <v>4.3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1.3</v>
      </c>
      <c r="J123" s="101">
        <v>0.3</v>
      </c>
      <c r="K123" s="101">
        <v>0</v>
      </c>
      <c r="L123" s="101">
        <v>0</v>
      </c>
      <c r="M123" s="101">
        <v>0</v>
      </c>
      <c r="N123" s="101">
        <v>0</v>
      </c>
      <c r="O123" s="101">
        <v>2.6</v>
      </c>
      <c r="P123" s="101">
        <v>0</v>
      </c>
      <c r="Q123" s="101">
        <v>0</v>
      </c>
      <c r="R123" s="101">
        <v>0</v>
      </c>
      <c r="S123" s="101">
        <v>0</v>
      </c>
      <c r="T123" s="101">
        <f t="shared" si="78"/>
        <v>8.5</v>
      </c>
      <c r="U123" s="101">
        <v>1.6</v>
      </c>
      <c r="V123" s="101">
        <f t="shared" si="79"/>
        <v>10.1</v>
      </c>
    </row>
    <row r="124" spans="1:22" x14ac:dyDescent="0.2">
      <c r="A124" s="172">
        <f>'Web Graph Info.'!A117:A264</f>
        <v>42262</v>
      </c>
      <c r="B124" s="101">
        <v>13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2">
        <v>0</v>
      </c>
      <c r="I124" s="8">
        <v>1.5</v>
      </c>
      <c r="J124" s="4">
        <v>1</v>
      </c>
      <c r="K124" s="4">
        <v>0</v>
      </c>
      <c r="L124" s="4">
        <v>0</v>
      </c>
      <c r="M124" s="4">
        <v>0</v>
      </c>
      <c r="N124" s="12">
        <v>0</v>
      </c>
      <c r="O124" s="8">
        <v>9</v>
      </c>
      <c r="P124" s="4">
        <v>0</v>
      </c>
      <c r="Q124" s="12">
        <v>0</v>
      </c>
      <c r="R124" s="4">
        <v>0</v>
      </c>
      <c r="S124" s="12">
        <v>0</v>
      </c>
      <c r="T124" s="101">
        <f t="shared" si="50"/>
        <v>24.5</v>
      </c>
      <c r="U124" s="4">
        <v>2.5</v>
      </c>
      <c r="V124">
        <f t="shared" si="49"/>
        <v>27</v>
      </c>
    </row>
    <row r="125" spans="1:22" x14ac:dyDescent="0.2">
      <c r="A125" s="172">
        <f>'Web Graph Info.'!A118:A265</f>
        <v>42263</v>
      </c>
      <c r="B125" s="101">
        <v>13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2">
        <v>0</v>
      </c>
      <c r="I125" s="8">
        <v>1.5</v>
      </c>
      <c r="J125" s="4">
        <v>1</v>
      </c>
      <c r="K125" s="4">
        <v>0</v>
      </c>
      <c r="L125" s="4">
        <v>0</v>
      </c>
      <c r="M125" s="4">
        <v>0</v>
      </c>
      <c r="N125" s="12">
        <v>0</v>
      </c>
      <c r="O125" s="8">
        <v>9</v>
      </c>
      <c r="P125" s="4">
        <v>0</v>
      </c>
      <c r="Q125" s="12">
        <v>0</v>
      </c>
      <c r="R125" s="4">
        <v>0</v>
      </c>
      <c r="S125" s="12">
        <v>0</v>
      </c>
      <c r="T125" s="101">
        <f t="shared" ref="T125" si="80">IF(SUM(B125:S125)=0,NA(),SUM(B125:S125))</f>
        <v>24.5</v>
      </c>
      <c r="U125" s="4">
        <v>2.5</v>
      </c>
      <c r="V125" s="101">
        <f t="shared" ref="V125" si="81">T125+U125</f>
        <v>27</v>
      </c>
    </row>
    <row r="126" spans="1:22" x14ac:dyDescent="0.2">
      <c r="A126" s="172">
        <f>'Web Graph Info.'!A119:A266</f>
        <v>42264</v>
      </c>
      <c r="H126" s="12"/>
      <c r="I126" s="8"/>
      <c r="J126" s="4"/>
      <c r="K126" s="4"/>
      <c r="L126" s="4"/>
      <c r="M126" s="4"/>
      <c r="N126" s="12"/>
      <c r="O126" s="8"/>
      <c r="P126" s="4"/>
      <c r="Q126" s="12"/>
      <c r="R126" s="4"/>
      <c r="S126" s="12"/>
      <c r="T126" s="101" t="e">
        <f t="shared" si="50"/>
        <v>#N/A</v>
      </c>
      <c r="U126" s="4"/>
      <c r="V126" t="e">
        <f t="shared" si="49"/>
        <v>#N/A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2"/>
      <c r="I127" s="8"/>
      <c r="J127" s="4"/>
      <c r="K127" s="4"/>
      <c r="L127" s="4"/>
      <c r="M127" s="4"/>
      <c r="N127" s="12"/>
      <c r="O127" s="8"/>
      <c r="P127" s="4"/>
      <c r="Q127" s="12"/>
      <c r="R127" s="4"/>
      <c r="S127" s="12"/>
      <c r="T127" s="101" t="e">
        <f t="shared" si="50"/>
        <v>#N/A</v>
      </c>
      <c r="U127" s="4"/>
      <c r="V127" t="e">
        <f t="shared" si="49"/>
        <v>#N/A</v>
      </c>
    </row>
    <row r="128" spans="1:22" x14ac:dyDescent="0.2">
      <c r="A128" s="172">
        <f>'Web Graph Info.'!A121:A268</f>
        <v>42266</v>
      </c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4"/>
      <c r="S128" s="12"/>
      <c r="T128" s="101" t="e">
        <f t="shared" si="50"/>
        <v>#N/A</v>
      </c>
      <c r="U128" s="4"/>
      <c r="V128" t="e">
        <f t="shared" si="49"/>
        <v>#N/A</v>
      </c>
    </row>
    <row r="129" spans="1:22" x14ac:dyDescent="0.2">
      <c r="A129" s="172">
        <f>'Web Graph Info.'!A122:A269</f>
        <v>42267</v>
      </c>
      <c r="H129" s="12"/>
      <c r="I129" s="8"/>
      <c r="J129" s="4"/>
      <c r="K129" s="4"/>
      <c r="L129" s="4"/>
      <c r="M129" s="4"/>
      <c r="N129" s="12"/>
      <c r="O129" s="8"/>
      <c r="P129" s="4"/>
      <c r="Q129" s="12"/>
      <c r="R129" s="4"/>
      <c r="S129" s="12"/>
      <c r="T129" s="101" t="e">
        <f t="shared" si="50"/>
        <v>#N/A</v>
      </c>
      <c r="U129" s="4"/>
      <c r="V129" t="e">
        <f t="shared" si="49"/>
        <v>#N/A</v>
      </c>
    </row>
    <row r="130" spans="1:22" x14ac:dyDescent="0.2">
      <c r="A130" s="172">
        <f>'Web Graph Info.'!A123:A270</f>
        <v>42268</v>
      </c>
      <c r="B130" s="101"/>
      <c r="C130" s="101"/>
      <c r="D130" s="101"/>
      <c r="E130" s="101"/>
      <c r="F130" s="101"/>
      <c r="G130" s="101"/>
      <c r="H130" s="12"/>
      <c r="I130" s="8"/>
      <c r="J130" s="4"/>
      <c r="K130" s="4"/>
      <c r="L130" s="4"/>
      <c r="M130" s="4"/>
      <c r="N130" s="12"/>
      <c r="O130" s="8"/>
      <c r="P130" s="4"/>
      <c r="Q130" s="12"/>
      <c r="R130" s="4"/>
      <c r="S130" s="12"/>
      <c r="T130" s="101" t="e">
        <f t="shared" si="50"/>
        <v>#N/A</v>
      </c>
      <c r="U130" s="4"/>
      <c r="V130" t="e">
        <f t="shared" si="49"/>
        <v>#N/A</v>
      </c>
    </row>
    <row r="131" spans="1:22" x14ac:dyDescent="0.2">
      <c r="A131" s="172">
        <f>'Web Graph Info.'!A124:A271</f>
        <v>42269</v>
      </c>
      <c r="B131" s="101"/>
      <c r="C131" s="101"/>
      <c r="D131" s="101"/>
      <c r="E131" s="101"/>
      <c r="F131" s="101"/>
      <c r="G131" s="101"/>
      <c r="H131" s="12"/>
      <c r="I131" s="8"/>
      <c r="J131" s="4"/>
      <c r="K131" s="4"/>
      <c r="L131" s="4"/>
      <c r="M131" s="4"/>
      <c r="N131" s="12"/>
      <c r="O131" s="8"/>
      <c r="P131" s="4"/>
      <c r="Q131" s="12"/>
      <c r="R131" s="4"/>
      <c r="S131" s="12"/>
      <c r="T131" s="101" t="e">
        <f t="shared" si="50"/>
        <v>#N/A</v>
      </c>
      <c r="U131" s="4"/>
      <c r="V131" t="e">
        <f t="shared" si="49"/>
        <v>#N/A</v>
      </c>
    </row>
    <row r="132" spans="1:22" x14ac:dyDescent="0.2">
      <c r="A132" s="172">
        <f>'Web Graph Info.'!A125:A272</f>
        <v>42270</v>
      </c>
      <c r="B132" s="101"/>
      <c r="C132" s="101"/>
      <c r="D132" s="101"/>
      <c r="E132" s="101"/>
      <c r="F132" s="101"/>
      <c r="G132" s="101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4"/>
      <c r="S132" s="12"/>
      <c r="T132" s="101" t="e">
        <f t="shared" si="50"/>
        <v>#N/A</v>
      </c>
      <c r="U132" s="4"/>
      <c r="V132" t="e">
        <f t="shared" si="49"/>
        <v>#N/A</v>
      </c>
    </row>
    <row r="133" spans="1:22" x14ac:dyDescent="0.2">
      <c r="A133" s="172">
        <f>'Web Graph Info.'!A126:A273</f>
        <v>42271</v>
      </c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4"/>
      <c r="S133" s="12"/>
      <c r="T133" s="101" t="e">
        <f t="shared" si="50"/>
        <v>#N/A</v>
      </c>
      <c r="U133" s="4"/>
      <c r="V133" t="e">
        <f t="shared" si="49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4"/>
      <c r="S134" s="12"/>
      <c r="T134" s="101" t="e">
        <f t="shared" si="50"/>
        <v>#N/A</v>
      </c>
      <c r="U134" s="4"/>
      <c r="V134" t="e">
        <f t="shared" si="49"/>
        <v>#N/A</v>
      </c>
    </row>
    <row r="135" spans="1:22" x14ac:dyDescent="0.2">
      <c r="A135" s="172">
        <f>'Web Graph Info.'!A128:A275</f>
        <v>42273</v>
      </c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 t="e">
        <f t="shared" si="50"/>
        <v>#N/A</v>
      </c>
      <c r="U135" s="4"/>
      <c r="V135" t="e">
        <f t="shared" si="49"/>
        <v>#N/A</v>
      </c>
    </row>
    <row r="136" spans="1:22" x14ac:dyDescent="0.2">
      <c r="A136" s="172">
        <f>'Web Graph Info.'!A129:A276</f>
        <v>42274</v>
      </c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 t="e">
        <f t="shared" si="50"/>
        <v>#N/A</v>
      </c>
      <c r="U136" s="4"/>
      <c r="V136" t="e">
        <f t="shared" si="49"/>
        <v>#N/A</v>
      </c>
    </row>
    <row r="137" spans="1:22" x14ac:dyDescent="0.2">
      <c r="A137" s="172">
        <f>'Web Graph Info.'!A130:A277</f>
        <v>42275</v>
      </c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 t="e">
        <f t="shared" si="50"/>
        <v>#N/A</v>
      </c>
      <c r="U137" s="4"/>
      <c r="V137" s="101" t="e">
        <f t="shared" ref="V137:V162" si="82">T137+U137</f>
        <v>#N/A</v>
      </c>
    </row>
    <row r="138" spans="1:22" x14ac:dyDescent="0.2">
      <c r="A138" s="172">
        <f>'Web Graph Info.'!A131:A278</f>
        <v>42276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 t="e">
        <f t="shared" ref="T138:T158" si="83">IF(SUM(B138:S138)=0,NA(),SUM(B138:S138))</f>
        <v>#N/A</v>
      </c>
      <c r="U138" s="4"/>
      <c r="V138" s="101" t="e">
        <f t="shared" si="82"/>
        <v>#N/A</v>
      </c>
    </row>
    <row r="139" spans="1:22" s="101" customFormat="1" x14ac:dyDescent="0.2">
      <c r="A139" s="172">
        <f>'Web Graph Info.'!A132:A279</f>
        <v>42277</v>
      </c>
      <c r="T139" s="101" t="e">
        <f t="shared" si="83"/>
        <v>#N/A</v>
      </c>
      <c r="U139" s="4"/>
      <c r="V139" s="101" t="e">
        <f t="shared" si="82"/>
        <v>#N/A</v>
      </c>
    </row>
    <row r="140" spans="1:22" s="101" customFormat="1" x14ac:dyDescent="0.2">
      <c r="A140" s="172">
        <f>'Web Graph Info.'!A133:A280</f>
        <v>42278</v>
      </c>
      <c r="T140" s="101" t="e">
        <f t="shared" si="83"/>
        <v>#N/A</v>
      </c>
      <c r="U140" s="4"/>
      <c r="V140" s="101" t="e">
        <f t="shared" si="82"/>
        <v>#N/A</v>
      </c>
    </row>
    <row r="141" spans="1:22" s="101" customFormat="1" x14ac:dyDescent="0.2">
      <c r="A141" s="172">
        <f>'Web Graph Info.'!A134:A281</f>
        <v>42279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1" t="e">
        <f t="shared" si="83"/>
        <v>#N/A</v>
      </c>
      <c r="U141" s="4"/>
      <c r="V141" s="101" t="e">
        <f t="shared" si="82"/>
        <v>#N/A</v>
      </c>
    </row>
    <row r="142" spans="1:22" s="101" customFormat="1" x14ac:dyDescent="0.2">
      <c r="A142" s="172">
        <f>'Web Graph Info.'!A135:A282</f>
        <v>42280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01" t="e">
        <f t="shared" si="83"/>
        <v>#N/A</v>
      </c>
      <c r="U142" s="4"/>
      <c r="V142" s="101" t="e">
        <f t="shared" si="82"/>
        <v>#N/A</v>
      </c>
    </row>
    <row r="143" spans="1:22" s="101" customFormat="1" x14ac:dyDescent="0.2">
      <c r="A143" s="172">
        <f>'Web Graph Info.'!A136:A283</f>
        <v>42281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01" t="e">
        <f t="shared" si="83"/>
        <v>#N/A</v>
      </c>
      <c r="U143" s="4"/>
      <c r="V143" s="101" t="e">
        <f t="shared" si="82"/>
        <v>#N/A</v>
      </c>
    </row>
    <row r="144" spans="1:22" s="101" customFormat="1" x14ac:dyDescent="0.2">
      <c r="A144" s="172">
        <f>'Web Graph Info.'!A137:A284</f>
        <v>42282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01" t="e">
        <f t="shared" si="83"/>
        <v>#N/A</v>
      </c>
      <c r="U144" s="4"/>
      <c r="V144" s="101" t="e">
        <f t="shared" si="82"/>
        <v>#N/A</v>
      </c>
    </row>
    <row r="145" spans="1:22" s="101" customFormat="1" x14ac:dyDescent="0.2">
      <c r="A145" s="172">
        <f>'Web Graph Info.'!A138:A285</f>
        <v>42283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01" t="e">
        <f t="shared" si="83"/>
        <v>#N/A</v>
      </c>
      <c r="U145" s="4"/>
      <c r="V145" s="101" t="e">
        <f t="shared" si="82"/>
        <v>#N/A</v>
      </c>
    </row>
    <row r="146" spans="1:22" s="101" customFormat="1" x14ac:dyDescent="0.2">
      <c r="A146" s="172">
        <f>'Web Graph Info.'!A139:A286</f>
        <v>42284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01" t="e">
        <f t="shared" si="83"/>
        <v>#N/A</v>
      </c>
      <c r="U146" s="4"/>
      <c r="V146" s="101" t="e">
        <f t="shared" si="82"/>
        <v>#N/A</v>
      </c>
    </row>
    <row r="147" spans="1:22" s="101" customFormat="1" x14ac:dyDescent="0.2">
      <c r="A147" s="172">
        <f>'Web Graph Info.'!A140:A287</f>
        <v>42285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01" t="e">
        <f t="shared" si="83"/>
        <v>#N/A</v>
      </c>
      <c r="U147" s="4"/>
      <c r="V147" s="101" t="e">
        <f t="shared" si="82"/>
        <v>#N/A</v>
      </c>
    </row>
    <row r="148" spans="1:22" s="101" customFormat="1" x14ac:dyDescent="0.2">
      <c r="A148" s="172">
        <f>'Web Graph Info.'!A141:A288</f>
        <v>42286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01" t="e">
        <f t="shared" si="83"/>
        <v>#N/A</v>
      </c>
      <c r="U148" s="4"/>
      <c r="V148" s="101" t="e">
        <f t="shared" si="82"/>
        <v>#N/A</v>
      </c>
    </row>
    <row r="149" spans="1:22" s="101" customFormat="1" x14ac:dyDescent="0.2">
      <c r="A149" s="172">
        <f>'Web Graph Info.'!A142:A289</f>
        <v>42287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83"/>
        <v>#N/A</v>
      </c>
      <c r="U149" s="4"/>
      <c r="V149" s="101" t="e">
        <f t="shared" si="82"/>
        <v>#N/A</v>
      </c>
    </row>
    <row r="150" spans="1:22" s="101" customFormat="1" x14ac:dyDescent="0.2">
      <c r="A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01" t="e">
        <f t="shared" si="83"/>
        <v>#N/A</v>
      </c>
      <c r="U150" s="4"/>
      <c r="V150" s="101" t="e">
        <f t="shared" si="82"/>
        <v>#N/A</v>
      </c>
    </row>
    <row r="151" spans="1:22" s="101" customFormat="1" x14ac:dyDescent="0.2">
      <c r="A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01" t="e">
        <f t="shared" si="83"/>
        <v>#N/A</v>
      </c>
      <c r="U151" s="4"/>
      <c r="V151" s="101" t="e">
        <f t="shared" si="82"/>
        <v>#N/A</v>
      </c>
    </row>
    <row r="152" spans="1:22" s="101" customFormat="1" x14ac:dyDescent="0.2">
      <c r="A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01" t="e">
        <f t="shared" si="83"/>
        <v>#N/A</v>
      </c>
      <c r="U152" s="4"/>
      <c r="V152" s="101" t="e">
        <f t="shared" si="82"/>
        <v>#N/A</v>
      </c>
    </row>
    <row r="153" spans="1:22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01" t="e">
        <f t="shared" si="83"/>
        <v>#N/A</v>
      </c>
      <c r="U153" s="4"/>
      <c r="V153" s="101" t="e">
        <f t="shared" si="82"/>
        <v>#N/A</v>
      </c>
    </row>
    <row r="154" spans="1:22" s="101" customFormat="1" x14ac:dyDescent="0.2">
      <c r="A154" s="11"/>
      <c r="T154" s="101" t="e">
        <f t="shared" si="83"/>
        <v>#N/A</v>
      </c>
      <c r="U154" s="4"/>
      <c r="V154" s="101" t="e">
        <f t="shared" si="82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83"/>
        <v>#N/A</v>
      </c>
      <c r="V155" s="101" t="e">
        <f t="shared" si="82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83"/>
        <v>#N/A</v>
      </c>
      <c r="V156" s="101" t="e">
        <f t="shared" si="82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83"/>
        <v>#N/A</v>
      </c>
      <c r="V157" s="101" t="e">
        <f t="shared" si="82"/>
        <v>#N/A</v>
      </c>
    </row>
    <row r="158" spans="1:22" s="101" customFormat="1" x14ac:dyDescent="0.2">
      <c r="A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83"/>
        <v>#N/A</v>
      </c>
      <c r="V158" s="101" t="e">
        <f t="shared" si="82"/>
        <v>#N/A</v>
      </c>
    </row>
    <row r="159" spans="1:22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ref="T159:T162" si="84">IF(SUM(B159:S159)=0,NA(),SUM(B159:S159))</f>
        <v>#N/A</v>
      </c>
      <c r="V159" s="101" t="e">
        <f t="shared" si="82"/>
        <v>#N/A</v>
      </c>
    </row>
    <row r="160" spans="1:22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84"/>
        <v>#N/A</v>
      </c>
      <c r="V160" s="101" t="e">
        <f t="shared" si="82"/>
        <v>#N/A</v>
      </c>
    </row>
    <row r="161" spans="1:22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84"/>
        <v>#N/A</v>
      </c>
      <c r="V161" s="101" t="e">
        <f t="shared" si="82"/>
        <v>#N/A</v>
      </c>
    </row>
    <row r="162" spans="1:22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84"/>
        <v>#N/A</v>
      </c>
      <c r="V162" s="101" t="e">
        <f t="shared" si="82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22" s="101" customFormat="1" x14ac:dyDescent="0.2">
      <c r="A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22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22" x14ac:dyDescent="0.2">
      <c r="B168" s="224" t="s">
        <v>27</v>
      </c>
      <c r="C168" s="224"/>
      <c r="D168" s="224"/>
      <c r="E168" s="224"/>
      <c r="F168" s="224"/>
      <c r="G168" s="224"/>
      <c r="H168" s="224"/>
      <c r="I168" s="224" t="s">
        <v>28</v>
      </c>
      <c r="J168" s="224"/>
      <c r="K168" s="224"/>
      <c r="L168" s="224"/>
      <c r="M168" s="224"/>
      <c r="N168" s="224"/>
      <c r="O168" s="224" t="s">
        <v>29</v>
      </c>
      <c r="P168" s="224"/>
      <c r="Q168" s="224"/>
      <c r="R168" s="224" t="s">
        <v>30</v>
      </c>
      <c r="S168" s="224"/>
      <c r="T168" s="222" t="s">
        <v>31</v>
      </c>
      <c r="U168" t="s">
        <v>32</v>
      </c>
    </row>
    <row r="169" spans="1:22" x14ac:dyDescent="0.2">
      <c r="B169" t="s">
        <v>34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H169" s="1" t="s">
        <v>40</v>
      </c>
      <c r="I169" t="s">
        <v>41</v>
      </c>
      <c r="J169" t="s">
        <v>42</v>
      </c>
      <c r="K169" t="s">
        <v>43</v>
      </c>
      <c r="L169" t="s">
        <v>44</v>
      </c>
      <c r="M169" t="s">
        <v>50</v>
      </c>
      <c r="N169" s="1" t="s">
        <v>40</v>
      </c>
      <c r="O169" t="s">
        <v>46</v>
      </c>
      <c r="P169" t="s">
        <v>47</v>
      </c>
      <c r="Q169" s="1" t="s">
        <v>40</v>
      </c>
      <c r="R169" t="s">
        <v>51</v>
      </c>
      <c r="S169" s="1" t="s">
        <v>49</v>
      </c>
      <c r="T169" s="223"/>
    </row>
    <row r="170" spans="1:22" x14ac:dyDescent="0.2">
      <c r="A170" t="s">
        <v>52</v>
      </c>
      <c r="B170">
        <f t="shared" ref="B170:V170" si="85">SUM(B10:B110)</f>
        <v>3609.8000000000006</v>
      </c>
      <c r="C170">
        <f t="shared" si="85"/>
        <v>72.499999999999986</v>
      </c>
      <c r="D170">
        <f t="shared" si="85"/>
        <v>0</v>
      </c>
      <c r="E170">
        <f t="shared" si="85"/>
        <v>1</v>
      </c>
      <c r="F170">
        <f t="shared" si="85"/>
        <v>1</v>
      </c>
      <c r="G170">
        <f t="shared" si="85"/>
        <v>3</v>
      </c>
      <c r="H170">
        <f t="shared" si="85"/>
        <v>0</v>
      </c>
      <c r="I170">
        <f t="shared" si="85"/>
        <v>101.79999999999998</v>
      </c>
      <c r="J170">
        <f t="shared" si="85"/>
        <v>40.200000000000003</v>
      </c>
      <c r="K170">
        <f t="shared" si="85"/>
        <v>0</v>
      </c>
      <c r="L170">
        <f t="shared" si="85"/>
        <v>47.500000000000014</v>
      </c>
      <c r="M170">
        <f t="shared" si="85"/>
        <v>72.489999999999981</v>
      </c>
      <c r="N170">
        <f t="shared" si="85"/>
        <v>31.799999999999997</v>
      </c>
      <c r="O170">
        <f t="shared" si="85"/>
        <v>282.73333333333329</v>
      </c>
      <c r="P170">
        <f t="shared" si="85"/>
        <v>0</v>
      </c>
      <c r="Q170">
        <f t="shared" si="85"/>
        <v>0</v>
      </c>
      <c r="R170">
        <f t="shared" si="85"/>
        <v>1</v>
      </c>
      <c r="S170">
        <f t="shared" si="85"/>
        <v>0.89999999999999991</v>
      </c>
      <c r="T170" t="e">
        <f t="shared" si="85"/>
        <v>#N/A</v>
      </c>
      <c r="U170">
        <f t="shared" si="85"/>
        <v>2575.8999999999996</v>
      </c>
      <c r="V170" t="e">
        <f t="shared" si="85"/>
        <v>#N/A</v>
      </c>
    </row>
  </sheetData>
  <mergeCells count="17">
    <mergeCell ref="V7:V8"/>
    <mergeCell ref="A5:C5"/>
    <mergeCell ref="B7:H7"/>
    <mergeCell ref="I7:N7"/>
    <mergeCell ref="O7:Q7"/>
    <mergeCell ref="H1:J1"/>
    <mergeCell ref="T168:T169"/>
    <mergeCell ref="B168:H168"/>
    <mergeCell ref="I168:N168"/>
    <mergeCell ref="O168:Q168"/>
    <mergeCell ref="R168:S168"/>
    <mergeCell ref="R7:S7"/>
    <mergeCell ref="T7:T8"/>
    <mergeCell ref="A1:C1"/>
    <mergeCell ref="A2:C2"/>
    <mergeCell ref="A3:C3"/>
    <mergeCell ref="A4:D4"/>
  </mergeCells>
  <phoneticPr fontId="2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66"/>
  <sheetViews>
    <sheetView zoomScaleNormal="100" workbookViewId="0">
      <pane ySplit="8" topLeftCell="A84" activePane="bottomLeft" state="frozen"/>
      <selection pane="bottomLeft" activeCell="B126" sqref="B126"/>
    </sheetView>
  </sheetViews>
  <sheetFormatPr defaultRowHeight="12.75" x14ac:dyDescent="0.2"/>
  <sheetData>
    <row r="1" spans="1:22" x14ac:dyDescent="0.2">
      <c r="A1" s="221" t="s">
        <v>192</v>
      </c>
      <c r="B1" s="221"/>
      <c r="C1" s="221"/>
      <c r="E1" s="10"/>
      <c r="H1" s="1"/>
      <c r="N1" s="1"/>
      <c r="Q1" s="1"/>
      <c r="S1" s="1"/>
    </row>
    <row r="2" spans="1:22" x14ac:dyDescent="0.2">
      <c r="A2" s="228" t="s">
        <v>54</v>
      </c>
      <c r="B2" s="228"/>
      <c r="C2" s="228"/>
      <c r="H2" s="1"/>
      <c r="N2" s="1"/>
      <c r="Q2" s="1"/>
      <c r="S2" s="1"/>
    </row>
    <row r="3" spans="1:22" x14ac:dyDescent="0.2">
      <c r="A3" s="229" t="s">
        <v>193</v>
      </c>
      <c r="B3" s="226"/>
      <c r="C3" s="226"/>
      <c r="E3" s="53"/>
      <c r="F3" s="53"/>
      <c r="H3" s="1"/>
      <c r="N3" s="1"/>
      <c r="Q3" s="1"/>
      <c r="S3" s="1"/>
    </row>
    <row r="4" spans="1:22" x14ac:dyDescent="0.2">
      <c r="A4" s="226" t="s">
        <v>194</v>
      </c>
      <c r="B4" s="226"/>
      <c r="C4" s="226"/>
      <c r="D4" s="226"/>
      <c r="H4" s="1"/>
      <c r="N4" s="1"/>
      <c r="Q4" s="1"/>
      <c r="S4" s="1"/>
    </row>
    <row r="5" spans="1:22" x14ac:dyDescent="0.2">
      <c r="A5" s="226"/>
      <c r="B5" s="226"/>
      <c r="C5" s="226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1">
        <f>'Web Graph Info.'!A2:A149</f>
        <v>42147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U9" s="4"/>
      <c r="V9" t="e">
        <f t="shared" ref="V9" si="0">T9+U9</f>
        <v>#N/A</v>
      </c>
    </row>
    <row r="10" spans="1:22" x14ac:dyDescent="0.2">
      <c r="A10" s="11">
        <f>'Web Graph Info.'!A3:A150</f>
        <v>42148</v>
      </c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U10" s="4"/>
      <c r="V10" t="e">
        <f t="shared" ref="V10:V73" si="2">T10+U10</f>
        <v>#N/A</v>
      </c>
    </row>
    <row r="11" spans="1:22" x14ac:dyDescent="0.2">
      <c r="A11" s="11">
        <f>'Web Graph Info.'!A4:A151</f>
        <v>42149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101" t="e">
        <f t="shared" si="1"/>
        <v>#N/A</v>
      </c>
      <c r="U11" s="4"/>
      <c r="V11" t="e">
        <f t="shared" si="2"/>
        <v>#N/A</v>
      </c>
    </row>
    <row r="12" spans="1:22" x14ac:dyDescent="0.2">
      <c r="A12" s="11">
        <f>'Web Graph Info.'!A5:A152</f>
        <v>42150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101" t="e">
        <f t="shared" si="1"/>
        <v>#N/A</v>
      </c>
      <c r="U12" s="4"/>
      <c r="V12" t="e">
        <f t="shared" si="2"/>
        <v>#N/A</v>
      </c>
    </row>
    <row r="13" spans="1:22" x14ac:dyDescent="0.2">
      <c r="A13" s="11">
        <f>'Web Graph Info.'!A6:A153</f>
        <v>42151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01" t="e">
        <f t="shared" si="1"/>
        <v>#N/A</v>
      </c>
      <c r="U13" s="4"/>
      <c r="V13" t="e">
        <f t="shared" si="2"/>
        <v>#N/A</v>
      </c>
    </row>
    <row r="14" spans="1:22" x14ac:dyDescent="0.2">
      <c r="A14" s="11">
        <f>'Web Graph Info.'!A7:A154</f>
        <v>42152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101" t="e">
        <f t="shared" si="1"/>
        <v>#N/A</v>
      </c>
      <c r="U14" s="4"/>
      <c r="V14" t="e">
        <f t="shared" si="2"/>
        <v>#N/A</v>
      </c>
    </row>
    <row r="15" spans="1:22" x14ac:dyDescent="0.2">
      <c r="A15" s="11">
        <f>'Web Graph Info.'!A8:A155</f>
        <v>42153</v>
      </c>
      <c r="B15" s="22">
        <v>26</v>
      </c>
      <c r="C15" s="22">
        <v>2</v>
      </c>
      <c r="D15" s="22">
        <v>0</v>
      </c>
      <c r="E15" s="22">
        <v>0</v>
      </c>
      <c r="F15" s="22">
        <v>0</v>
      </c>
      <c r="G15" s="22">
        <v>2</v>
      </c>
      <c r="H15" s="22">
        <v>0</v>
      </c>
      <c r="I15" s="22">
        <v>0</v>
      </c>
      <c r="J15" s="22">
        <v>5</v>
      </c>
      <c r="K15" s="22">
        <v>0</v>
      </c>
      <c r="L15" s="22">
        <v>1</v>
      </c>
      <c r="M15" s="22">
        <v>0</v>
      </c>
      <c r="N15" s="22">
        <v>0</v>
      </c>
      <c r="O15" s="22">
        <v>76</v>
      </c>
      <c r="P15" s="22">
        <v>0</v>
      </c>
      <c r="Q15" s="22">
        <v>0</v>
      </c>
      <c r="R15" s="22">
        <v>0</v>
      </c>
      <c r="S15" s="22">
        <v>0</v>
      </c>
      <c r="T15" s="101">
        <f t="shared" si="1"/>
        <v>112</v>
      </c>
      <c r="U15" s="4">
        <v>18</v>
      </c>
      <c r="V15">
        <f t="shared" si="2"/>
        <v>130</v>
      </c>
    </row>
    <row r="16" spans="1:22" x14ac:dyDescent="0.2">
      <c r="A16" s="11">
        <f>'Web Graph Info.'!A9:A156</f>
        <v>42154</v>
      </c>
      <c r="B16" s="22">
        <v>0.3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0.6</v>
      </c>
      <c r="P16" s="22">
        <v>0</v>
      </c>
      <c r="Q16" s="22">
        <v>0</v>
      </c>
      <c r="R16" s="22">
        <v>0</v>
      </c>
      <c r="S16" s="22">
        <v>0</v>
      </c>
      <c r="T16" s="101">
        <f t="shared" si="1"/>
        <v>0.89999999999999991</v>
      </c>
      <c r="U16" s="4">
        <v>9</v>
      </c>
      <c r="V16">
        <f t="shared" si="2"/>
        <v>9.9</v>
      </c>
    </row>
    <row r="17" spans="1:22" x14ac:dyDescent="0.2">
      <c r="A17" s="11">
        <f>'Web Graph Info.'!A10:A157</f>
        <v>42155</v>
      </c>
      <c r="B17" s="22">
        <v>0.3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0.6</v>
      </c>
      <c r="P17" s="22">
        <v>0</v>
      </c>
      <c r="Q17" s="22">
        <v>0</v>
      </c>
      <c r="R17" s="22">
        <v>0</v>
      </c>
      <c r="S17" s="22">
        <v>0</v>
      </c>
      <c r="T17" s="101">
        <f t="shared" ref="T17:T18" si="3">IF(SUM(B17:S17)=0,NA(),SUM(B17:S17))</f>
        <v>0.89999999999999991</v>
      </c>
      <c r="U17" s="4">
        <v>10</v>
      </c>
      <c r="V17" s="101">
        <f t="shared" ref="V17:V18" si="4">T17+U17</f>
        <v>10.9</v>
      </c>
    </row>
    <row r="18" spans="1:22" x14ac:dyDescent="0.2">
      <c r="A18" s="11">
        <f>'Web Graph Info.'!A11:A158</f>
        <v>42156</v>
      </c>
      <c r="B18" s="22">
        <v>0.3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0.6</v>
      </c>
      <c r="P18" s="22">
        <v>0</v>
      </c>
      <c r="Q18" s="22">
        <v>0</v>
      </c>
      <c r="R18" s="22">
        <v>0</v>
      </c>
      <c r="S18" s="22">
        <v>0</v>
      </c>
      <c r="T18" s="101">
        <f t="shared" si="3"/>
        <v>0.89999999999999991</v>
      </c>
      <c r="U18" s="4">
        <v>11</v>
      </c>
      <c r="V18" s="101">
        <f t="shared" si="4"/>
        <v>11.9</v>
      </c>
    </row>
    <row r="19" spans="1:22" x14ac:dyDescent="0.2">
      <c r="A19" s="11">
        <f>'Web Graph Info.'!A12:A159</f>
        <v>42157</v>
      </c>
      <c r="B19" s="22">
        <v>39</v>
      </c>
      <c r="C19" s="22">
        <v>10.5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0.5</v>
      </c>
      <c r="M19" s="22">
        <v>10.5</v>
      </c>
      <c r="N19" s="22">
        <v>0</v>
      </c>
      <c r="O19" s="22">
        <v>9</v>
      </c>
      <c r="P19" s="22">
        <v>0</v>
      </c>
      <c r="Q19" s="22">
        <v>0</v>
      </c>
      <c r="R19" s="22">
        <v>0</v>
      </c>
      <c r="S19" s="22">
        <v>0</v>
      </c>
      <c r="T19" s="101">
        <f t="shared" si="1"/>
        <v>70.5</v>
      </c>
      <c r="U19" s="40">
        <v>20.5</v>
      </c>
      <c r="V19">
        <f t="shared" si="2"/>
        <v>91</v>
      </c>
    </row>
    <row r="20" spans="1:22" x14ac:dyDescent="0.2">
      <c r="A20" s="11">
        <f>'Web Graph Info.'!A13:A160</f>
        <v>42158</v>
      </c>
      <c r="B20" s="22">
        <v>39</v>
      </c>
      <c r="C20" s="22">
        <v>10.5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22">
        <v>0.5</v>
      </c>
      <c r="M20" s="22">
        <v>10.5</v>
      </c>
      <c r="N20" s="22">
        <v>0</v>
      </c>
      <c r="O20" s="22">
        <v>9</v>
      </c>
      <c r="P20" s="22">
        <v>0</v>
      </c>
      <c r="Q20" s="22">
        <v>0</v>
      </c>
      <c r="R20" s="22">
        <v>0</v>
      </c>
      <c r="S20" s="22">
        <v>0</v>
      </c>
      <c r="T20" s="101">
        <f t="shared" ref="T20" si="5">IF(SUM(B20:S20)=0,NA(),SUM(B20:S20))</f>
        <v>70.5</v>
      </c>
      <c r="U20" s="40">
        <v>21.5</v>
      </c>
      <c r="V20" s="101">
        <f t="shared" ref="V20" si="6">T20+U20</f>
        <v>92</v>
      </c>
    </row>
    <row r="21" spans="1:22" x14ac:dyDescent="0.2">
      <c r="A21" s="11">
        <f>'Web Graph Info.'!A14:A161</f>
        <v>42159</v>
      </c>
      <c r="B21" s="22">
        <v>89</v>
      </c>
      <c r="C21" s="22">
        <v>22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2</v>
      </c>
      <c r="K21" s="22">
        <v>0</v>
      </c>
      <c r="L21" s="22">
        <v>1</v>
      </c>
      <c r="M21" s="22">
        <v>2</v>
      </c>
      <c r="N21" s="22">
        <v>0</v>
      </c>
      <c r="O21" s="22">
        <v>43</v>
      </c>
      <c r="P21" s="22">
        <v>0</v>
      </c>
      <c r="Q21" s="22">
        <v>0</v>
      </c>
      <c r="R21" s="22">
        <v>0</v>
      </c>
      <c r="S21" s="22">
        <v>0</v>
      </c>
      <c r="T21" s="101">
        <f t="shared" si="1"/>
        <v>159</v>
      </c>
      <c r="U21" s="40">
        <v>52</v>
      </c>
      <c r="V21">
        <f t="shared" si="2"/>
        <v>211</v>
      </c>
    </row>
    <row r="22" spans="1:22" x14ac:dyDescent="0.2">
      <c r="A22" s="11">
        <f>'Web Graph Info.'!A15:A162</f>
        <v>42160</v>
      </c>
      <c r="B22" s="22">
        <v>89</v>
      </c>
      <c r="C22" s="22">
        <v>22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2</v>
      </c>
      <c r="K22" s="22">
        <v>0</v>
      </c>
      <c r="L22" s="22">
        <v>1</v>
      </c>
      <c r="M22" s="22">
        <v>2</v>
      </c>
      <c r="N22" s="22">
        <v>0</v>
      </c>
      <c r="O22" s="22">
        <v>43</v>
      </c>
      <c r="P22" s="22">
        <v>0</v>
      </c>
      <c r="Q22" s="22">
        <v>0</v>
      </c>
      <c r="R22" s="22">
        <v>0</v>
      </c>
      <c r="S22" s="22">
        <v>0</v>
      </c>
      <c r="T22" s="101">
        <f t="shared" ref="T22" si="7">IF(SUM(B22:S22)=0,NA(),SUM(B22:S22))</f>
        <v>159</v>
      </c>
      <c r="U22" s="40">
        <v>53</v>
      </c>
      <c r="V22" s="101">
        <f t="shared" ref="V22" si="8">T22+U22</f>
        <v>212</v>
      </c>
    </row>
    <row r="23" spans="1:22" x14ac:dyDescent="0.2">
      <c r="A23" s="11">
        <f>'Web Graph Info.'!A16:A163</f>
        <v>42161</v>
      </c>
      <c r="B23" s="22">
        <v>113.3</v>
      </c>
      <c r="C23" s="22">
        <v>4.3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1.6</v>
      </c>
      <c r="K23" s="22">
        <v>0</v>
      </c>
      <c r="L23" s="22">
        <v>0</v>
      </c>
      <c r="M23" s="22">
        <v>0</v>
      </c>
      <c r="N23" s="22">
        <v>0</v>
      </c>
      <c r="O23" s="22">
        <v>12.6</v>
      </c>
      <c r="P23" s="22">
        <v>0</v>
      </c>
      <c r="Q23" s="22">
        <v>0</v>
      </c>
      <c r="R23" s="22">
        <v>0</v>
      </c>
      <c r="S23" s="22">
        <v>0</v>
      </c>
      <c r="T23" s="101">
        <f t="shared" si="1"/>
        <v>131.79999999999998</v>
      </c>
      <c r="U23" s="40">
        <v>136</v>
      </c>
      <c r="V23">
        <f t="shared" si="2"/>
        <v>267.79999999999995</v>
      </c>
    </row>
    <row r="24" spans="1:22" x14ac:dyDescent="0.2">
      <c r="A24" s="11">
        <f>'Web Graph Info.'!A17:A164</f>
        <v>42162</v>
      </c>
      <c r="B24" s="22">
        <v>113.3</v>
      </c>
      <c r="C24" s="22">
        <v>4.3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1.6</v>
      </c>
      <c r="K24" s="22">
        <v>0</v>
      </c>
      <c r="L24" s="22">
        <v>0</v>
      </c>
      <c r="M24" s="22">
        <v>0</v>
      </c>
      <c r="N24" s="22">
        <v>0</v>
      </c>
      <c r="O24" s="22">
        <v>12.6</v>
      </c>
      <c r="P24" s="22">
        <v>0</v>
      </c>
      <c r="Q24" s="22">
        <v>0</v>
      </c>
      <c r="R24" s="22">
        <v>0</v>
      </c>
      <c r="S24" s="22">
        <v>0</v>
      </c>
      <c r="T24" s="101">
        <f t="shared" ref="T24:T25" si="9">IF(SUM(B24:S24)=0,NA(),SUM(B24:S24))</f>
        <v>131.79999999999998</v>
      </c>
      <c r="U24" s="40">
        <v>137</v>
      </c>
      <c r="V24" s="101">
        <f t="shared" ref="V24:V25" si="10">T24+U24</f>
        <v>268.79999999999995</v>
      </c>
    </row>
    <row r="25" spans="1:22" x14ac:dyDescent="0.2">
      <c r="A25" s="11">
        <f>'Web Graph Info.'!A18:A165</f>
        <v>42163</v>
      </c>
      <c r="B25" s="22">
        <v>113.3</v>
      </c>
      <c r="C25" s="22">
        <v>4.3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1.6</v>
      </c>
      <c r="K25" s="22">
        <v>0</v>
      </c>
      <c r="L25" s="22">
        <v>0</v>
      </c>
      <c r="M25" s="22">
        <v>0</v>
      </c>
      <c r="N25" s="22">
        <v>0</v>
      </c>
      <c r="O25" s="22">
        <v>12.6</v>
      </c>
      <c r="P25" s="22">
        <v>0</v>
      </c>
      <c r="Q25" s="22">
        <v>0</v>
      </c>
      <c r="R25" s="22">
        <v>0</v>
      </c>
      <c r="S25" s="22">
        <v>0</v>
      </c>
      <c r="T25" s="101">
        <f t="shared" si="9"/>
        <v>131.79999999999998</v>
      </c>
      <c r="U25" s="40">
        <v>138</v>
      </c>
      <c r="V25" s="101">
        <f t="shared" si="10"/>
        <v>269.79999999999995</v>
      </c>
    </row>
    <row r="26" spans="1:22" x14ac:dyDescent="0.2">
      <c r="A26" s="11">
        <f>'Web Graph Info.'!A19:A166</f>
        <v>42164</v>
      </c>
      <c r="B26" s="22">
        <v>356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101">
        <f t="shared" si="1"/>
        <v>356</v>
      </c>
      <c r="U26" s="40">
        <v>318</v>
      </c>
      <c r="V26">
        <f t="shared" si="2"/>
        <v>674</v>
      </c>
    </row>
    <row r="27" spans="1:22" x14ac:dyDescent="0.2">
      <c r="A27" s="11">
        <f>'Web Graph Info.'!A20:A167</f>
        <v>42165</v>
      </c>
      <c r="B27" s="22">
        <v>356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101">
        <f t="shared" ref="T27" si="11">IF(SUM(B27:S27)=0,NA(),SUM(B27:S27))</f>
        <v>356</v>
      </c>
      <c r="U27" s="40">
        <v>319</v>
      </c>
      <c r="V27" s="101">
        <f t="shared" ref="V27" si="12">T27+U27</f>
        <v>675</v>
      </c>
    </row>
    <row r="28" spans="1:22" x14ac:dyDescent="0.2">
      <c r="A28" s="11">
        <f>'Web Graph Info.'!A21:A168</f>
        <v>42166</v>
      </c>
      <c r="B28" s="22">
        <v>174</v>
      </c>
      <c r="C28" s="22">
        <v>3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2</v>
      </c>
      <c r="M28" s="22">
        <v>0</v>
      </c>
      <c r="N28" s="22">
        <v>0</v>
      </c>
      <c r="O28" s="22">
        <v>10</v>
      </c>
      <c r="P28" s="22">
        <v>0</v>
      </c>
      <c r="Q28" s="22">
        <v>0</v>
      </c>
      <c r="R28" s="22">
        <v>0</v>
      </c>
      <c r="S28" s="22">
        <v>0</v>
      </c>
      <c r="T28" s="101">
        <f t="shared" si="1"/>
        <v>189</v>
      </c>
      <c r="U28" s="40">
        <v>55</v>
      </c>
      <c r="V28">
        <f t="shared" si="2"/>
        <v>244</v>
      </c>
    </row>
    <row r="29" spans="1:22" x14ac:dyDescent="0.2">
      <c r="A29" s="11">
        <f>'Web Graph Info.'!A22:A169</f>
        <v>42167</v>
      </c>
      <c r="B29" s="22">
        <v>174</v>
      </c>
      <c r="C29" s="22">
        <v>3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2</v>
      </c>
      <c r="M29" s="22">
        <v>0</v>
      </c>
      <c r="N29" s="22">
        <v>0</v>
      </c>
      <c r="O29" s="22">
        <v>10</v>
      </c>
      <c r="P29" s="22">
        <v>0</v>
      </c>
      <c r="Q29" s="22">
        <v>0</v>
      </c>
      <c r="R29" s="22">
        <v>0</v>
      </c>
      <c r="S29" s="22">
        <v>0</v>
      </c>
      <c r="T29" s="101">
        <f t="shared" ref="T29" si="13">IF(SUM(B29:S29)=0,NA(),SUM(B29:S29))</f>
        <v>189</v>
      </c>
      <c r="U29" s="40">
        <v>56</v>
      </c>
      <c r="V29" s="101">
        <f t="shared" ref="V29" si="14">T29+U29</f>
        <v>245</v>
      </c>
    </row>
    <row r="30" spans="1:22" x14ac:dyDescent="0.2">
      <c r="A30" s="11">
        <f>'Web Graph Info.'!A23:A170</f>
        <v>42168</v>
      </c>
      <c r="B30" s="22">
        <v>79.3</v>
      </c>
      <c r="C30" s="22">
        <v>3.33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0.6</v>
      </c>
      <c r="M30" s="22">
        <v>2.6</v>
      </c>
      <c r="N30" s="22">
        <v>0</v>
      </c>
      <c r="O30" s="22">
        <v>10</v>
      </c>
      <c r="P30" s="22">
        <v>0</v>
      </c>
      <c r="Q30" s="22">
        <v>0</v>
      </c>
      <c r="R30" s="22">
        <v>0</v>
      </c>
      <c r="S30" s="22">
        <v>0</v>
      </c>
      <c r="T30" s="101">
        <f t="shared" si="1"/>
        <v>95.829999999999984</v>
      </c>
      <c r="U30" s="40">
        <v>54.6</v>
      </c>
      <c r="V30">
        <f t="shared" si="2"/>
        <v>150.42999999999998</v>
      </c>
    </row>
    <row r="31" spans="1:22" x14ac:dyDescent="0.2">
      <c r="A31" s="11">
        <f>'Web Graph Info.'!A24:A171</f>
        <v>42169</v>
      </c>
      <c r="B31" s="22">
        <v>79.3</v>
      </c>
      <c r="C31" s="22">
        <v>3.33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0.6</v>
      </c>
      <c r="M31" s="22">
        <v>2.6</v>
      </c>
      <c r="N31" s="22">
        <v>0</v>
      </c>
      <c r="O31" s="22">
        <v>10</v>
      </c>
      <c r="P31" s="22">
        <v>0</v>
      </c>
      <c r="Q31" s="22">
        <v>0</v>
      </c>
      <c r="R31" s="22">
        <v>0</v>
      </c>
      <c r="S31" s="22">
        <v>0</v>
      </c>
      <c r="T31" s="101">
        <f t="shared" ref="T31:T32" si="15">IF(SUM(B31:S31)=0,NA(),SUM(B31:S31))</f>
        <v>95.829999999999984</v>
      </c>
      <c r="U31" s="40">
        <v>55.6</v>
      </c>
      <c r="V31" s="101">
        <f t="shared" ref="V31:V32" si="16">T31+U31</f>
        <v>151.42999999999998</v>
      </c>
    </row>
    <row r="32" spans="1:22" x14ac:dyDescent="0.2">
      <c r="A32" s="11">
        <f>'Web Graph Info.'!A25:A172</f>
        <v>42170</v>
      </c>
      <c r="B32" s="22">
        <v>79.3</v>
      </c>
      <c r="C32" s="22">
        <v>3.33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0.6</v>
      </c>
      <c r="M32" s="22">
        <v>2.6</v>
      </c>
      <c r="N32" s="22">
        <v>0</v>
      </c>
      <c r="O32" s="22">
        <v>10</v>
      </c>
      <c r="P32" s="22">
        <v>0</v>
      </c>
      <c r="Q32" s="22">
        <v>0</v>
      </c>
      <c r="R32" s="22">
        <v>0</v>
      </c>
      <c r="S32" s="22">
        <v>0</v>
      </c>
      <c r="T32" s="101">
        <f t="shared" si="15"/>
        <v>95.829999999999984</v>
      </c>
      <c r="U32" s="40">
        <v>56.6</v>
      </c>
      <c r="V32" s="101">
        <f t="shared" si="16"/>
        <v>152.42999999999998</v>
      </c>
    </row>
    <row r="33" spans="1:22" x14ac:dyDescent="0.2">
      <c r="A33" s="11">
        <f>'Web Graph Info.'!A26:A173</f>
        <v>42171</v>
      </c>
      <c r="B33" s="22">
        <v>17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0.5</v>
      </c>
      <c r="K33" s="22">
        <v>0</v>
      </c>
      <c r="L33" s="22">
        <v>0</v>
      </c>
      <c r="M33" s="22">
        <v>0</v>
      </c>
      <c r="N33" s="22">
        <v>0</v>
      </c>
      <c r="O33" s="22">
        <v>13.5</v>
      </c>
      <c r="P33" s="22">
        <v>0</v>
      </c>
      <c r="Q33" s="22">
        <v>0</v>
      </c>
      <c r="R33" s="22">
        <v>0</v>
      </c>
      <c r="S33" s="22">
        <v>0</v>
      </c>
      <c r="T33" s="101">
        <f t="shared" si="1"/>
        <v>31</v>
      </c>
      <c r="U33" s="40">
        <v>25.5</v>
      </c>
      <c r="V33" s="101">
        <f t="shared" ref="V33" si="17">T33+U33</f>
        <v>56.5</v>
      </c>
    </row>
    <row r="34" spans="1:22" x14ac:dyDescent="0.2">
      <c r="A34" s="11">
        <f>'Web Graph Info.'!A27:A174</f>
        <v>42172</v>
      </c>
      <c r="B34" s="22">
        <v>17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0.5</v>
      </c>
      <c r="K34" s="22">
        <v>0</v>
      </c>
      <c r="L34" s="22">
        <v>0</v>
      </c>
      <c r="M34" s="22">
        <v>0</v>
      </c>
      <c r="N34" s="22">
        <v>0</v>
      </c>
      <c r="O34" s="22">
        <v>13.5</v>
      </c>
      <c r="P34" s="22">
        <v>0</v>
      </c>
      <c r="Q34" s="22">
        <v>0</v>
      </c>
      <c r="R34" s="22">
        <v>0</v>
      </c>
      <c r="S34" s="22">
        <v>0</v>
      </c>
      <c r="T34" s="101">
        <f t="shared" ref="T34" si="18">IF(SUM(B34:S34)=0,NA(),SUM(B34:S34))</f>
        <v>31</v>
      </c>
      <c r="U34" s="40">
        <v>26.5</v>
      </c>
      <c r="V34" s="101">
        <f t="shared" ref="V34" si="19">T34+U34</f>
        <v>57.5</v>
      </c>
    </row>
    <row r="35" spans="1:22" x14ac:dyDescent="0.2">
      <c r="A35" s="11">
        <f>'Web Graph Info.'!A28:A175</f>
        <v>42173</v>
      </c>
      <c r="B35" s="22">
        <v>60.5</v>
      </c>
      <c r="C35" s="22">
        <v>3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1</v>
      </c>
      <c r="J35" s="22">
        <v>4</v>
      </c>
      <c r="K35" s="22">
        <v>0</v>
      </c>
      <c r="L35" s="22">
        <v>1</v>
      </c>
      <c r="M35" s="22">
        <v>0</v>
      </c>
      <c r="N35" s="22">
        <v>0</v>
      </c>
      <c r="O35" s="22">
        <v>8.5</v>
      </c>
      <c r="P35" s="22">
        <v>0</v>
      </c>
      <c r="Q35" s="22">
        <v>0</v>
      </c>
      <c r="R35" s="22">
        <v>0</v>
      </c>
      <c r="S35" s="22">
        <v>0</v>
      </c>
      <c r="T35" s="101">
        <f t="shared" si="1"/>
        <v>78</v>
      </c>
      <c r="U35" s="40">
        <v>32.5</v>
      </c>
      <c r="V35">
        <f t="shared" si="2"/>
        <v>110.5</v>
      </c>
    </row>
    <row r="36" spans="1:22" x14ac:dyDescent="0.2">
      <c r="A36" s="11">
        <f>'Web Graph Info.'!A29:A176</f>
        <v>42174</v>
      </c>
      <c r="B36" s="22">
        <v>60.5</v>
      </c>
      <c r="C36" s="22">
        <v>3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1</v>
      </c>
      <c r="J36" s="22">
        <v>4</v>
      </c>
      <c r="K36" s="22">
        <v>0</v>
      </c>
      <c r="L36" s="22">
        <v>1</v>
      </c>
      <c r="M36" s="22">
        <v>0</v>
      </c>
      <c r="N36" s="22">
        <v>0</v>
      </c>
      <c r="O36" s="22">
        <v>8.5</v>
      </c>
      <c r="P36" s="22">
        <v>0</v>
      </c>
      <c r="Q36" s="22">
        <v>0</v>
      </c>
      <c r="R36" s="22">
        <v>0</v>
      </c>
      <c r="S36" s="22">
        <v>0</v>
      </c>
      <c r="T36" s="101">
        <f t="shared" ref="T36" si="20">IF(SUM(B36:S36)=0,NA(),SUM(B36:S36))</f>
        <v>78</v>
      </c>
      <c r="U36" s="40">
        <v>33.5</v>
      </c>
      <c r="V36" s="101">
        <f t="shared" ref="V36" si="21">T36+U36</f>
        <v>111.5</v>
      </c>
    </row>
    <row r="37" spans="1:22" x14ac:dyDescent="0.2">
      <c r="A37" s="11">
        <f>'Web Graph Info.'!A30:A177</f>
        <v>42175</v>
      </c>
      <c r="B37" s="22">
        <v>167.3</v>
      </c>
      <c r="C37" s="22">
        <v>6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2.6</v>
      </c>
      <c r="K37" s="22">
        <v>0</v>
      </c>
      <c r="L37" s="22">
        <v>3.3</v>
      </c>
      <c r="M37" s="22">
        <v>0</v>
      </c>
      <c r="N37" s="22">
        <v>0</v>
      </c>
      <c r="O37" s="22">
        <v>13.3</v>
      </c>
      <c r="P37" s="22">
        <v>0</v>
      </c>
      <c r="Q37" s="22">
        <v>0</v>
      </c>
      <c r="R37" s="22">
        <v>0</v>
      </c>
      <c r="S37" s="22">
        <v>0</v>
      </c>
      <c r="T37" s="101">
        <v>192.6</v>
      </c>
      <c r="U37" s="40">
        <v>31.3</v>
      </c>
      <c r="V37">
        <f t="shared" si="2"/>
        <v>223.9</v>
      </c>
    </row>
    <row r="38" spans="1:22" x14ac:dyDescent="0.2">
      <c r="A38" s="11">
        <f>'Web Graph Info.'!A31:A178</f>
        <v>42176</v>
      </c>
      <c r="B38" s="22">
        <v>167.3</v>
      </c>
      <c r="C38" s="22">
        <v>6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2.6</v>
      </c>
      <c r="K38" s="22">
        <v>0</v>
      </c>
      <c r="L38" s="22">
        <v>3.3</v>
      </c>
      <c r="M38" s="22">
        <v>0</v>
      </c>
      <c r="N38" s="22">
        <v>0</v>
      </c>
      <c r="O38" s="22">
        <v>13.3</v>
      </c>
      <c r="P38" s="22">
        <v>0</v>
      </c>
      <c r="Q38" s="22">
        <v>0</v>
      </c>
      <c r="R38" s="22">
        <v>0</v>
      </c>
      <c r="S38" s="22">
        <v>0</v>
      </c>
      <c r="T38" s="101">
        <v>192.6</v>
      </c>
      <c r="U38" s="40">
        <v>31.3</v>
      </c>
      <c r="V38" s="101">
        <f t="shared" ref="V38:V39" si="22">T38+U38</f>
        <v>223.9</v>
      </c>
    </row>
    <row r="39" spans="1:22" x14ac:dyDescent="0.2">
      <c r="A39" s="11">
        <f>'Web Graph Info.'!A32:A179</f>
        <v>42177</v>
      </c>
      <c r="B39" s="22">
        <v>167.3</v>
      </c>
      <c r="C39" s="22">
        <v>6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2.6</v>
      </c>
      <c r="K39" s="22">
        <v>0</v>
      </c>
      <c r="L39" s="22">
        <v>3.3</v>
      </c>
      <c r="M39" s="22">
        <v>0</v>
      </c>
      <c r="N39" s="22">
        <v>0</v>
      </c>
      <c r="O39" s="22">
        <v>13.3</v>
      </c>
      <c r="P39" s="22">
        <v>0</v>
      </c>
      <c r="Q39" s="22">
        <v>0</v>
      </c>
      <c r="R39" s="22">
        <v>0</v>
      </c>
      <c r="S39" s="22">
        <v>0</v>
      </c>
      <c r="T39" s="101">
        <v>192.6</v>
      </c>
      <c r="U39" s="40">
        <v>31.3</v>
      </c>
      <c r="V39" s="101">
        <f t="shared" si="22"/>
        <v>223.9</v>
      </c>
    </row>
    <row r="40" spans="1:22" x14ac:dyDescent="0.2">
      <c r="A40" s="11">
        <f>'Web Graph Info.'!A33:A180</f>
        <v>42178</v>
      </c>
      <c r="B40" s="22">
        <v>208</v>
      </c>
      <c r="C40" s="22">
        <v>6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1</v>
      </c>
      <c r="J40" s="22">
        <v>3</v>
      </c>
      <c r="K40" s="22">
        <v>0</v>
      </c>
      <c r="L40" s="22">
        <v>2</v>
      </c>
      <c r="M40" s="22">
        <v>0</v>
      </c>
      <c r="N40" s="22">
        <v>0</v>
      </c>
      <c r="O40" s="22">
        <v>45</v>
      </c>
      <c r="P40" s="22">
        <v>0</v>
      </c>
      <c r="Q40" s="22">
        <v>0</v>
      </c>
      <c r="R40" s="22">
        <v>0</v>
      </c>
      <c r="S40" s="22">
        <v>0</v>
      </c>
      <c r="T40" s="101">
        <f t="shared" si="1"/>
        <v>265</v>
      </c>
      <c r="U40" s="40">
        <v>19</v>
      </c>
      <c r="V40" s="101">
        <f t="shared" ref="V40" si="23">T40+U40</f>
        <v>284</v>
      </c>
    </row>
    <row r="41" spans="1:22" x14ac:dyDescent="0.2">
      <c r="A41" s="11">
        <f>'Web Graph Info.'!A34:A181</f>
        <v>42179</v>
      </c>
      <c r="B41" s="22">
        <v>208</v>
      </c>
      <c r="C41" s="22">
        <v>6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v>3</v>
      </c>
      <c r="K41" s="22">
        <v>0</v>
      </c>
      <c r="L41" s="22">
        <v>2</v>
      </c>
      <c r="M41" s="22">
        <v>0</v>
      </c>
      <c r="N41" s="22">
        <v>0</v>
      </c>
      <c r="O41" s="22">
        <v>45</v>
      </c>
      <c r="P41" s="22">
        <v>0</v>
      </c>
      <c r="Q41" s="22">
        <v>0</v>
      </c>
      <c r="R41" s="22">
        <v>0</v>
      </c>
      <c r="S41" s="22">
        <v>0</v>
      </c>
      <c r="T41" s="101">
        <f t="shared" ref="T41" si="24">IF(SUM(B41:S41)=0,NA(),SUM(B41:S41))</f>
        <v>265</v>
      </c>
      <c r="U41" s="40">
        <v>20</v>
      </c>
      <c r="V41" s="101">
        <f t="shared" ref="V41" si="25">T41+U41</f>
        <v>285</v>
      </c>
    </row>
    <row r="42" spans="1:22" x14ac:dyDescent="0.2">
      <c r="A42" s="11">
        <f>'Web Graph Info.'!A35:A182</f>
        <v>42180</v>
      </c>
      <c r="B42" s="22">
        <v>49</v>
      </c>
      <c r="C42" s="22">
        <v>1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1</v>
      </c>
      <c r="J42" s="22">
        <v>0</v>
      </c>
      <c r="K42" s="22">
        <v>0</v>
      </c>
      <c r="L42" s="22">
        <v>0</v>
      </c>
      <c r="M42" s="22">
        <v>1</v>
      </c>
      <c r="N42" s="22">
        <v>0</v>
      </c>
      <c r="O42" s="22">
        <v>6.5</v>
      </c>
      <c r="P42" s="22">
        <v>0</v>
      </c>
      <c r="Q42" s="22">
        <v>0</v>
      </c>
      <c r="R42" s="22">
        <v>0</v>
      </c>
      <c r="S42" s="22">
        <v>0</v>
      </c>
      <c r="T42" s="101">
        <f t="shared" si="1"/>
        <v>58.5</v>
      </c>
      <c r="U42" s="40">
        <v>4</v>
      </c>
      <c r="V42">
        <f t="shared" si="2"/>
        <v>62.5</v>
      </c>
    </row>
    <row r="43" spans="1:22" x14ac:dyDescent="0.2">
      <c r="A43" s="11">
        <f>'Web Graph Info.'!A36:A183</f>
        <v>42181</v>
      </c>
      <c r="B43" s="22">
        <v>49</v>
      </c>
      <c r="C43" s="22">
        <v>1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1</v>
      </c>
      <c r="J43" s="22">
        <v>0</v>
      </c>
      <c r="K43" s="22">
        <v>0</v>
      </c>
      <c r="L43" s="22">
        <v>0</v>
      </c>
      <c r="M43" s="22">
        <v>1</v>
      </c>
      <c r="N43" s="22">
        <v>0</v>
      </c>
      <c r="O43" s="22">
        <v>6.5</v>
      </c>
      <c r="P43" s="22">
        <v>0</v>
      </c>
      <c r="Q43" s="22">
        <v>0</v>
      </c>
      <c r="R43" s="22">
        <v>0</v>
      </c>
      <c r="S43" s="22">
        <v>0</v>
      </c>
      <c r="T43" s="101">
        <f t="shared" ref="T43" si="26">IF(SUM(B43:S43)=0,NA(),SUM(B43:S43))</f>
        <v>58.5</v>
      </c>
      <c r="U43" s="40">
        <v>5</v>
      </c>
      <c r="V43" s="101">
        <f t="shared" ref="V43" si="27">T43+U43</f>
        <v>63.5</v>
      </c>
    </row>
    <row r="44" spans="1:22" x14ac:dyDescent="0.2">
      <c r="A44" s="11">
        <f>'Web Graph Info.'!A37:A184</f>
        <v>42182</v>
      </c>
      <c r="B44" s="22">
        <v>92.6</v>
      </c>
      <c r="C44" s="22">
        <v>1.6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5.3</v>
      </c>
      <c r="J44" s="22">
        <v>1</v>
      </c>
      <c r="K44" s="22">
        <v>0</v>
      </c>
      <c r="L44" s="22">
        <v>2.2999999999999998</v>
      </c>
      <c r="M44" s="22">
        <v>1</v>
      </c>
      <c r="N44" s="22">
        <v>0</v>
      </c>
      <c r="O44" s="22">
        <v>12.6</v>
      </c>
      <c r="P44" s="22">
        <v>0</v>
      </c>
      <c r="Q44" s="22">
        <v>0</v>
      </c>
      <c r="R44" s="22">
        <v>0</v>
      </c>
      <c r="S44" s="22">
        <v>0.3</v>
      </c>
      <c r="T44" s="101">
        <f t="shared" si="1"/>
        <v>116.69999999999997</v>
      </c>
      <c r="U44" s="40">
        <v>8.6</v>
      </c>
      <c r="V44">
        <f t="shared" si="2"/>
        <v>125.29999999999997</v>
      </c>
    </row>
    <row r="45" spans="1:22" x14ac:dyDescent="0.2">
      <c r="A45" s="11">
        <f>'Web Graph Info.'!A38:A185</f>
        <v>42183</v>
      </c>
      <c r="B45" s="22">
        <v>92.6</v>
      </c>
      <c r="C45" s="22">
        <v>1.6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5.3</v>
      </c>
      <c r="J45" s="22">
        <v>1</v>
      </c>
      <c r="K45" s="22">
        <v>0</v>
      </c>
      <c r="L45" s="22">
        <v>2.2999999999999998</v>
      </c>
      <c r="M45" s="22">
        <v>1</v>
      </c>
      <c r="N45" s="22">
        <v>0</v>
      </c>
      <c r="O45" s="22">
        <v>12.6</v>
      </c>
      <c r="P45" s="22">
        <v>0</v>
      </c>
      <c r="Q45" s="22">
        <v>0</v>
      </c>
      <c r="R45" s="22">
        <v>0</v>
      </c>
      <c r="S45" s="22">
        <v>0.3</v>
      </c>
      <c r="T45" s="101">
        <f t="shared" ref="T45:T46" si="28">IF(SUM(B45:S45)=0,NA(),SUM(B45:S45))</f>
        <v>116.69999999999997</v>
      </c>
      <c r="U45" s="40">
        <v>9.6</v>
      </c>
      <c r="V45" s="101">
        <f t="shared" ref="V45:V46" si="29">T45+U45</f>
        <v>126.29999999999997</v>
      </c>
    </row>
    <row r="46" spans="1:22" x14ac:dyDescent="0.2">
      <c r="A46" s="11">
        <f>'Web Graph Info.'!A39:A186</f>
        <v>42184</v>
      </c>
      <c r="B46" s="22">
        <v>92.6</v>
      </c>
      <c r="C46" s="22">
        <v>1.6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5.3</v>
      </c>
      <c r="J46" s="22">
        <v>1</v>
      </c>
      <c r="K46" s="22">
        <v>0</v>
      </c>
      <c r="L46" s="22">
        <v>2.2999999999999998</v>
      </c>
      <c r="M46" s="22">
        <v>1</v>
      </c>
      <c r="N46" s="22">
        <v>0</v>
      </c>
      <c r="O46" s="22">
        <v>12.6</v>
      </c>
      <c r="P46" s="22">
        <v>0</v>
      </c>
      <c r="Q46" s="22">
        <v>0</v>
      </c>
      <c r="R46" s="22">
        <v>0</v>
      </c>
      <c r="S46" s="22">
        <v>0.3</v>
      </c>
      <c r="T46" s="101">
        <f t="shared" si="28"/>
        <v>116.69999999999997</v>
      </c>
      <c r="U46" s="40">
        <v>10.6</v>
      </c>
      <c r="V46" s="101">
        <f t="shared" si="29"/>
        <v>127.29999999999997</v>
      </c>
    </row>
    <row r="47" spans="1:22" x14ac:dyDescent="0.2">
      <c r="A47" s="11">
        <f>'Web Graph Info.'!A40:A187</f>
        <v>42185</v>
      </c>
      <c r="B47" s="22">
        <v>21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0.5</v>
      </c>
      <c r="J47" s="22">
        <v>3</v>
      </c>
      <c r="K47" s="22">
        <v>0</v>
      </c>
      <c r="L47" s="22">
        <v>0</v>
      </c>
      <c r="M47" s="22">
        <v>0</v>
      </c>
      <c r="N47" s="22">
        <v>0</v>
      </c>
      <c r="O47" s="22">
        <v>4</v>
      </c>
      <c r="P47" s="22">
        <v>0</v>
      </c>
      <c r="Q47" s="22">
        <v>0</v>
      </c>
      <c r="R47" s="22">
        <v>0</v>
      </c>
      <c r="S47" s="22">
        <v>0</v>
      </c>
      <c r="T47" s="101">
        <f t="shared" si="1"/>
        <v>28.5</v>
      </c>
      <c r="U47" s="40">
        <v>7</v>
      </c>
      <c r="V47" s="101">
        <f t="shared" ref="V47" si="30">T47+U47</f>
        <v>35.5</v>
      </c>
    </row>
    <row r="48" spans="1:22" x14ac:dyDescent="0.2">
      <c r="A48" s="11">
        <f>'Web Graph Info.'!A41:A188</f>
        <v>42186</v>
      </c>
      <c r="B48" s="22">
        <v>21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0.5</v>
      </c>
      <c r="J48" s="22">
        <v>3</v>
      </c>
      <c r="K48" s="22">
        <v>0</v>
      </c>
      <c r="L48" s="22">
        <v>0</v>
      </c>
      <c r="M48" s="22">
        <v>0</v>
      </c>
      <c r="N48" s="22">
        <v>0</v>
      </c>
      <c r="O48" s="22">
        <v>4</v>
      </c>
      <c r="P48" s="22">
        <v>0</v>
      </c>
      <c r="Q48" s="22">
        <v>0</v>
      </c>
      <c r="R48" s="22">
        <v>0</v>
      </c>
      <c r="S48" s="22">
        <v>0</v>
      </c>
      <c r="T48" s="101">
        <f t="shared" ref="T48" si="31">IF(SUM(B48:S48)=0,NA(),SUM(B48:S48))</f>
        <v>28.5</v>
      </c>
      <c r="U48" s="40">
        <v>8</v>
      </c>
      <c r="V48" s="101">
        <f t="shared" ref="V48" si="32">T48+U48</f>
        <v>36.5</v>
      </c>
    </row>
    <row r="49" spans="1:22" x14ac:dyDescent="0.2">
      <c r="A49" s="11">
        <f>'Web Graph Info.'!A42:A189</f>
        <v>42187</v>
      </c>
      <c r="B49" s="22">
        <v>10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2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2</v>
      </c>
      <c r="P49" s="22">
        <v>0</v>
      </c>
      <c r="Q49" s="22">
        <v>0</v>
      </c>
      <c r="R49" s="22">
        <v>0</v>
      </c>
      <c r="S49" s="22">
        <v>0</v>
      </c>
      <c r="T49" s="101">
        <f t="shared" si="1"/>
        <v>15</v>
      </c>
      <c r="U49" s="40">
        <v>2</v>
      </c>
      <c r="V49">
        <f t="shared" si="2"/>
        <v>17</v>
      </c>
    </row>
    <row r="50" spans="1:22" x14ac:dyDescent="0.2">
      <c r="A50" s="11">
        <f>'Web Graph Info.'!A43:A190</f>
        <v>42188</v>
      </c>
      <c r="B50" s="22">
        <v>36</v>
      </c>
      <c r="C50" s="22">
        <v>1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3.5</v>
      </c>
      <c r="J50" s="22">
        <v>2</v>
      </c>
      <c r="K50" s="22">
        <v>0</v>
      </c>
      <c r="L50" s="22">
        <v>0</v>
      </c>
      <c r="M50" s="22">
        <v>0</v>
      </c>
      <c r="N50" s="22">
        <v>0</v>
      </c>
      <c r="O50" s="22">
        <v>0.5</v>
      </c>
      <c r="P50" s="22">
        <v>0</v>
      </c>
      <c r="Q50" s="22">
        <v>0</v>
      </c>
      <c r="R50" s="22">
        <v>0.25</v>
      </c>
      <c r="S50" s="22">
        <v>0</v>
      </c>
      <c r="T50" s="101">
        <v>43.25</v>
      </c>
      <c r="U50" s="40">
        <v>8.75</v>
      </c>
      <c r="V50" s="101">
        <f t="shared" ref="V50" si="33">T50+U50</f>
        <v>52</v>
      </c>
    </row>
    <row r="51" spans="1:22" x14ac:dyDescent="0.2">
      <c r="A51" s="11">
        <f>'Web Graph Info.'!A44:A191</f>
        <v>42189</v>
      </c>
      <c r="B51" s="22">
        <v>36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3.5</v>
      </c>
      <c r="J51" s="22">
        <v>2</v>
      </c>
      <c r="K51" s="22">
        <v>0</v>
      </c>
      <c r="L51" s="22">
        <v>0</v>
      </c>
      <c r="M51" s="22">
        <v>0</v>
      </c>
      <c r="N51" s="22">
        <v>0</v>
      </c>
      <c r="O51" s="22">
        <v>0.5</v>
      </c>
      <c r="P51" s="22">
        <v>0</v>
      </c>
      <c r="Q51" s="22">
        <v>0</v>
      </c>
      <c r="R51" s="22">
        <v>0.25</v>
      </c>
      <c r="S51" s="22">
        <v>0</v>
      </c>
      <c r="T51" s="101">
        <v>43.25</v>
      </c>
      <c r="U51" s="40">
        <v>8.75</v>
      </c>
      <c r="V51">
        <f t="shared" si="2"/>
        <v>52</v>
      </c>
    </row>
    <row r="52" spans="1:22" x14ac:dyDescent="0.2">
      <c r="A52" s="11">
        <f>'Web Graph Info.'!A45:A192</f>
        <v>42190</v>
      </c>
      <c r="B52" s="22">
        <v>36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3.5</v>
      </c>
      <c r="J52" s="22">
        <v>2</v>
      </c>
      <c r="K52" s="22">
        <v>0</v>
      </c>
      <c r="L52" s="22">
        <v>0</v>
      </c>
      <c r="M52" s="22">
        <v>0</v>
      </c>
      <c r="N52" s="22">
        <v>0</v>
      </c>
      <c r="O52" s="22">
        <v>0.5</v>
      </c>
      <c r="P52" s="22">
        <v>0</v>
      </c>
      <c r="Q52" s="22">
        <v>0</v>
      </c>
      <c r="R52" s="22">
        <v>0.25</v>
      </c>
      <c r="S52" s="22">
        <v>0</v>
      </c>
      <c r="T52" s="101">
        <v>43.25</v>
      </c>
      <c r="U52" s="40">
        <v>8.75</v>
      </c>
      <c r="V52">
        <f t="shared" si="2"/>
        <v>52</v>
      </c>
    </row>
    <row r="53" spans="1:22" x14ac:dyDescent="0.2">
      <c r="A53" s="11">
        <f>'Web Graph Info.'!A46:A193</f>
        <v>42191</v>
      </c>
      <c r="B53" s="22">
        <v>36</v>
      </c>
      <c r="C53" s="22">
        <v>1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3.5</v>
      </c>
      <c r="J53" s="22">
        <v>2</v>
      </c>
      <c r="K53" s="22">
        <v>0</v>
      </c>
      <c r="L53" s="22">
        <v>0</v>
      </c>
      <c r="M53" s="22">
        <v>0</v>
      </c>
      <c r="N53" s="22">
        <v>0</v>
      </c>
      <c r="O53" s="22">
        <v>0.5</v>
      </c>
      <c r="P53" s="22">
        <v>0</v>
      </c>
      <c r="Q53" s="22">
        <v>0</v>
      </c>
      <c r="R53" s="22">
        <v>0.25</v>
      </c>
      <c r="S53" s="22">
        <v>0</v>
      </c>
      <c r="T53" s="101">
        <v>43.25</v>
      </c>
      <c r="U53" s="40">
        <v>8.75</v>
      </c>
      <c r="V53">
        <f t="shared" si="2"/>
        <v>52</v>
      </c>
    </row>
    <row r="54" spans="1:22" x14ac:dyDescent="0.2">
      <c r="A54" s="11">
        <f>'Web Graph Info.'!A47:A194</f>
        <v>42192</v>
      </c>
      <c r="B54" s="22" t="s">
        <v>19</v>
      </c>
      <c r="C54" s="22" t="s">
        <v>19</v>
      </c>
      <c r="D54" s="22" t="s">
        <v>19</v>
      </c>
      <c r="E54" s="22" t="s">
        <v>19</v>
      </c>
      <c r="F54" s="22" t="s">
        <v>19</v>
      </c>
      <c r="G54" s="22" t="s">
        <v>19</v>
      </c>
      <c r="H54" s="22" t="s">
        <v>19</v>
      </c>
      <c r="I54" s="22" t="s">
        <v>19</v>
      </c>
      <c r="J54" s="22" t="s">
        <v>19</v>
      </c>
      <c r="K54" s="22" t="s">
        <v>19</v>
      </c>
      <c r="L54" s="22" t="s">
        <v>19</v>
      </c>
      <c r="M54" s="22" t="s">
        <v>19</v>
      </c>
      <c r="N54" s="22" t="s">
        <v>19</v>
      </c>
      <c r="O54" s="22" t="s">
        <v>19</v>
      </c>
      <c r="P54" s="22" t="s">
        <v>19</v>
      </c>
      <c r="Q54" s="22" t="s">
        <v>19</v>
      </c>
      <c r="R54" s="22" t="s">
        <v>19</v>
      </c>
      <c r="S54" s="22" t="s">
        <v>19</v>
      </c>
      <c r="T54" s="22" t="s">
        <v>19</v>
      </c>
      <c r="U54" s="22" t="s">
        <v>19</v>
      </c>
      <c r="V54" s="22" t="s">
        <v>19</v>
      </c>
    </row>
    <row r="55" spans="1:22" x14ac:dyDescent="0.2">
      <c r="A55" s="11">
        <f>'Web Graph Info.'!A48:A195</f>
        <v>42193</v>
      </c>
      <c r="B55" s="22" t="s">
        <v>19</v>
      </c>
      <c r="C55" s="22" t="s">
        <v>19</v>
      </c>
      <c r="D55" s="22" t="s">
        <v>19</v>
      </c>
      <c r="E55" s="22" t="s">
        <v>19</v>
      </c>
      <c r="F55" s="22" t="s">
        <v>19</v>
      </c>
      <c r="G55" s="22" t="s">
        <v>19</v>
      </c>
      <c r="H55" s="22" t="s">
        <v>19</v>
      </c>
      <c r="I55" s="22" t="s">
        <v>19</v>
      </c>
      <c r="J55" s="22" t="s">
        <v>19</v>
      </c>
      <c r="K55" s="22" t="s">
        <v>19</v>
      </c>
      <c r="L55" s="22" t="s">
        <v>19</v>
      </c>
      <c r="M55" s="22" t="s">
        <v>19</v>
      </c>
      <c r="N55" s="22" t="s">
        <v>19</v>
      </c>
      <c r="O55" s="22" t="s">
        <v>19</v>
      </c>
      <c r="P55" s="22" t="s">
        <v>19</v>
      </c>
      <c r="Q55" s="22" t="s">
        <v>19</v>
      </c>
      <c r="R55" s="22" t="s">
        <v>19</v>
      </c>
      <c r="S55" s="22" t="s">
        <v>19</v>
      </c>
      <c r="T55" s="22" t="s">
        <v>19</v>
      </c>
      <c r="U55" s="22" t="s">
        <v>19</v>
      </c>
      <c r="V55" s="22" t="s">
        <v>19</v>
      </c>
    </row>
    <row r="56" spans="1:22" x14ac:dyDescent="0.2">
      <c r="A56" s="11">
        <f>'Web Graph Info.'!A49:A196</f>
        <v>42194</v>
      </c>
      <c r="B56" s="22">
        <v>28.5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7</v>
      </c>
      <c r="J56" s="22">
        <v>1</v>
      </c>
      <c r="K56" s="22">
        <v>0</v>
      </c>
      <c r="L56" s="22">
        <v>1</v>
      </c>
      <c r="M56" s="22">
        <v>0</v>
      </c>
      <c r="N56" s="22">
        <v>0</v>
      </c>
      <c r="O56" s="22">
        <v>1.5</v>
      </c>
      <c r="P56" s="22">
        <v>0</v>
      </c>
      <c r="Q56" s="22">
        <v>0</v>
      </c>
      <c r="R56" s="22">
        <v>0</v>
      </c>
      <c r="S56" s="22">
        <v>0</v>
      </c>
      <c r="T56" s="101">
        <f t="shared" si="1"/>
        <v>39</v>
      </c>
      <c r="U56" s="40">
        <v>49</v>
      </c>
      <c r="V56">
        <f t="shared" si="2"/>
        <v>88</v>
      </c>
    </row>
    <row r="57" spans="1:22" x14ac:dyDescent="0.2">
      <c r="A57" s="11">
        <f>'Web Graph Info.'!A50:A197</f>
        <v>42195</v>
      </c>
      <c r="B57" s="22">
        <v>28.5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7</v>
      </c>
      <c r="J57" s="22">
        <v>1</v>
      </c>
      <c r="K57" s="22">
        <v>0</v>
      </c>
      <c r="L57" s="22">
        <v>1</v>
      </c>
      <c r="M57" s="22">
        <v>0</v>
      </c>
      <c r="N57" s="22">
        <v>0</v>
      </c>
      <c r="O57" s="22">
        <v>1.5</v>
      </c>
      <c r="P57" s="22">
        <v>0</v>
      </c>
      <c r="Q57" s="22">
        <v>0</v>
      </c>
      <c r="R57" s="22">
        <v>0</v>
      </c>
      <c r="S57" s="22">
        <v>0</v>
      </c>
      <c r="T57" s="101">
        <f t="shared" ref="T57" si="34">IF(SUM(B57:S57)=0,NA(),SUM(B57:S57))</f>
        <v>39</v>
      </c>
      <c r="U57" s="40">
        <v>49</v>
      </c>
      <c r="V57" s="101">
        <f t="shared" ref="V57" si="35">T57+U57</f>
        <v>88</v>
      </c>
    </row>
    <row r="58" spans="1:22" x14ac:dyDescent="0.2">
      <c r="A58" s="11">
        <f>'Web Graph Info.'!A51:A198</f>
        <v>42196</v>
      </c>
      <c r="B58" s="22">
        <v>32</v>
      </c>
      <c r="C58" s="22">
        <v>0.6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5</v>
      </c>
      <c r="J58" s="22">
        <v>0.6</v>
      </c>
      <c r="K58" s="22">
        <v>0</v>
      </c>
      <c r="L58" s="22">
        <v>0.3</v>
      </c>
      <c r="M58" s="22">
        <v>0</v>
      </c>
      <c r="N58" s="22">
        <v>0</v>
      </c>
      <c r="O58" s="22">
        <v>1</v>
      </c>
      <c r="P58" s="22">
        <v>0</v>
      </c>
      <c r="Q58" s="22">
        <v>0</v>
      </c>
      <c r="R58" s="22">
        <v>2.6</v>
      </c>
      <c r="S58" s="22">
        <v>0.3</v>
      </c>
      <c r="T58" s="101">
        <f t="shared" si="1"/>
        <v>42.4</v>
      </c>
      <c r="U58" s="40">
        <v>27</v>
      </c>
      <c r="V58">
        <f t="shared" si="2"/>
        <v>69.400000000000006</v>
      </c>
    </row>
    <row r="59" spans="1:22" x14ac:dyDescent="0.2">
      <c r="A59" s="11">
        <f>'Web Graph Info.'!A52:A199</f>
        <v>42197</v>
      </c>
      <c r="B59" s="22">
        <v>32</v>
      </c>
      <c r="C59" s="22">
        <v>0.6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5</v>
      </c>
      <c r="J59" s="22">
        <v>0.6</v>
      </c>
      <c r="K59" s="22">
        <v>0</v>
      </c>
      <c r="L59" s="22">
        <v>0.3</v>
      </c>
      <c r="M59" s="22">
        <v>0</v>
      </c>
      <c r="N59" s="22">
        <v>0</v>
      </c>
      <c r="O59" s="22">
        <v>1</v>
      </c>
      <c r="P59" s="22">
        <v>0</v>
      </c>
      <c r="Q59" s="22">
        <v>0</v>
      </c>
      <c r="R59" s="22">
        <v>2.6</v>
      </c>
      <c r="S59" s="22">
        <v>0.3</v>
      </c>
      <c r="T59" s="101">
        <f t="shared" ref="T59:T60" si="36">IF(SUM(B59:S59)=0,NA(),SUM(B59:S59))</f>
        <v>42.4</v>
      </c>
      <c r="U59" s="40">
        <v>27</v>
      </c>
      <c r="V59" s="101">
        <f t="shared" ref="V59:V60" si="37">T59+U59</f>
        <v>69.400000000000006</v>
      </c>
    </row>
    <row r="60" spans="1:22" x14ac:dyDescent="0.2">
      <c r="A60" s="11">
        <f>'Web Graph Info.'!A53:A200</f>
        <v>42198</v>
      </c>
      <c r="B60" s="22">
        <v>32</v>
      </c>
      <c r="C60" s="22">
        <v>0.6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5</v>
      </c>
      <c r="J60" s="22">
        <v>0.6</v>
      </c>
      <c r="K60" s="22">
        <v>0</v>
      </c>
      <c r="L60" s="22">
        <v>0.3</v>
      </c>
      <c r="M60" s="22">
        <v>0</v>
      </c>
      <c r="N60" s="22">
        <v>0</v>
      </c>
      <c r="O60" s="22">
        <v>1</v>
      </c>
      <c r="P60" s="22">
        <v>0</v>
      </c>
      <c r="Q60" s="22">
        <v>0</v>
      </c>
      <c r="R60" s="22">
        <v>2.6</v>
      </c>
      <c r="S60" s="22">
        <v>0.3</v>
      </c>
      <c r="T60" s="101">
        <f t="shared" si="36"/>
        <v>42.4</v>
      </c>
      <c r="U60" s="40">
        <v>27</v>
      </c>
      <c r="V60" s="101">
        <f t="shared" si="37"/>
        <v>69.400000000000006</v>
      </c>
    </row>
    <row r="61" spans="1:22" x14ac:dyDescent="0.2">
      <c r="A61" s="11">
        <f>'Web Graph Info.'!A54:A201</f>
        <v>42199</v>
      </c>
      <c r="B61" s="22">
        <v>91.5</v>
      </c>
      <c r="C61" s="22">
        <v>1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12</v>
      </c>
      <c r="J61" s="22">
        <v>4.5</v>
      </c>
      <c r="K61" s="22">
        <v>0</v>
      </c>
      <c r="L61" s="22">
        <v>2</v>
      </c>
      <c r="M61" s="22">
        <v>1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101">
        <f t="shared" si="1"/>
        <v>112</v>
      </c>
      <c r="U61" s="40">
        <v>73.5</v>
      </c>
      <c r="V61">
        <f t="shared" si="2"/>
        <v>185.5</v>
      </c>
    </row>
    <row r="62" spans="1:22" x14ac:dyDescent="0.2">
      <c r="A62" s="11">
        <f>'Web Graph Info.'!A55:A202</f>
        <v>42200</v>
      </c>
      <c r="B62" s="22">
        <v>91.5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12</v>
      </c>
      <c r="J62" s="22">
        <v>4.5</v>
      </c>
      <c r="K62" s="22">
        <v>0</v>
      </c>
      <c r="L62" s="22">
        <v>2</v>
      </c>
      <c r="M62" s="22">
        <v>1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101">
        <f t="shared" ref="T62" si="38">IF(SUM(B62:S62)=0,NA(),SUM(B62:S62))</f>
        <v>112</v>
      </c>
      <c r="U62" s="40">
        <v>73.5</v>
      </c>
      <c r="V62" s="101">
        <f t="shared" ref="V62" si="39">T62+U62</f>
        <v>185.5</v>
      </c>
    </row>
    <row r="63" spans="1:22" x14ac:dyDescent="0.2">
      <c r="A63" s="11">
        <f>'Web Graph Info.'!A56:A203</f>
        <v>42201</v>
      </c>
      <c r="B63" s="22">
        <v>68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17.5</v>
      </c>
      <c r="J63" s="22">
        <v>3.5</v>
      </c>
      <c r="K63" s="22">
        <v>0</v>
      </c>
      <c r="L63" s="22">
        <v>2</v>
      </c>
      <c r="M63" s="22">
        <v>0</v>
      </c>
      <c r="N63" s="22">
        <v>0</v>
      </c>
      <c r="O63" s="22">
        <v>0.5</v>
      </c>
      <c r="P63" s="22">
        <v>0</v>
      </c>
      <c r="Q63" s="22">
        <v>0</v>
      </c>
      <c r="R63" s="22">
        <v>0</v>
      </c>
      <c r="S63" s="22">
        <v>0</v>
      </c>
      <c r="T63" s="101">
        <f t="shared" si="1"/>
        <v>91.5</v>
      </c>
      <c r="U63" s="40">
        <v>15</v>
      </c>
      <c r="V63">
        <f t="shared" si="2"/>
        <v>106.5</v>
      </c>
    </row>
    <row r="64" spans="1:22" x14ac:dyDescent="0.2">
      <c r="A64" s="11">
        <f>'Web Graph Info.'!A57:A204</f>
        <v>42202</v>
      </c>
      <c r="B64" s="22">
        <v>68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17.5</v>
      </c>
      <c r="J64" s="22">
        <v>3.5</v>
      </c>
      <c r="K64" s="22">
        <v>0</v>
      </c>
      <c r="L64" s="22">
        <v>2</v>
      </c>
      <c r="M64" s="22">
        <v>0</v>
      </c>
      <c r="N64" s="22">
        <v>0</v>
      </c>
      <c r="O64" s="22">
        <v>0.5</v>
      </c>
      <c r="P64" s="22">
        <v>0</v>
      </c>
      <c r="Q64" s="22">
        <v>0</v>
      </c>
      <c r="R64" s="22">
        <v>0</v>
      </c>
      <c r="S64" s="22">
        <v>0</v>
      </c>
      <c r="T64" s="101">
        <f t="shared" ref="T64" si="40">IF(SUM(B64:S64)=0,NA(),SUM(B64:S64))</f>
        <v>91.5</v>
      </c>
      <c r="U64" s="40">
        <v>15</v>
      </c>
      <c r="V64" s="101">
        <f t="shared" ref="V64" si="41">T64+U64</f>
        <v>106.5</v>
      </c>
    </row>
    <row r="65" spans="1:22" x14ac:dyDescent="0.2">
      <c r="A65" s="11">
        <f>'Web Graph Info.'!A58:A205</f>
        <v>42203</v>
      </c>
      <c r="B65" s="22">
        <v>48.6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18.600000000000001</v>
      </c>
      <c r="J65" s="22">
        <v>2.6</v>
      </c>
      <c r="K65" s="22">
        <v>0</v>
      </c>
      <c r="L65" s="22">
        <v>0.6</v>
      </c>
      <c r="M65" s="22">
        <v>0</v>
      </c>
      <c r="N65" s="22">
        <v>0</v>
      </c>
      <c r="O65" s="22">
        <v>4.3</v>
      </c>
      <c r="P65" s="22">
        <v>0</v>
      </c>
      <c r="Q65" s="22">
        <v>0</v>
      </c>
      <c r="R65" s="22">
        <v>1.6</v>
      </c>
      <c r="S65" s="22">
        <v>0</v>
      </c>
      <c r="T65" s="101">
        <f t="shared" ref="T65" si="42">IF(SUM(B65:S65)=0,NA(),SUM(B65:S65))</f>
        <v>76.299999999999983</v>
      </c>
      <c r="U65" s="40">
        <v>28.3</v>
      </c>
      <c r="V65">
        <f t="shared" si="2"/>
        <v>104.59999999999998</v>
      </c>
    </row>
    <row r="66" spans="1:22" x14ac:dyDescent="0.2">
      <c r="A66" s="11">
        <f>'Web Graph Info.'!A59:A206</f>
        <v>42204</v>
      </c>
      <c r="B66" s="22">
        <v>48.6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18.600000000000001</v>
      </c>
      <c r="J66" s="22">
        <v>2.6</v>
      </c>
      <c r="K66" s="22">
        <v>0</v>
      </c>
      <c r="L66" s="22">
        <v>0.6</v>
      </c>
      <c r="M66" s="22">
        <v>0</v>
      </c>
      <c r="N66" s="22">
        <v>0</v>
      </c>
      <c r="O66" s="22">
        <v>4.3</v>
      </c>
      <c r="P66" s="22">
        <v>0</v>
      </c>
      <c r="Q66" s="22">
        <v>0</v>
      </c>
      <c r="R66" s="22">
        <v>1.6</v>
      </c>
      <c r="S66" s="22">
        <v>0</v>
      </c>
      <c r="T66" s="101">
        <f t="shared" ref="T66:T67" si="43">IF(SUM(B66:S66)=0,NA(),SUM(B66:S66))</f>
        <v>76.299999999999983</v>
      </c>
      <c r="U66" s="40">
        <v>28.3</v>
      </c>
      <c r="V66" s="101">
        <f t="shared" ref="V66" si="44">T66+U66</f>
        <v>104.59999999999998</v>
      </c>
    </row>
    <row r="67" spans="1:22" x14ac:dyDescent="0.2">
      <c r="A67" s="11">
        <f>'Web Graph Info.'!A60:A207</f>
        <v>42205</v>
      </c>
      <c r="B67" s="22">
        <v>48.6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18.600000000000001</v>
      </c>
      <c r="J67" s="22">
        <v>2.6</v>
      </c>
      <c r="K67" s="22">
        <v>0</v>
      </c>
      <c r="L67" s="22">
        <v>0.6</v>
      </c>
      <c r="M67" s="22">
        <v>0</v>
      </c>
      <c r="N67" s="22">
        <v>0</v>
      </c>
      <c r="O67" s="22">
        <v>4.3</v>
      </c>
      <c r="P67" s="22">
        <v>0</v>
      </c>
      <c r="Q67" s="22">
        <v>0</v>
      </c>
      <c r="R67" s="22">
        <v>1.6</v>
      </c>
      <c r="S67" s="22">
        <v>0</v>
      </c>
      <c r="T67" s="101">
        <f t="shared" si="43"/>
        <v>76.299999999999983</v>
      </c>
      <c r="U67" s="40">
        <v>28.3</v>
      </c>
      <c r="V67">
        <f t="shared" si="2"/>
        <v>104.59999999999998</v>
      </c>
    </row>
    <row r="68" spans="1:22" x14ac:dyDescent="0.2">
      <c r="A68" s="11">
        <f>'Web Graph Info.'!A61:A208</f>
        <v>42206</v>
      </c>
      <c r="B68" s="22">
        <v>16</v>
      </c>
      <c r="C68" s="22">
        <v>0.5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16</v>
      </c>
      <c r="J68" s="22">
        <v>1.5</v>
      </c>
      <c r="K68" s="22">
        <v>0</v>
      </c>
      <c r="L68" s="22">
        <v>0.5</v>
      </c>
      <c r="M68" s="22">
        <v>3.5</v>
      </c>
      <c r="N68" s="22">
        <v>0</v>
      </c>
      <c r="O68" s="22">
        <v>3</v>
      </c>
      <c r="P68" s="22">
        <v>0</v>
      </c>
      <c r="Q68" s="22">
        <v>0</v>
      </c>
      <c r="R68" s="22">
        <v>0</v>
      </c>
      <c r="S68" s="22">
        <v>0.5</v>
      </c>
      <c r="T68" s="101">
        <f t="shared" si="1"/>
        <v>41.5</v>
      </c>
      <c r="U68" s="40">
        <v>34.5</v>
      </c>
      <c r="V68">
        <f t="shared" si="2"/>
        <v>76</v>
      </c>
    </row>
    <row r="69" spans="1:22" x14ac:dyDescent="0.2">
      <c r="A69" s="11">
        <f>'Web Graph Info.'!A62:A209</f>
        <v>42207</v>
      </c>
      <c r="B69" s="22">
        <v>16</v>
      </c>
      <c r="C69" s="22">
        <v>0.5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16</v>
      </c>
      <c r="J69" s="22">
        <v>1.5</v>
      </c>
      <c r="K69" s="22">
        <v>0</v>
      </c>
      <c r="L69" s="22">
        <v>0.5</v>
      </c>
      <c r="M69" s="22">
        <v>3.5</v>
      </c>
      <c r="N69" s="22">
        <v>0</v>
      </c>
      <c r="O69" s="22">
        <v>3</v>
      </c>
      <c r="P69" s="22">
        <v>0</v>
      </c>
      <c r="Q69" s="22">
        <v>0</v>
      </c>
      <c r="R69" s="22">
        <v>0</v>
      </c>
      <c r="S69" s="22">
        <v>0.5</v>
      </c>
      <c r="T69" s="101">
        <f t="shared" ref="T69" si="45">IF(SUM(B69:S69)=0,NA(),SUM(B69:S69))</f>
        <v>41.5</v>
      </c>
      <c r="U69" s="40">
        <v>34.5</v>
      </c>
      <c r="V69" s="101">
        <f t="shared" ref="V69" si="46">T69+U69</f>
        <v>76</v>
      </c>
    </row>
    <row r="70" spans="1:22" x14ac:dyDescent="0.2">
      <c r="A70" s="11">
        <f>'Web Graph Info.'!A63:A210</f>
        <v>42208</v>
      </c>
      <c r="B70" s="22">
        <v>4.5</v>
      </c>
      <c r="C70" s="22">
        <v>1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4.5</v>
      </c>
      <c r="J70" s="22">
        <v>2</v>
      </c>
      <c r="K70" s="22">
        <v>0</v>
      </c>
      <c r="L70" s="22">
        <v>0</v>
      </c>
      <c r="M70" s="22">
        <v>0</v>
      </c>
      <c r="N70" s="22">
        <v>0</v>
      </c>
      <c r="O70" s="22">
        <v>5</v>
      </c>
      <c r="P70" s="22">
        <v>0</v>
      </c>
      <c r="Q70" s="22">
        <v>0</v>
      </c>
      <c r="R70" s="22">
        <v>0</v>
      </c>
      <c r="S70" s="22">
        <v>0</v>
      </c>
      <c r="T70" s="101">
        <f t="shared" si="1"/>
        <v>17</v>
      </c>
      <c r="U70" s="40">
        <v>5</v>
      </c>
      <c r="V70">
        <f t="shared" si="2"/>
        <v>22</v>
      </c>
    </row>
    <row r="71" spans="1:22" x14ac:dyDescent="0.2">
      <c r="A71" s="11">
        <f>'Web Graph Info.'!A64:A211</f>
        <v>42209</v>
      </c>
      <c r="B71" s="22">
        <v>4.5</v>
      </c>
      <c r="C71" s="22">
        <v>1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4.5</v>
      </c>
      <c r="J71" s="22">
        <v>2</v>
      </c>
      <c r="K71" s="22">
        <v>0</v>
      </c>
      <c r="L71" s="22">
        <v>0</v>
      </c>
      <c r="M71" s="22">
        <v>0</v>
      </c>
      <c r="N71" s="22">
        <v>0</v>
      </c>
      <c r="O71" s="22">
        <v>5</v>
      </c>
      <c r="P71" s="22">
        <v>0</v>
      </c>
      <c r="Q71" s="22">
        <v>0</v>
      </c>
      <c r="R71" s="22">
        <v>0</v>
      </c>
      <c r="S71" s="22">
        <v>0</v>
      </c>
      <c r="T71" s="101">
        <f t="shared" ref="T71" si="47">IF(SUM(B71:S71)=0,NA(),SUM(B71:S71))</f>
        <v>17</v>
      </c>
      <c r="U71" s="40">
        <v>5</v>
      </c>
      <c r="V71" s="101">
        <f t="shared" ref="V71" si="48">T71+U71</f>
        <v>22</v>
      </c>
    </row>
    <row r="72" spans="1:22" x14ac:dyDescent="0.2">
      <c r="A72" s="11">
        <f>'Web Graph Info.'!A65:A212</f>
        <v>42210</v>
      </c>
      <c r="B72" s="22">
        <v>13.6</v>
      </c>
      <c r="C72" s="22">
        <v>0.6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6.3</v>
      </c>
      <c r="J72" s="22">
        <v>1.6</v>
      </c>
      <c r="K72" s="22">
        <v>0</v>
      </c>
      <c r="L72" s="22">
        <v>0</v>
      </c>
      <c r="M72" s="22">
        <v>0</v>
      </c>
      <c r="N72" s="22">
        <v>0</v>
      </c>
      <c r="O72" s="22">
        <v>7</v>
      </c>
      <c r="P72" s="22">
        <v>0</v>
      </c>
      <c r="Q72" s="22">
        <v>0</v>
      </c>
      <c r="R72" s="22">
        <v>2</v>
      </c>
      <c r="S72" s="22">
        <v>0.6</v>
      </c>
      <c r="T72" s="101">
        <f t="shared" si="1"/>
        <v>31.700000000000003</v>
      </c>
      <c r="U72" s="40">
        <v>48.3</v>
      </c>
      <c r="V72">
        <f t="shared" si="2"/>
        <v>80</v>
      </c>
    </row>
    <row r="73" spans="1:22" x14ac:dyDescent="0.2">
      <c r="A73" s="11">
        <f>'Web Graph Info.'!A66:A213</f>
        <v>42211</v>
      </c>
      <c r="B73" s="22">
        <v>13.6</v>
      </c>
      <c r="C73" s="22">
        <v>0.6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6.3</v>
      </c>
      <c r="J73" s="22">
        <v>1.6</v>
      </c>
      <c r="K73" s="22">
        <v>0</v>
      </c>
      <c r="L73" s="22">
        <v>0</v>
      </c>
      <c r="M73" s="22">
        <v>0</v>
      </c>
      <c r="N73" s="22">
        <v>0</v>
      </c>
      <c r="O73" s="22">
        <v>7</v>
      </c>
      <c r="P73" s="22">
        <v>0</v>
      </c>
      <c r="Q73" s="22">
        <v>0</v>
      </c>
      <c r="R73" s="22">
        <v>2</v>
      </c>
      <c r="S73" s="22">
        <v>0.6</v>
      </c>
      <c r="T73" s="101">
        <f t="shared" ref="T73:T74" si="49">IF(SUM(B73:S73)=0,NA(),SUM(B73:S73))</f>
        <v>31.700000000000003</v>
      </c>
      <c r="U73" s="40">
        <v>48.3</v>
      </c>
      <c r="V73">
        <f t="shared" si="2"/>
        <v>80</v>
      </c>
    </row>
    <row r="74" spans="1:22" x14ac:dyDescent="0.2">
      <c r="A74" s="11">
        <f>'Web Graph Info.'!A67:A214</f>
        <v>42212</v>
      </c>
      <c r="B74" s="22">
        <v>13.6</v>
      </c>
      <c r="C74" s="22">
        <v>0.6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6.3</v>
      </c>
      <c r="J74" s="22">
        <v>1.6</v>
      </c>
      <c r="K74" s="22">
        <v>0</v>
      </c>
      <c r="L74" s="22">
        <v>0</v>
      </c>
      <c r="M74" s="22">
        <v>0</v>
      </c>
      <c r="N74" s="22">
        <v>0</v>
      </c>
      <c r="O74" s="22">
        <v>7</v>
      </c>
      <c r="P74" s="22">
        <v>0</v>
      </c>
      <c r="Q74" s="22">
        <v>0</v>
      </c>
      <c r="R74" s="22">
        <v>2</v>
      </c>
      <c r="S74" s="22">
        <v>0.6</v>
      </c>
      <c r="T74" s="101">
        <f t="shared" si="49"/>
        <v>31.700000000000003</v>
      </c>
      <c r="U74" s="40">
        <v>48.3</v>
      </c>
      <c r="V74">
        <f t="shared" ref="V74" si="50">T74+U74</f>
        <v>80</v>
      </c>
    </row>
    <row r="75" spans="1:22" x14ac:dyDescent="0.2">
      <c r="A75" s="11">
        <f>'Web Graph Info.'!A68:A215</f>
        <v>42213</v>
      </c>
      <c r="B75" s="22">
        <v>1.5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0.5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1</v>
      </c>
      <c r="P75" s="22">
        <v>0</v>
      </c>
      <c r="Q75" s="22">
        <v>0</v>
      </c>
      <c r="R75" s="22">
        <v>0.5</v>
      </c>
      <c r="S75" s="22">
        <v>0</v>
      </c>
      <c r="T75" s="101">
        <f t="shared" ref="T75:T137" si="51">IF(SUM(B75:S75)=0,NA(),SUM(B75:S75))</f>
        <v>3.5</v>
      </c>
      <c r="U75" s="40">
        <v>0</v>
      </c>
      <c r="V75">
        <f t="shared" ref="V75:V138" si="52">T75+U75</f>
        <v>3.5</v>
      </c>
    </row>
    <row r="76" spans="1:22" x14ac:dyDescent="0.2">
      <c r="A76" s="11">
        <f>'Web Graph Info.'!A69:A216</f>
        <v>42214</v>
      </c>
      <c r="B76" s="22">
        <v>1.5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0.5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1</v>
      </c>
      <c r="P76" s="22">
        <v>0</v>
      </c>
      <c r="Q76" s="22">
        <v>0</v>
      </c>
      <c r="R76" s="22">
        <v>0.5</v>
      </c>
      <c r="S76" s="22">
        <v>0</v>
      </c>
      <c r="T76" s="101">
        <f t="shared" ref="T76" si="53">IF(SUM(B76:S76)=0,NA(),SUM(B76:S76))</f>
        <v>3.5</v>
      </c>
      <c r="U76" s="40">
        <v>0</v>
      </c>
      <c r="V76">
        <f t="shared" si="52"/>
        <v>3.5</v>
      </c>
    </row>
    <row r="77" spans="1:22" x14ac:dyDescent="0.2">
      <c r="A77" s="11">
        <f>'Web Graph Info.'!A70:A217</f>
        <v>42215</v>
      </c>
      <c r="B77" s="22">
        <v>9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3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101">
        <f t="shared" si="51"/>
        <v>12</v>
      </c>
      <c r="U77" s="40">
        <v>57</v>
      </c>
      <c r="V77">
        <f t="shared" si="52"/>
        <v>69</v>
      </c>
    </row>
    <row r="78" spans="1:22" x14ac:dyDescent="0.2">
      <c r="A78" s="11">
        <f>'Web Graph Info.'!A71:A218</f>
        <v>42216</v>
      </c>
      <c r="B78" s="22">
        <v>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3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101">
        <f t="shared" ref="T78" si="54">IF(SUM(B78:S78)=0,NA(),SUM(B78:S78))</f>
        <v>12</v>
      </c>
      <c r="U78" s="40">
        <v>57</v>
      </c>
      <c r="V78">
        <f t="shared" si="52"/>
        <v>69</v>
      </c>
    </row>
    <row r="79" spans="1:22" x14ac:dyDescent="0.2">
      <c r="A79" s="11">
        <f>'Web Graph Info.'!A72:A219</f>
        <v>42217</v>
      </c>
      <c r="B79" s="22">
        <v>5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5.3</v>
      </c>
      <c r="J79" s="22">
        <v>1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101">
        <f t="shared" si="51"/>
        <v>11.3</v>
      </c>
      <c r="U79" s="40">
        <v>20.6</v>
      </c>
      <c r="V79">
        <f t="shared" si="52"/>
        <v>31.900000000000002</v>
      </c>
    </row>
    <row r="80" spans="1:22" x14ac:dyDescent="0.2">
      <c r="A80" s="11">
        <f>'Web Graph Info.'!A73:A220</f>
        <v>42218</v>
      </c>
      <c r="B80" s="22">
        <v>5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5.3</v>
      </c>
      <c r="J80" s="22">
        <v>1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101">
        <f t="shared" ref="T80:T81" si="55">IF(SUM(B80:S80)=0,NA(),SUM(B80:S80))</f>
        <v>11.3</v>
      </c>
      <c r="U80" s="40">
        <v>20.6</v>
      </c>
      <c r="V80" s="101">
        <f t="shared" ref="V80" si="56">T80+U80</f>
        <v>31.900000000000002</v>
      </c>
    </row>
    <row r="81" spans="1:22" x14ac:dyDescent="0.2">
      <c r="A81" s="11">
        <f>'Web Graph Info.'!A74:A221</f>
        <v>42219</v>
      </c>
      <c r="B81" s="22">
        <v>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5.3</v>
      </c>
      <c r="J81" s="22">
        <v>1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101">
        <f t="shared" si="55"/>
        <v>11.3</v>
      </c>
      <c r="U81" s="40">
        <v>20.6</v>
      </c>
      <c r="V81">
        <f t="shared" si="52"/>
        <v>31.900000000000002</v>
      </c>
    </row>
    <row r="82" spans="1:22" x14ac:dyDescent="0.2">
      <c r="A82" s="11">
        <f>'Web Graph Info.'!A75:A222</f>
        <v>42220</v>
      </c>
      <c r="B82" s="22">
        <v>3.5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5.5</v>
      </c>
      <c r="J82" s="22">
        <v>5.5</v>
      </c>
      <c r="K82" s="22">
        <v>0</v>
      </c>
      <c r="L82" s="22">
        <v>0.5</v>
      </c>
      <c r="M82" s="22">
        <v>0.5</v>
      </c>
      <c r="N82" s="22">
        <v>0</v>
      </c>
      <c r="O82" s="22">
        <v>0.5</v>
      </c>
      <c r="P82" s="22">
        <v>0</v>
      </c>
      <c r="Q82" s="22">
        <v>0</v>
      </c>
      <c r="R82" s="22">
        <v>0</v>
      </c>
      <c r="S82" s="22">
        <v>0</v>
      </c>
      <c r="T82" s="101">
        <f t="shared" si="51"/>
        <v>16</v>
      </c>
      <c r="U82" s="40">
        <v>6</v>
      </c>
      <c r="V82" s="101">
        <f t="shared" ref="V82" si="57">T82+U82</f>
        <v>22</v>
      </c>
    </row>
    <row r="83" spans="1:22" x14ac:dyDescent="0.2">
      <c r="A83" s="11">
        <f>'Web Graph Info.'!A76:A223</f>
        <v>42221</v>
      </c>
      <c r="B83" s="22">
        <v>3.5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5.5</v>
      </c>
      <c r="J83" s="22">
        <v>5.5</v>
      </c>
      <c r="K83" s="22">
        <v>0</v>
      </c>
      <c r="L83" s="22">
        <v>0.5</v>
      </c>
      <c r="M83" s="22">
        <v>0.5</v>
      </c>
      <c r="N83" s="22">
        <v>0</v>
      </c>
      <c r="O83" s="22">
        <v>0.5</v>
      </c>
      <c r="P83" s="22">
        <v>0</v>
      </c>
      <c r="Q83" s="22">
        <v>0</v>
      </c>
      <c r="R83" s="22">
        <v>0</v>
      </c>
      <c r="S83" s="22">
        <v>0</v>
      </c>
      <c r="T83" s="101">
        <f t="shared" ref="T83" si="58">IF(SUM(B83:S83)=0,NA(),SUM(B83:S83))</f>
        <v>16</v>
      </c>
      <c r="U83" s="40">
        <v>6</v>
      </c>
      <c r="V83" s="101">
        <f t="shared" ref="V83" si="59">T83+U83</f>
        <v>22</v>
      </c>
    </row>
    <row r="84" spans="1:22" x14ac:dyDescent="0.2">
      <c r="A84" s="11">
        <f>'Web Graph Info.'!A77:A224</f>
        <v>42222</v>
      </c>
      <c r="B84" s="22">
        <v>2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2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0.5</v>
      </c>
      <c r="P84" s="22">
        <v>0</v>
      </c>
      <c r="Q84" s="22">
        <v>0</v>
      </c>
      <c r="R84" s="22">
        <v>0.5</v>
      </c>
      <c r="S84" s="22">
        <v>0</v>
      </c>
      <c r="T84" s="101">
        <f t="shared" si="51"/>
        <v>5</v>
      </c>
      <c r="U84" s="40">
        <v>0</v>
      </c>
      <c r="V84">
        <f t="shared" si="52"/>
        <v>5</v>
      </c>
    </row>
    <row r="85" spans="1:22" x14ac:dyDescent="0.2">
      <c r="A85" s="11">
        <f>'Web Graph Info.'!A78:A225</f>
        <v>42223</v>
      </c>
      <c r="B85" s="22">
        <v>2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2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0.5</v>
      </c>
      <c r="P85" s="22">
        <v>0</v>
      </c>
      <c r="Q85" s="22">
        <v>0</v>
      </c>
      <c r="R85" s="22">
        <v>0.5</v>
      </c>
      <c r="S85" s="22">
        <v>0</v>
      </c>
      <c r="T85" s="101">
        <f t="shared" ref="T85" si="60">IF(SUM(B85:S85)=0,NA(),SUM(B85:S85))</f>
        <v>5</v>
      </c>
      <c r="U85" s="40">
        <v>0</v>
      </c>
      <c r="V85">
        <f t="shared" si="52"/>
        <v>5</v>
      </c>
    </row>
    <row r="86" spans="1:22" x14ac:dyDescent="0.2">
      <c r="A86" s="11">
        <f>'Web Graph Info.'!A79:A226</f>
        <v>42224</v>
      </c>
      <c r="B86" s="22">
        <v>0.3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2</v>
      </c>
      <c r="J86" s="22">
        <v>0.6</v>
      </c>
      <c r="K86" s="22">
        <v>0</v>
      </c>
      <c r="L86" s="22">
        <v>0.3</v>
      </c>
      <c r="M86" s="22">
        <v>0</v>
      </c>
      <c r="N86" s="22">
        <v>0</v>
      </c>
      <c r="O86" s="22">
        <v>0.3</v>
      </c>
      <c r="P86" s="22">
        <v>0</v>
      </c>
      <c r="Q86" s="22">
        <v>0</v>
      </c>
      <c r="R86" s="22">
        <v>0</v>
      </c>
      <c r="S86" s="22">
        <v>0</v>
      </c>
      <c r="T86" s="101">
        <f t="shared" si="51"/>
        <v>3.4999999999999996</v>
      </c>
      <c r="U86" s="40">
        <v>1.6</v>
      </c>
      <c r="V86" s="101">
        <f t="shared" ref="V86:V87" si="61">T86+U86</f>
        <v>5.0999999999999996</v>
      </c>
    </row>
    <row r="87" spans="1:22" x14ac:dyDescent="0.2">
      <c r="A87" s="11">
        <f>'Web Graph Info.'!A80:A227</f>
        <v>42225</v>
      </c>
      <c r="B87" s="22">
        <v>0.3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2</v>
      </c>
      <c r="J87" s="22">
        <v>0.6</v>
      </c>
      <c r="K87" s="22">
        <v>0</v>
      </c>
      <c r="L87" s="22">
        <v>0.3</v>
      </c>
      <c r="M87" s="22">
        <v>0</v>
      </c>
      <c r="N87" s="22">
        <v>0</v>
      </c>
      <c r="O87" s="22">
        <v>0.3</v>
      </c>
      <c r="P87" s="22">
        <v>0</v>
      </c>
      <c r="Q87" s="22">
        <v>0</v>
      </c>
      <c r="R87" s="22">
        <v>0</v>
      </c>
      <c r="S87" s="22">
        <v>0</v>
      </c>
      <c r="T87" s="101">
        <f t="shared" ref="T87:T88" si="62">IF(SUM(B87:S87)=0,NA(),SUM(B87:S87))</f>
        <v>3.4999999999999996</v>
      </c>
      <c r="U87" s="40">
        <v>1.6</v>
      </c>
      <c r="V87" s="101">
        <f t="shared" si="61"/>
        <v>5.0999999999999996</v>
      </c>
    </row>
    <row r="88" spans="1:22" x14ac:dyDescent="0.2">
      <c r="A88" s="11">
        <f>'Web Graph Info.'!A81:A228</f>
        <v>42226</v>
      </c>
      <c r="B88" s="22">
        <v>0.3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2</v>
      </c>
      <c r="J88" s="22">
        <v>0.6</v>
      </c>
      <c r="K88" s="22">
        <v>0</v>
      </c>
      <c r="L88" s="22">
        <v>0.3</v>
      </c>
      <c r="M88" s="22">
        <v>0</v>
      </c>
      <c r="N88" s="22">
        <v>0</v>
      </c>
      <c r="O88" s="22">
        <v>0.3</v>
      </c>
      <c r="P88" s="22">
        <v>0</v>
      </c>
      <c r="Q88" s="22">
        <v>0</v>
      </c>
      <c r="R88" s="22">
        <v>0</v>
      </c>
      <c r="S88" s="22">
        <v>0</v>
      </c>
      <c r="T88" s="101">
        <f t="shared" si="62"/>
        <v>3.4999999999999996</v>
      </c>
      <c r="U88" s="40">
        <v>1.6</v>
      </c>
      <c r="V88">
        <f t="shared" si="52"/>
        <v>5.0999999999999996</v>
      </c>
    </row>
    <row r="89" spans="1:22" x14ac:dyDescent="0.2">
      <c r="A89" s="11">
        <f>'Web Graph Info.'!A82:A229</f>
        <v>42227</v>
      </c>
      <c r="B89" s="22">
        <v>0.5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1.5</v>
      </c>
      <c r="J89" s="22">
        <v>1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101">
        <f t="shared" si="51"/>
        <v>3</v>
      </c>
      <c r="U89" s="40">
        <v>1.5</v>
      </c>
      <c r="V89">
        <f t="shared" si="52"/>
        <v>4.5</v>
      </c>
    </row>
    <row r="90" spans="1:22" x14ac:dyDescent="0.2">
      <c r="A90" s="11">
        <f>'Web Graph Info.'!A83:A230</f>
        <v>42228</v>
      </c>
      <c r="B90" s="22">
        <v>0.5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1.5</v>
      </c>
      <c r="J90" s="22">
        <v>1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101">
        <f t="shared" ref="T90" si="63">IF(SUM(B90:S90)=0,NA(),SUM(B90:S90))</f>
        <v>3</v>
      </c>
      <c r="U90" s="40">
        <v>1.5</v>
      </c>
      <c r="V90">
        <f>T90+U90</f>
        <v>4.5</v>
      </c>
    </row>
    <row r="91" spans="1:22" x14ac:dyDescent="0.2">
      <c r="A91" s="11">
        <f>'Web Graph Info.'!A84:A231</f>
        <v>42229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0.5</v>
      </c>
      <c r="K91" s="22">
        <v>0</v>
      </c>
      <c r="L91" s="22">
        <v>0</v>
      </c>
      <c r="M91" s="22">
        <v>0</v>
      </c>
      <c r="N91" s="22">
        <v>0</v>
      </c>
      <c r="O91" s="22">
        <v>0.5</v>
      </c>
      <c r="P91" s="22">
        <v>0</v>
      </c>
      <c r="Q91" s="22">
        <v>0</v>
      </c>
      <c r="R91" s="22">
        <v>0</v>
      </c>
      <c r="S91" s="22">
        <v>0</v>
      </c>
      <c r="T91" s="101">
        <f t="shared" si="51"/>
        <v>1</v>
      </c>
      <c r="U91" s="40">
        <v>4</v>
      </c>
      <c r="V91">
        <f t="shared" si="52"/>
        <v>5</v>
      </c>
    </row>
    <row r="92" spans="1:22" x14ac:dyDescent="0.2">
      <c r="A92" s="11">
        <f>'Web Graph Info.'!A85:A232</f>
        <v>42230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0.5</v>
      </c>
      <c r="K92" s="22">
        <v>0</v>
      </c>
      <c r="L92" s="22">
        <v>0</v>
      </c>
      <c r="M92" s="22">
        <v>0</v>
      </c>
      <c r="N92" s="22">
        <v>0</v>
      </c>
      <c r="O92" s="22">
        <v>0.5</v>
      </c>
      <c r="P92" s="22">
        <v>0</v>
      </c>
      <c r="Q92" s="22">
        <v>0</v>
      </c>
      <c r="R92" s="22">
        <v>0</v>
      </c>
      <c r="S92" s="22">
        <v>0</v>
      </c>
      <c r="T92" s="101">
        <f t="shared" ref="T92" si="64">IF(SUM(B92:S92)=0,NA(),SUM(B92:S92))</f>
        <v>1</v>
      </c>
      <c r="U92" s="40">
        <v>4</v>
      </c>
      <c r="V92" s="101">
        <f t="shared" ref="V92" si="65">T92+U92</f>
        <v>5</v>
      </c>
    </row>
    <row r="93" spans="1:22" x14ac:dyDescent="0.2">
      <c r="A93" s="11">
        <f>'Web Graph Info.'!A86:A233</f>
        <v>42231</v>
      </c>
      <c r="B93" s="22">
        <v>0.6</v>
      </c>
      <c r="C93" s="22">
        <v>0.3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1.6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101">
        <f t="shared" si="51"/>
        <v>2.5</v>
      </c>
      <c r="U93" s="40">
        <v>0.6</v>
      </c>
      <c r="V93">
        <f t="shared" si="52"/>
        <v>3.1</v>
      </c>
    </row>
    <row r="94" spans="1:22" x14ac:dyDescent="0.2">
      <c r="A94" s="11">
        <f>'Web Graph Info.'!A87:A234</f>
        <v>42232</v>
      </c>
      <c r="B94" s="22">
        <v>0.6</v>
      </c>
      <c r="C94" s="22">
        <v>0.3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1.6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101">
        <f t="shared" ref="T94:T95" si="66">IF(SUM(B94:S94)=0,NA(),SUM(B94:S94))</f>
        <v>2.5</v>
      </c>
      <c r="U94" s="40">
        <v>0.6</v>
      </c>
      <c r="V94">
        <f t="shared" si="52"/>
        <v>3.1</v>
      </c>
    </row>
    <row r="95" spans="1:22" x14ac:dyDescent="0.2">
      <c r="A95" s="11">
        <f>'Web Graph Info.'!A88:A235</f>
        <v>42233</v>
      </c>
      <c r="B95" s="22">
        <v>0.6</v>
      </c>
      <c r="C95" s="22">
        <v>0.3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1.6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101">
        <f t="shared" si="66"/>
        <v>2.5</v>
      </c>
      <c r="U95" s="40">
        <v>0.6</v>
      </c>
      <c r="V95">
        <f t="shared" si="52"/>
        <v>3.1</v>
      </c>
    </row>
    <row r="96" spans="1:22" x14ac:dyDescent="0.2">
      <c r="A96" s="11">
        <f>'Web Graph Info.'!A89:A236</f>
        <v>42234</v>
      </c>
      <c r="B96" s="22">
        <v>0.5</v>
      </c>
      <c r="C96" s="22">
        <v>0.5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2</v>
      </c>
      <c r="J96" s="22">
        <v>0</v>
      </c>
      <c r="K96" s="22">
        <v>0</v>
      </c>
      <c r="L96" s="22">
        <v>0</v>
      </c>
      <c r="M96" s="22">
        <v>0.5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101">
        <f t="shared" si="51"/>
        <v>3.5</v>
      </c>
      <c r="U96" s="40">
        <v>1</v>
      </c>
      <c r="V96">
        <f t="shared" si="52"/>
        <v>4.5</v>
      </c>
    </row>
    <row r="97" spans="1:22" x14ac:dyDescent="0.2">
      <c r="A97" s="11">
        <f>'Web Graph Info.'!A90:A237</f>
        <v>42235</v>
      </c>
      <c r="B97" s="22">
        <v>0.5</v>
      </c>
      <c r="C97" s="22">
        <v>0.5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2</v>
      </c>
      <c r="J97" s="22">
        <v>0</v>
      </c>
      <c r="K97" s="22">
        <v>0</v>
      </c>
      <c r="L97" s="22">
        <v>0</v>
      </c>
      <c r="M97" s="22">
        <v>0.5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101">
        <f t="shared" ref="T97:T98" si="67">IF(SUM(B97:S97)=0,NA(),SUM(B97:S97))</f>
        <v>3.5</v>
      </c>
      <c r="U97" s="40">
        <v>1</v>
      </c>
      <c r="V97" s="101">
        <f t="shared" ref="V97:V98" si="68">T97+U97</f>
        <v>4.5</v>
      </c>
    </row>
    <row r="98" spans="1:22" x14ac:dyDescent="0.2">
      <c r="A98" s="11">
        <f>'Web Graph Info.'!A91:A238</f>
        <v>42236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1</v>
      </c>
      <c r="J98" s="22">
        <v>0</v>
      </c>
      <c r="K98" s="22">
        <v>0</v>
      </c>
      <c r="L98" s="22">
        <v>0.5</v>
      </c>
      <c r="M98" s="22">
        <v>0.5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101">
        <f t="shared" si="67"/>
        <v>2</v>
      </c>
      <c r="U98" s="40">
        <v>0</v>
      </c>
      <c r="V98" s="101">
        <f t="shared" si="68"/>
        <v>2</v>
      </c>
    </row>
    <row r="99" spans="1:22" x14ac:dyDescent="0.2">
      <c r="A99" s="11">
        <f>'Web Graph Info.'!A92:A239</f>
        <v>42237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1</v>
      </c>
      <c r="J99" s="22">
        <v>0</v>
      </c>
      <c r="K99" s="22">
        <v>0</v>
      </c>
      <c r="L99" s="22">
        <v>0.5</v>
      </c>
      <c r="M99" s="22">
        <v>0.5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101">
        <f t="shared" si="51"/>
        <v>2</v>
      </c>
      <c r="U99" s="40">
        <v>0</v>
      </c>
      <c r="V99">
        <f t="shared" si="52"/>
        <v>2</v>
      </c>
    </row>
    <row r="100" spans="1:22" x14ac:dyDescent="0.2">
      <c r="A100" s="11">
        <f>'Web Graph Info.'!A93:A240</f>
        <v>42238</v>
      </c>
      <c r="B100" s="22">
        <f>7/3</f>
        <v>2.3333333333333335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f>10/3</f>
        <v>3.3333333333333335</v>
      </c>
      <c r="J100" s="22">
        <v>1</v>
      </c>
      <c r="K100" s="22">
        <v>0</v>
      </c>
      <c r="L100" s="22">
        <v>0</v>
      </c>
      <c r="M100" s="22">
        <v>0.3</v>
      </c>
      <c r="N100" s="22">
        <v>0</v>
      </c>
      <c r="O100" s="22">
        <v>2</v>
      </c>
      <c r="P100" s="22">
        <v>0</v>
      </c>
      <c r="Q100" s="22">
        <v>0</v>
      </c>
      <c r="R100" s="22">
        <v>0</v>
      </c>
      <c r="S100" s="22">
        <v>0</v>
      </c>
      <c r="T100" s="101">
        <f t="shared" si="51"/>
        <v>8.9666666666666668</v>
      </c>
      <c r="U100" s="40">
        <v>0.6</v>
      </c>
      <c r="V100">
        <f t="shared" si="52"/>
        <v>9.5666666666666664</v>
      </c>
    </row>
    <row r="101" spans="1:22" x14ac:dyDescent="0.2">
      <c r="A101" s="11">
        <f>'Web Graph Info.'!A94:A241</f>
        <v>42239</v>
      </c>
      <c r="B101" s="22">
        <f t="shared" ref="B101:B102" si="69">7/3</f>
        <v>2.3333333333333335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f t="shared" ref="I101:I102" si="70">10/3</f>
        <v>3.3333333333333335</v>
      </c>
      <c r="J101" s="22">
        <v>1</v>
      </c>
      <c r="K101" s="22">
        <v>0</v>
      </c>
      <c r="L101" s="22">
        <v>0</v>
      </c>
      <c r="M101" s="22">
        <v>0.3</v>
      </c>
      <c r="N101" s="22">
        <v>0</v>
      </c>
      <c r="O101" s="22">
        <v>2</v>
      </c>
      <c r="P101" s="22">
        <v>0</v>
      </c>
      <c r="Q101" s="22">
        <v>0</v>
      </c>
      <c r="R101" s="22">
        <v>0</v>
      </c>
      <c r="S101" s="22">
        <v>0</v>
      </c>
      <c r="T101" s="101">
        <f t="shared" si="51"/>
        <v>8.9666666666666668</v>
      </c>
      <c r="U101" s="40">
        <v>0.6</v>
      </c>
      <c r="V101">
        <f t="shared" si="52"/>
        <v>9.5666666666666664</v>
      </c>
    </row>
    <row r="102" spans="1:22" x14ac:dyDescent="0.2">
      <c r="A102" s="11">
        <f>'Web Graph Info.'!A95:A242</f>
        <v>42240</v>
      </c>
      <c r="B102" s="22">
        <f t="shared" si="69"/>
        <v>2.3333333333333335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f t="shared" si="70"/>
        <v>3.3333333333333335</v>
      </c>
      <c r="J102" s="22">
        <v>1</v>
      </c>
      <c r="K102" s="22">
        <v>0</v>
      </c>
      <c r="L102" s="22">
        <v>0</v>
      </c>
      <c r="M102" s="22">
        <v>0.3</v>
      </c>
      <c r="N102" s="22">
        <v>0</v>
      </c>
      <c r="O102" s="22">
        <v>2</v>
      </c>
      <c r="P102" s="22">
        <v>0</v>
      </c>
      <c r="Q102" s="22">
        <v>0</v>
      </c>
      <c r="R102" s="22">
        <v>0</v>
      </c>
      <c r="S102" s="22">
        <v>0</v>
      </c>
      <c r="T102" s="101">
        <f t="shared" si="51"/>
        <v>8.9666666666666668</v>
      </c>
      <c r="U102" s="40">
        <v>0.6</v>
      </c>
      <c r="V102">
        <f t="shared" si="52"/>
        <v>9.5666666666666664</v>
      </c>
    </row>
    <row r="103" spans="1:22" x14ac:dyDescent="0.2">
      <c r="A103" s="11">
        <f>'Web Graph Info.'!A96:A243</f>
        <v>42241</v>
      </c>
      <c r="B103" s="22">
        <v>1.5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0.5</v>
      </c>
      <c r="J103" s="22">
        <v>0.5</v>
      </c>
      <c r="K103" s="22">
        <v>0</v>
      </c>
      <c r="L103" s="22">
        <v>0</v>
      </c>
      <c r="M103" s="22">
        <v>0</v>
      </c>
      <c r="N103" s="22">
        <v>0</v>
      </c>
      <c r="O103" s="22">
        <v>2.5</v>
      </c>
      <c r="P103" s="22">
        <v>0</v>
      </c>
      <c r="Q103" s="22">
        <v>0</v>
      </c>
      <c r="R103" s="22">
        <v>0</v>
      </c>
      <c r="S103" s="22">
        <v>0</v>
      </c>
      <c r="T103" s="101">
        <f t="shared" ref="T103" si="71">IF(SUM(B103:S103)=0,NA(),SUM(B103:S103))</f>
        <v>5</v>
      </c>
      <c r="U103" s="40">
        <v>4.5</v>
      </c>
      <c r="V103" s="101">
        <f t="shared" ref="V103" si="72">T103+U103</f>
        <v>9.5</v>
      </c>
    </row>
    <row r="104" spans="1:22" x14ac:dyDescent="0.2">
      <c r="A104" s="11">
        <f>'Web Graph Info.'!A97:A244</f>
        <v>42242</v>
      </c>
      <c r="B104" s="22">
        <v>1.5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0.5</v>
      </c>
      <c r="J104" s="22">
        <v>0.5</v>
      </c>
      <c r="K104" s="22">
        <v>0</v>
      </c>
      <c r="L104" s="22">
        <v>0</v>
      </c>
      <c r="M104" s="22">
        <v>0</v>
      </c>
      <c r="N104" s="22">
        <v>0</v>
      </c>
      <c r="O104" s="22">
        <v>2.5</v>
      </c>
      <c r="P104" s="22">
        <v>0</v>
      </c>
      <c r="Q104" s="22">
        <v>0</v>
      </c>
      <c r="R104" s="22">
        <v>0</v>
      </c>
      <c r="S104" s="22">
        <v>0</v>
      </c>
      <c r="T104" s="101">
        <f t="shared" ref="T104" si="73">IF(SUM(B104:S104)=0,NA(),SUM(B104:S104))</f>
        <v>5</v>
      </c>
      <c r="U104" s="40">
        <v>4.5</v>
      </c>
      <c r="V104" s="101">
        <f t="shared" ref="V104" si="74">T104+U104</f>
        <v>9.5</v>
      </c>
    </row>
    <row r="105" spans="1:22" x14ac:dyDescent="0.2">
      <c r="A105" s="11">
        <f>'Web Graph Info.'!A98:A245</f>
        <v>42243</v>
      </c>
      <c r="B105" s="22">
        <v>1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2.5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1.5</v>
      </c>
      <c r="P105" s="22">
        <v>0</v>
      </c>
      <c r="Q105" s="22">
        <v>0</v>
      </c>
      <c r="R105" s="22">
        <v>0</v>
      </c>
      <c r="S105" s="22">
        <v>0</v>
      </c>
      <c r="T105" s="101">
        <f t="shared" si="51"/>
        <v>5</v>
      </c>
      <c r="U105" s="40">
        <v>1</v>
      </c>
      <c r="V105">
        <f t="shared" si="52"/>
        <v>6</v>
      </c>
    </row>
    <row r="106" spans="1:22" x14ac:dyDescent="0.2">
      <c r="A106" s="11">
        <f>'Web Graph Info.'!A99:A246</f>
        <v>42244</v>
      </c>
      <c r="B106" s="22">
        <v>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2.5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1.5</v>
      </c>
      <c r="P106" s="22">
        <v>0</v>
      </c>
      <c r="Q106" s="22">
        <v>0</v>
      </c>
      <c r="R106" s="22">
        <v>0</v>
      </c>
      <c r="S106" s="22">
        <v>0</v>
      </c>
      <c r="T106" s="101">
        <f t="shared" si="51"/>
        <v>5</v>
      </c>
      <c r="U106" s="40">
        <v>1</v>
      </c>
      <c r="V106">
        <f t="shared" si="52"/>
        <v>6</v>
      </c>
    </row>
    <row r="107" spans="1:22" x14ac:dyDescent="0.2">
      <c r="A107" s="11">
        <f>'Web Graph Info.'!A100:A247</f>
        <v>42245</v>
      </c>
      <c r="B107" s="22">
        <v>0.3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0.3</v>
      </c>
      <c r="J107" s="22">
        <v>0</v>
      </c>
      <c r="K107" s="22">
        <v>0</v>
      </c>
      <c r="L107" s="22">
        <v>0.3</v>
      </c>
      <c r="M107" s="22">
        <v>0</v>
      </c>
      <c r="N107" s="22">
        <v>0</v>
      </c>
      <c r="O107" s="22">
        <v>0.6</v>
      </c>
      <c r="P107" s="22">
        <v>0</v>
      </c>
      <c r="Q107" s="22">
        <v>0</v>
      </c>
      <c r="R107" s="22">
        <v>0</v>
      </c>
      <c r="S107" s="22">
        <v>0</v>
      </c>
      <c r="T107" s="101">
        <f t="shared" si="51"/>
        <v>1.5</v>
      </c>
      <c r="U107" s="40">
        <v>0.3</v>
      </c>
      <c r="V107">
        <f t="shared" si="52"/>
        <v>1.8</v>
      </c>
    </row>
    <row r="108" spans="1:22" x14ac:dyDescent="0.2">
      <c r="A108" s="11">
        <f>'Web Graph Info.'!A101:A248</f>
        <v>42246</v>
      </c>
      <c r="B108" s="22">
        <v>0.3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0.3</v>
      </c>
      <c r="J108" s="22">
        <v>0</v>
      </c>
      <c r="K108" s="22">
        <v>0</v>
      </c>
      <c r="L108" s="22">
        <v>0.3</v>
      </c>
      <c r="M108" s="22">
        <v>0</v>
      </c>
      <c r="N108" s="22">
        <v>0</v>
      </c>
      <c r="O108" s="22">
        <v>0.6</v>
      </c>
      <c r="P108" s="22">
        <v>0</v>
      </c>
      <c r="Q108" s="22">
        <v>0</v>
      </c>
      <c r="R108" s="22">
        <v>0</v>
      </c>
      <c r="S108" s="22">
        <v>0</v>
      </c>
      <c r="T108" s="101">
        <f t="shared" si="51"/>
        <v>1.5</v>
      </c>
      <c r="U108" s="40">
        <v>0.3</v>
      </c>
      <c r="V108">
        <f t="shared" si="52"/>
        <v>1.8</v>
      </c>
    </row>
    <row r="109" spans="1:22" x14ac:dyDescent="0.2">
      <c r="A109" s="11">
        <f>'Web Graph Info.'!A102:A249</f>
        <v>42247</v>
      </c>
      <c r="B109" s="22">
        <v>0.3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0.3</v>
      </c>
      <c r="J109" s="22">
        <v>0</v>
      </c>
      <c r="K109" s="22">
        <v>0</v>
      </c>
      <c r="L109" s="22">
        <v>0.3</v>
      </c>
      <c r="M109" s="22">
        <v>0</v>
      </c>
      <c r="N109" s="22">
        <v>0</v>
      </c>
      <c r="O109" s="22">
        <v>0.6</v>
      </c>
      <c r="P109" s="22">
        <v>0</v>
      </c>
      <c r="Q109" s="22">
        <v>0</v>
      </c>
      <c r="R109" s="22">
        <v>0</v>
      </c>
      <c r="S109" s="22">
        <v>0</v>
      </c>
      <c r="T109" s="101">
        <f t="shared" si="51"/>
        <v>1.5</v>
      </c>
      <c r="U109" s="40">
        <v>0.3</v>
      </c>
      <c r="V109">
        <f t="shared" si="52"/>
        <v>1.8</v>
      </c>
    </row>
    <row r="110" spans="1:22" x14ac:dyDescent="0.2">
      <c r="A110" s="11">
        <f>'Web Graph Info.'!A103:A250</f>
        <v>42248</v>
      </c>
      <c r="B110" s="22">
        <v>4.5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0.5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1</v>
      </c>
      <c r="P110" s="22">
        <v>0</v>
      </c>
      <c r="Q110" s="22">
        <v>0</v>
      </c>
      <c r="R110" s="22">
        <v>0</v>
      </c>
      <c r="S110" s="22">
        <v>0</v>
      </c>
      <c r="T110" s="101">
        <f t="shared" si="51"/>
        <v>6</v>
      </c>
      <c r="U110" s="40">
        <v>0.5</v>
      </c>
      <c r="V110">
        <f t="shared" si="52"/>
        <v>6.5</v>
      </c>
    </row>
    <row r="111" spans="1:22" x14ac:dyDescent="0.2">
      <c r="A111" s="11">
        <f>'Web Graph Info.'!A104:A251</f>
        <v>42249</v>
      </c>
      <c r="B111" s="22">
        <v>4.5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0.5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1</v>
      </c>
      <c r="P111" s="22">
        <v>0</v>
      </c>
      <c r="Q111" s="22">
        <v>0</v>
      </c>
      <c r="R111" s="22">
        <v>0</v>
      </c>
      <c r="S111" s="22">
        <v>0</v>
      </c>
      <c r="T111" s="101">
        <f t="shared" ref="T111" si="75">IF(SUM(B111:S111)=0,NA(),SUM(B111:S111))</f>
        <v>6</v>
      </c>
      <c r="U111" s="40">
        <v>0.5</v>
      </c>
      <c r="V111" s="101">
        <f t="shared" ref="V111" si="76">T111+U111</f>
        <v>6.5</v>
      </c>
    </row>
    <row r="112" spans="1:22" x14ac:dyDescent="0.2">
      <c r="A112" s="11">
        <f>'Web Graph Info.'!A105:A252</f>
        <v>42250</v>
      </c>
      <c r="B112" s="22">
        <v>3.5</v>
      </c>
      <c r="C112" s="22">
        <v>0.5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5</v>
      </c>
      <c r="J112" s="22">
        <v>0</v>
      </c>
      <c r="K112" s="22">
        <v>0</v>
      </c>
      <c r="L112" s="22">
        <v>0.5</v>
      </c>
      <c r="M112" s="22">
        <v>0.5</v>
      </c>
      <c r="N112" s="22">
        <v>0</v>
      </c>
      <c r="O112" s="22">
        <v>3</v>
      </c>
      <c r="P112" s="22">
        <v>0</v>
      </c>
      <c r="Q112" s="22">
        <v>0</v>
      </c>
      <c r="R112" s="22">
        <v>0</v>
      </c>
      <c r="S112" s="22">
        <v>0</v>
      </c>
      <c r="T112" s="101">
        <f t="shared" si="51"/>
        <v>13</v>
      </c>
      <c r="U112" s="40">
        <v>1.5</v>
      </c>
      <c r="V112">
        <f t="shared" si="52"/>
        <v>14.5</v>
      </c>
    </row>
    <row r="113" spans="1:22" x14ac:dyDescent="0.2">
      <c r="A113" s="11">
        <f>'Web Graph Info.'!A106:A253</f>
        <v>42251</v>
      </c>
      <c r="B113" s="22">
        <v>3.5</v>
      </c>
      <c r="C113" s="22">
        <v>0.5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5</v>
      </c>
      <c r="J113" s="22">
        <v>0</v>
      </c>
      <c r="K113" s="22">
        <v>0</v>
      </c>
      <c r="L113" s="22">
        <v>0.5</v>
      </c>
      <c r="M113" s="22">
        <v>0.5</v>
      </c>
      <c r="N113" s="22">
        <v>0</v>
      </c>
      <c r="O113" s="22">
        <v>3</v>
      </c>
      <c r="P113" s="22">
        <v>0</v>
      </c>
      <c r="Q113" s="22">
        <v>0</v>
      </c>
      <c r="R113" s="22">
        <v>0</v>
      </c>
      <c r="S113" s="22">
        <v>0</v>
      </c>
      <c r="T113" s="101">
        <f t="shared" ref="T113" si="77">IF(SUM(B113:S113)=0,NA(),SUM(B113:S113))</f>
        <v>13</v>
      </c>
      <c r="U113" s="40">
        <v>1.5</v>
      </c>
      <c r="V113" s="101">
        <f t="shared" ref="V113" si="78">T113+U113</f>
        <v>14.5</v>
      </c>
    </row>
    <row r="114" spans="1:22" x14ac:dyDescent="0.2">
      <c r="A114" s="11">
        <f>'Web Graph Info.'!A107:A254</f>
        <v>42252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3</v>
      </c>
      <c r="J114" s="22">
        <v>0.5</v>
      </c>
      <c r="K114" s="22">
        <v>0</v>
      </c>
      <c r="L114" s="22">
        <v>0</v>
      </c>
      <c r="M114" s="22">
        <v>0.5</v>
      </c>
      <c r="N114" s="22">
        <v>0</v>
      </c>
      <c r="O114" s="22">
        <v>4</v>
      </c>
      <c r="P114" s="22">
        <v>0</v>
      </c>
      <c r="Q114" s="22">
        <v>0</v>
      </c>
      <c r="R114" s="22">
        <v>0</v>
      </c>
      <c r="S114" s="22">
        <v>0</v>
      </c>
      <c r="T114" s="101">
        <f t="shared" si="51"/>
        <v>8</v>
      </c>
      <c r="U114" s="40">
        <v>2.5</v>
      </c>
      <c r="V114">
        <f t="shared" si="52"/>
        <v>10.5</v>
      </c>
    </row>
    <row r="115" spans="1:22" x14ac:dyDescent="0.2">
      <c r="A115" s="11">
        <f>'Web Graph Info.'!A108:A255</f>
        <v>42253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3</v>
      </c>
      <c r="J115" s="22">
        <v>0.5</v>
      </c>
      <c r="K115" s="22">
        <v>0</v>
      </c>
      <c r="L115" s="22">
        <v>0</v>
      </c>
      <c r="M115" s="22">
        <v>0.5</v>
      </c>
      <c r="N115" s="22">
        <v>0</v>
      </c>
      <c r="O115" s="22">
        <v>4</v>
      </c>
      <c r="P115" s="22">
        <v>0</v>
      </c>
      <c r="Q115" s="22">
        <v>0</v>
      </c>
      <c r="R115" s="22">
        <v>0</v>
      </c>
      <c r="S115" s="22">
        <v>0</v>
      </c>
      <c r="T115" s="101">
        <f t="shared" ref="T115:T117" si="79">IF(SUM(B115:S115)=0,NA(),SUM(B115:S115))</f>
        <v>8</v>
      </c>
      <c r="U115" s="40">
        <v>2.5</v>
      </c>
      <c r="V115" s="101">
        <f t="shared" ref="V115:V117" si="80">T115+U115</f>
        <v>10.5</v>
      </c>
    </row>
    <row r="116" spans="1:22" x14ac:dyDescent="0.2">
      <c r="A116" s="11">
        <f>'Web Graph Info.'!A109:A256</f>
        <v>42254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3</v>
      </c>
      <c r="J116" s="22">
        <v>0.5</v>
      </c>
      <c r="K116" s="22">
        <v>0</v>
      </c>
      <c r="L116" s="22">
        <v>0</v>
      </c>
      <c r="M116" s="22">
        <v>0.5</v>
      </c>
      <c r="N116" s="22">
        <v>0</v>
      </c>
      <c r="O116" s="22">
        <v>4</v>
      </c>
      <c r="P116" s="22">
        <v>0</v>
      </c>
      <c r="Q116" s="22">
        <v>0</v>
      </c>
      <c r="R116" s="22">
        <v>0</v>
      </c>
      <c r="S116" s="22">
        <v>0</v>
      </c>
      <c r="T116" s="101">
        <f t="shared" si="79"/>
        <v>8</v>
      </c>
      <c r="U116" s="40">
        <v>2.5</v>
      </c>
      <c r="V116" s="101">
        <f t="shared" si="80"/>
        <v>10.5</v>
      </c>
    </row>
    <row r="117" spans="1:22" x14ac:dyDescent="0.2">
      <c r="A117" s="11">
        <f>'Web Graph Info.'!A110:A257</f>
        <v>42255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3</v>
      </c>
      <c r="J117" s="22">
        <v>0.5</v>
      </c>
      <c r="K117" s="22">
        <v>0</v>
      </c>
      <c r="L117" s="22">
        <v>0</v>
      </c>
      <c r="M117" s="22">
        <v>0.5</v>
      </c>
      <c r="N117" s="22">
        <v>0</v>
      </c>
      <c r="O117" s="22">
        <v>4</v>
      </c>
      <c r="P117" s="22">
        <v>0</v>
      </c>
      <c r="Q117" s="22">
        <v>0</v>
      </c>
      <c r="R117" s="22">
        <v>0</v>
      </c>
      <c r="S117" s="22">
        <v>0</v>
      </c>
      <c r="T117" s="101">
        <f t="shared" si="79"/>
        <v>8</v>
      </c>
      <c r="U117" s="40">
        <v>2.5</v>
      </c>
      <c r="V117" s="101">
        <f t="shared" si="80"/>
        <v>10.5</v>
      </c>
    </row>
    <row r="118" spans="1:22" x14ac:dyDescent="0.2">
      <c r="A118" s="11">
        <f>'Web Graph Info.'!A111:A258</f>
        <v>42256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3</v>
      </c>
      <c r="J118" s="22">
        <v>1</v>
      </c>
      <c r="K118" s="22">
        <v>0</v>
      </c>
      <c r="L118" s="22">
        <v>0</v>
      </c>
      <c r="M118" s="22">
        <v>0</v>
      </c>
      <c r="N118" s="22">
        <v>0</v>
      </c>
      <c r="O118" s="22">
        <v>1</v>
      </c>
      <c r="P118" s="22">
        <v>0</v>
      </c>
      <c r="Q118" s="22">
        <v>0</v>
      </c>
      <c r="R118" s="22">
        <v>0</v>
      </c>
      <c r="S118" s="22">
        <v>0</v>
      </c>
      <c r="T118" s="101">
        <f t="shared" si="51"/>
        <v>5</v>
      </c>
      <c r="U118" s="40">
        <v>0</v>
      </c>
      <c r="V118">
        <f t="shared" si="52"/>
        <v>5</v>
      </c>
    </row>
    <row r="119" spans="1:22" x14ac:dyDescent="0.2">
      <c r="A119" s="11">
        <f>'Web Graph Info.'!A112:A259</f>
        <v>42257</v>
      </c>
      <c r="B119" s="22">
        <v>1.5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2.5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2.5</v>
      </c>
      <c r="P119" s="22">
        <v>0</v>
      </c>
      <c r="Q119" s="22">
        <v>0</v>
      </c>
      <c r="R119" s="22">
        <v>0</v>
      </c>
      <c r="S119" s="22">
        <v>0</v>
      </c>
      <c r="T119" s="101">
        <f t="shared" si="51"/>
        <v>6.5</v>
      </c>
      <c r="U119" s="40">
        <v>0</v>
      </c>
      <c r="V119">
        <f t="shared" si="52"/>
        <v>6.5</v>
      </c>
    </row>
    <row r="120" spans="1:22" x14ac:dyDescent="0.2">
      <c r="A120" s="11">
        <f>'Web Graph Info.'!A113:A260</f>
        <v>42258</v>
      </c>
      <c r="B120" s="22">
        <v>1.5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2.5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2.5</v>
      </c>
      <c r="P120" s="22">
        <v>0</v>
      </c>
      <c r="Q120" s="22">
        <v>0</v>
      </c>
      <c r="R120" s="22">
        <v>0</v>
      </c>
      <c r="S120" s="22">
        <v>0</v>
      </c>
      <c r="T120" s="101">
        <f t="shared" ref="T120" si="81">IF(SUM(B120:S120)=0,NA(),SUM(B120:S120))</f>
        <v>6.5</v>
      </c>
      <c r="U120" s="40">
        <v>0</v>
      </c>
      <c r="V120" s="101">
        <f t="shared" ref="V120" si="82">T120+U120</f>
        <v>6.5</v>
      </c>
    </row>
    <row r="121" spans="1:22" x14ac:dyDescent="0.2">
      <c r="A121" s="11">
        <f>'Web Graph Info.'!A114:A261</f>
        <v>42259</v>
      </c>
      <c r="B121" s="22">
        <v>4.5999999999999996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7.3</v>
      </c>
      <c r="J121" s="22">
        <v>0.3</v>
      </c>
      <c r="K121" s="22">
        <v>0</v>
      </c>
      <c r="L121" s="22">
        <v>0.6</v>
      </c>
      <c r="M121" s="22">
        <v>0</v>
      </c>
      <c r="N121" s="22">
        <v>0</v>
      </c>
      <c r="O121" s="22">
        <v>8</v>
      </c>
      <c r="P121" s="22">
        <v>0</v>
      </c>
      <c r="Q121" s="22">
        <v>0</v>
      </c>
      <c r="R121" s="22">
        <v>0</v>
      </c>
      <c r="S121" s="22">
        <v>0</v>
      </c>
      <c r="T121" s="101">
        <f t="shared" si="51"/>
        <v>20.799999999999997</v>
      </c>
      <c r="U121" s="40">
        <v>1.3</v>
      </c>
      <c r="V121">
        <f t="shared" si="52"/>
        <v>22.099999999999998</v>
      </c>
    </row>
    <row r="122" spans="1:22" x14ac:dyDescent="0.2">
      <c r="A122" s="11">
        <f>'Web Graph Info.'!A115:A262</f>
        <v>42260</v>
      </c>
      <c r="B122" s="22">
        <v>4.5999999999999996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7.3</v>
      </c>
      <c r="J122" s="22">
        <v>0.3</v>
      </c>
      <c r="K122" s="22">
        <v>0</v>
      </c>
      <c r="L122" s="22">
        <v>0.6</v>
      </c>
      <c r="M122" s="22">
        <v>0</v>
      </c>
      <c r="N122" s="22">
        <v>0</v>
      </c>
      <c r="O122" s="22">
        <v>8</v>
      </c>
      <c r="P122" s="22">
        <v>0</v>
      </c>
      <c r="Q122" s="22">
        <v>0</v>
      </c>
      <c r="R122" s="22">
        <v>0</v>
      </c>
      <c r="S122" s="22">
        <v>0</v>
      </c>
      <c r="T122" s="101">
        <f t="shared" ref="T122:T123" si="83">IF(SUM(B122:S122)=0,NA(),SUM(B122:S122))</f>
        <v>20.799999999999997</v>
      </c>
      <c r="U122" s="40">
        <v>1.3</v>
      </c>
      <c r="V122" s="101">
        <f t="shared" ref="V122:V123" si="84">T122+U122</f>
        <v>22.099999999999998</v>
      </c>
    </row>
    <row r="123" spans="1:22" x14ac:dyDescent="0.2">
      <c r="A123" s="11">
        <f>'Web Graph Info.'!A116:A263</f>
        <v>42261</v>
      </c>
      <c r="B123" s="22">
        <v>4.5999999999999996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7.3</v>
      </c>
      <c r="J123" s="22">
        <v>0.3</v>
      </c>
      <c r="K123" s="22">
        <v>0</v>
      </c>
      <c r="L123" s="22">
        <v>0.6</v>
      </c>
      <c r="M123" s="22">
        <v>0</v>
      </c>
      <c r="N123" s="22">
        <v>0</v>
      </c>
      <c r="O123" s="22">
        <v>8</v>
      </c>
      <c r="P123" s="22">
        <v>0</v>
      </c>
      <c r="Q123" s="22">
        <v>0</v>
      </c>
      <c r="R123" s="22">
        <v>0</v>
      </c>
      <c r="S123" s="22">
        <v>0</v>
      </c>
      <c r="T123" s="101">
        <f t="shared" si="83"/>
        <v>20.799999999999997</v>
      </c>
      <c r="U123" s="40">
        <v>1.3</v>
      </c>
      <c r="V123" s="101">
        <f t="shared" si="84"/>
        <v>22.099999999999998</v>
      </c>
    </row>
    <row r="124" spans="1:22" x14ac:dyDescent="0.2">
      <c r="A124" s="11">
        <f>'Web Graph Info.'!A117:A264</f>
        <v>42262</v>
      </c>
      <c r="B124" s="22">
        <v>13.5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3.5</v>
      </c>
      <c r="J124" s="22">
        <v>1</v>
      </c>
      <c r="K124" s="22">
        <v>0</v>
      </c>
      <c r="L124" s="22">
        <v>0</v>
      </c>
      <c r="M124" s="22">
        <v>0</v>
      </c>
      <c r="N124" s="22">
        <v>0</v>
      </c>
      <c r="O124" s="22">
        <v>5</v>
      </c>
      <c r="P124" s="22">
        <v>0</v>
      </c>
      <c r="Q124" s="22">
        <v>0</v>
      </c>
      <c r="R124" s="22">
        <v>0</v>
      </c>
      <c r="S124" s="22">
        <v>0</v>
      </c>
      <c r="T124" s="101">
        <f t="shared" si="51"/>
        <v>23</v>
      </c>
      <c r="U124" s="40">
        <v>3</v>
      </c>
      <c r="V124">
        <f t="shared" si="52"/>
        <v>26</v>
      </c>
    </row>
    <row r="125" spans="1:22" x14ac:dyDescent="0.2">
      <c r="A125" s="11">
        <f>'Web Graph Info.'!A118:A265</f>
        <v>42263</v>
      </c>
      <c r="B125" s="22">
        <v>13.5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3.5</v>
      </c>
      <c r="J125" s="22">
        <v>1</v>
      </c>
      <c r="K125" s="22">
        <v>0</v>
      </c>
      <c r="L125" s="22">
        <v>0</v>
      </c>
      <c r="M125" s="22">
        <v>0</v>
      </c>
      <c r="N125" s="22">
        <v>0</v>
      </c>
      <c r="O125" s="22">
        <v>5</v>
      </c>
      <c r="P125" s="22">
        <v>0</v>
      </c>
      <c r="Q125" s="22">
        <v>0</v>
      </c>
      <c r="R125" s="22">
        <v>0</v>
      </c>
      <c r="S125" s="22">
        <v>0</v>
      </c>
      <c r="T125" s="101">
        <f t="shared" ref="T125" si="85">IF(SUM(B125:S125)=0,NA(),SUM(B125:S125))</f>
        <v>23</v>
      </c>
      <c r="U125" s="40">
        <v>3</v>
      </c>
      <c r="V125" s="101">
        <f t="shared" ref="V125" si="86">T125+U125</f>
        <v>26</v>
      </c>
    </row>
    <row r="126" spans="1:22" x14ac:dyDescent="0.2">
      <c r="A126" s="11">
        <f>'Web Graph Info.'!A119:A266</f>
        <v>42264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07"/>
      <c r="M126" s="107"/>
      <c r="N126" s="107"/>
      <c r="O126" s="107"/>
      <c r="P126" s="107"/>
      <c r="Q126" s="107"/>
      <c r="R126" s="107"/>
      <c r="S126" s="107"/>
      <c r="T126" s="101" t="e">
        <f t="shared" si="51"/>
        <v>#N/A</v>
      </c>
      <c r="U126" s="4"/>
      <c r="V126" t="e">
        <f t="shared" si="52"/>
        <v>#N/A</v>
      </c>
    </row>
    <row r="127" spans="1:22" x14ac:dyDescent="0.2">
      <c r="A127" s="11">
        <f>'Web Graph Info.'!A120:A267</f>
        <v>42265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07"/>
      <c r="M127" s="107"/>
      <c r="N127" s="107"/>
      <c r="O127" s="107"/>
      <c r="P127" s="107"/>
      <c r="Q127" s="107"/>
      <c r="R127" s="107"/>
      <c r="S127" s="107"/>
      <c r="T127" s="101" t="e">
        <f t="shared" si="51"/>
        <v>#N/A</v>
      </c>
      <c r="U127" s="4"/>
      <c r="V127" t="e">
        <f t="shared" si="52"/>
        <v>#N/A</v>
      </c>
    </row>
    <row r="128" spans="1:22" x14ac:dyDescent="0.2">
      <c r="A128" s="11">
        <f>'Web Graph Info.'!A121:A268</f>
        <v>42266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01" t="e">
        <f t="shared" si="51"/>
        <v>#N/A</v>
      </c>
      <c r="U128" s="4"/>
      <c r="V128" t="e">
        <f t="shared" si="52"/>
        <v>#N/A</v>
      </c>
    </row>
    <row r="129" spans="1:22" x14ac:dyDescent="0.2">
      <c r="A129" s="11">
        <f>'Web Graph Info.'!A122:A269</f>
        <v>42267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01" t="e">
        <f t="shared" si="51"/>
        <v>#N/A</v>
      </c>
      <c r="U129" s="4"/>
      <c r="V129" t="e">
        <f t="shared" si="52"/>
        <v>#N/A</v>
      </c>
    </row>
    <row r="130" spans="1:22" x14ac:dyDescent="0.2">
      <c r="A130" s="11">
        <f>'Web Graph Info.'!A123:A270</f>
        <v>42268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01" t="e">
        <f t="shared" si="51"/>
        <v>#N/A</v>
      </c>
      <c r="U130" s="4"/>
      <c r="V130" t="e">
        <f t="shared" si="52"/>
        <v>#N/A</v>
      </c>
    </row>
    <row r="131" spans="1:22" x14ac:dyDescent="0.2">
      <c r="A131" s="11">
        <f>'Web Graph Info.'!A124:A271</f>
        <v>42269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01" t="e">
        <f t="shared" si="51"/>
        <v>#N/A</v>
      </c>
      <c r="U131" s="4"/>
      <c r="V131" t="e">
        <f t="shared" si="52"/>
        <v>#N/A</v>
      </c>
    </row>
    <row r="132" spans="1:22" x14ac:dyDescent="0.2">
      <c r="A132" s="11">
        <f>'Web Graph Info.'!A125:A272</f>
        <v>42270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01" t="e">
        <f t="shared" si="51"/>
        <v>#N/A</v>
      </c>
      <c r="U132" s="4"/>
      <c r="V132" t="e">
        <f t="shared" si="52"/>
        <v>#N/A</v>
      </c>
    </row>
    <row r="133" spans="1:22" x14ac:dyDescent="0.2">
      <c r="A133" s="11">
        <f>'Web Graph Info.'!A126:A273</f>
        <v>42271</v>
      </c>
      <c r="B133" s="22"/>
      <c r="C133" s="22"/>
      <c r="D133" s="22"/>
      <c r="E133" s="22"/>
      <c r="F133" s="22"/>
      <c r="G133" s="22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101" t="e">
        <f t="shared" si="51"/>
        <v>#N/A</v>
      </c>
      <c r="U133" s="4"/>
      <c r="V133" t="e">
        <f t="shared" si="52"/>
        <v>#N/A</v>
      </c>
    </row>
    <row r="134" spans="1:22" x14ac:dyDescent="0.2">
      <c r="A134" s="11">
        <f>'Web Graph Info.'!A127:A274</f>
        <v>42272</v>
      </c>
      <c r="B134" s="22"/>
      <c r="C134" s="22"/>
      <c r="D134" s="22"/>
      <c r="E134" s="22"/>
      <c r="F134" s="22"/>
      <c r="G134" s="22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101" t="e">
        <f t="shared" si="51"/>
        <v>#N/A</v>
      </c>
      <c r="U134" s="4"/>
      <c r="V134" t="e">
        <f t="shared" si="52"/>
        <v>#N/A</v>
      </c>
    </row>
    <row r="135" spans="1:22" x14ac:dyDescent="0.2">
      <c r="A135" s="11">
        <f>'Web Graph Info.'!A128:A275</f>
        <v>42273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01" t="e">
        <f t="shared" si="51"/>
        <v>#N/A</v>
      </c>
      <c r="U135" s="4"/>
      <c r="V135" t="e">
        <f t="shared" si="52"/>
        <v>#N/A</v>
      </c>
    </row>
    <row r="136" spans="1:22" x14ac:dyDescent="0.2">
      <c r="A136" s="11">
        <f>'Web Graph Info.'!A129:A276</f>
        <v>42274</v>
      </c>
      <c r="B136" s="22"/>
      <c r="C136" s="22"/>
      <c r="D136" s="22"/>
      <c r="E136" s="22"/>
      <c r="F136" s="22"/>
      <c r="G136" s="22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101" t="e">
        <f t="shared" si="51"/>
        <v>#N/A</v>
      </c>
      <c r="U136" s="4"/>
      <c r="V136" t="e">
        <f t="shared" si="52"/>
        <v>#N/A</v>
      </c>
    </row>
    <row r="137" spans="1:22" x14ac:dyDescent="0.2">
      <c r="A137" s="11">
        <f>'Web Graph Info.'!A130:A277</f>
        <v>42275</v>
      </c>
      <c r="B137" s="22"/>
      <c r="C137" s="22"/>
      <c r="D137" s="22"/>
      <c r="E137" s="22"/>
      <c r="F137" s="22"/>
      <c r="G137" s="22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101" t="e">
        <f t="shared" si="51"/>
        <v>#N/A</v>
      </c>
      <c r="U137" s="4"/>
      <c r="V137" s="101" t="e">
        <f t="shared" si="52"/>
        <v>#N/A</v>
      </c>
    </row>
    <row r="138" spans="1:22" x14ac:dyDescent="0.2">
      <c r="A138" s="11">
        <f>'Web Graph Info.'!A131:A278</f>
        <v>42276</v>
      </c>
      <c r="B138" s="22"/>
      <c r="C138" s="22"/>
      <c r="D138" s="22"/>
      <c r="E138" s="22"/>
      <c r="F138" s="22"/>
      <c r="G138" s="2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101" t="e">
        <f t="shared" ref="T138:T161" si="87">IF(SUM(B138:S138)=0,NA(),SUM(B138:S138))</f>
        <v>#N/A</v>
      </c>
      <c r="U138" s="4"/>
      <c r="V138" s="101" t="e">
        <f t="shared" si="52"/>
        <v>#N/A</v>
      </c>
    </row>
    <row r="139" spans="1:22" s="101" customFormat="1" x14ac:dyDescent="0.2">
      <c r="A139" s="11">
        <f>'Web Graph Info.'!A132:A279</f>
        <v>42277</v>
      </c>
      <c r="B139" s="22"/>
      <c r="C139" s="22"/>
      <c r="D139" s="22"/>
      <c r="E139" s="22"/>
      <c r="F139" s="22"/>
      <c r="G139" s="22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101" t="e">
        <f t="shared" si="87"/>
        <v>#N/A</v>
      </c>
      <c r="U139" s="4"/>
      <c r="V139" s="101" t="e">
        <f t="shared" ref="V139:V162" si="88">T139+U139</f>
        <v>#N/A</v>
      </c>
    </row>
    <row r="140" spans="1:22" s="101" customFormat="1" x14ac:dyDescent="0.2">
      <c r="A140" s="11">
        <f>'Web Graph Info.'!A133:A280</f>
        <v>42278</v>
      </c>
      <c r="T140" s="101" t="e">
        <f t="shared" si="87"/>
        <v>#N/A</v>
      </c>
      <c r="V140" s="101" t="e">
        <f t="shared" si="88"/>
        <v>#N/A</v>
      </c>
    </row>
    <row r="141" spans="1:22" s="101" customFormat="1" x14ac:dyDescent="0.2">
      <c r="A141" s="11">
        <f>'Web Graph Info.'!A134:A281</f>
        <v>42279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1" t="e">
        <f t="shared" si="87"/>
        <v>#N/A</v>
      </c>
      <c r="U141" s="4"/>
      <c r="V141" s="101" t="e">
        <f t="shared" si="88"/>
        <v>#N/A</v>
      </c>
    </row>
    <row r="142" spans="1:22" s="101" customFormat="1" x14ac:dyDescent="0.2">
      <c r="A142" s="11">
        <f>'Web Graph Info.'!A135:A282</f>
        <v>42280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01" t="e">
        <f t="shared" si="87"/>
        <v>#N/A</v>
      </c>
      <c r="U142" s="4"/>
      <c r="V142" s="101" t="e">
        <f t="shared" si="88"/>
        <v>#N/A</v>
      </c>
    </row>
    <row r="143" spans="1:22" s="101" customFormat="1" x14ac:dyDescent="0.2">
      <c r="A143" s="11">
        <f>'Web Graph Info.'!A136:A283</f>
        <v>42281</v>
      </c>
      <c r="T143" s="101" t="e">
        <f t="shared" si="87"/>
        <v>#N/A</v>
      </c>
      <c r="U143" s="4"/>
      <c r="V143" s="101" t="e">
        <f t="shared" si="88"/>
        <v>#N/A</v>
      </c>
    </row>
    <row r="144" spans="1:22" s="101" customFormat="1" x14ac:dyDescent="0.2">
      <c r="A144" s="11">
        <f>'Web Graph Info.'!A137:A284</f>
        <v>42282</v>
      </c>
      <c r="T144" s="101" t="e">
        <f t="shared" si="87"/>
        <v>#N/A</v>
      </c>
      <c r="U144" s="4"/>
      <c r="V144" s="101" t="e">
        <f t="shared" si="88"/>
        <v>#N/A</v>
      </c>
    </row>
    <row r="145" spans="1:22" s="101" customFormat="1" x14ac:dyDescent="0.2">
      <c r="A145" s="11">
        <f>'Web Graph Info.'!A138:A285</f>
        <v>42283</v>
      </c>
      <c r="T145" s="101" t="e">
        <f t="shared" si="87"/>
        <v>#N/A</v>
      </c>
      <c r="U145" s="4"/>
      <c r="V145" s="101" t="e">
        <f t="shared" si="88"/>
        <v>#N/A</v>
      </c>
    </row>
    <row r="146" spans="1:22" s="101" customFormat="1" x14ac:dyDescent="0.2">
      <c r="A146" s="11">
        <f>'Web Graph Info.'!A139:A286</f>
        <v>42284</v>
      </c>
      <c r="T146" s="101" t="e">
        <f t="shared" si="87"/>
        <v>#N/A</v>
      </c>
      <c r="U146" s="4"/>
      <c r="V146" s="101" t="e">
        <f t="shared" si="88"/>
        <v>#N/A</v>
      </c>
    </row>
    <row r="147" spans="1:22" s="101" customFormat="1" x14ac:dyDescent="0.2">
      <c r="A147" s="11">
        <f>'Web Graph Info.'!A140:A287</f>
        <v>42285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01" t="e">
        <f t="shared" si="87"/>
        <v>#N/A</v>
      </c>
      <c r="U147" s="4"/>
      <c r="V147" s="101" t="e">
        <f t="shared" si="88"/>
        <v>#N/A</v>
      </c>
    </row>
    <row r="148" spans="1:22" s="101" customFormat="1" x14ac:dyDescent="0.2">
      <c r="A148" s="11">
        <f>'Web Graph Info.'!A141:A288</f>
        <v>42286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01" t="e">
        <f t="shared" si="87"/>
        <v>#N/A</v>
      </c>
      <c r="U148" s="4"/>
      <c r="V148" s="101" t="e">
        <f t="shared" si="88"/>
        <v>#N/A</v>
      </c>
    </row>
    <row r="149" spans="1:22" s="101" customFormat="1" x14ac:dyDescent="0.2">
      <c r="A149" s="11">
        <f>'Web Graph Info.'!A142:A289</f>
        <v>42287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87"/>
        <v>#N/A</v>
      </c>
      <c r="U149" s="4"/>
      <c r="V149" s="101" t="e">
        <f t="shared" si="88"/>
        <v>#N/A</v>
      </c>
    </row>
    <row r="150" spans="1:22" s="101" customFormat="1" x14ac:dyDescent="0.2">
      <c r="A150" s="11"/>
      <c r="T150" s="101" t="e">
        <f t="shared" si="87"/>
        <v>#N/A</v>
      </c>
      <c r="U150" s="4"/>
      <c r="V150" s="101" t="e">
        <f t="shared" si="88"/>
        <v>#N/A</v>
      </c>
    </row>
    <row r="151" spans="1:22" s="101" customFormat="1" x14ac:dyDescent="0.2">
      <c r="A151" s="11"/>
      <c r="T151" s="101" t="e">
        <f t="shared" si="87"/>
        <v>#N/A</v>
      </c>
      <c r="U151" s="4"/>
      <c r="V151" s="101" t="e">
        <f t="shared" si="88"/>
        <v>#N/A</v>
      </c>
    </row>
    <row r="152" spans="1:22" s="101" customFormat="1" x14ac:dyDescent="0.2">
      <c r="A152" s="11"/>
      <c r="T152" s="101" t="e">
        <f t="shared" si="87"/>
        <v>#N/A</v>
      </c>
      <c r="U152" s="4"/>
      <c r="V152" s="101" t="e">
        <f t="shared" si="88"/>
        <v>#N/A</v>
      </c>
    </row>
    <row r="153" spans="1:22" s="101" customFormat="1" x14ac:dyDescent="0.2">
      <c r="A153" s="11"/>
      <c r="T153" s="101" t="e">
        <f t="shared" si="87"/>
        <v>#N/A</v>
      </c>
      <c r="U153" s="4"/>
      <c r="V153" s="101" t="e">
        <f t="shared" si="88"/>
        <v>#N/A</v>
      </c>
    </row>
    <row r="154" spans="1:22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01" t="e">
        <f t="shared" si="87"/>
        <v>#N/A</v>
      </c>
      <c r="U154" s="4"/>
      <c r="V154" s="101" t="e">
        <f t="shared" si="88"/>
        <v>#N/A</v>
      </c>
    </row>
    <row r="155" spans="1:22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87"/>
        <v>#N/A</v>
      </c>
      <c r="U155" s="4"/>
      <c r="V155" s="101" t="e">
        <f t="shared" si="88"/>
        <v>#N/A</v>
      </c>
    </row>
    <row r="156" spans="1:22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87"/>
        <v>#N/A</v>
      </c>
      <c r="U156" s="4"/>
      <c r="V156" s="101" t="e">
        <f t="shared" si="88"/>
        <v>#N/A</v>
      </c>
    </row>
    <row r="157" spans="1:22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87"/>
        <v>#N/A</v>
      </c>
      <c r="U157" s="4"/>
      <c r="V157" s="101" t="e">
        <f t="shared" si="88"/>
        <v>#N/A</v>
      </c>
    </row>
    <row r="158" spans="1:22" s="101" customFormat="1" x14ac:dyDescent="0.2">
      <c r="A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87"/>
        <v>#N/A</v>
      </c>
      <c r="U158" s="4"/>
      <c r="V158" s="101" t="e">
        <f t="shared" si="88"/>
        <v>#N/A</v>
      </c>
    </row>
    <row r="159" spans="1:22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87"/>
        <v>#N/A</v>
      </c>
      <c r="U159" s="4"/>
      <c r="V159" s="101" t="e">
        <f t="shared" si="88"/>
        <v>#N/A</v>
      </c>
    </row>
    <row r="160" spans="1:22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87"/>
        <v>#N/A</v>
      </c>
      <c r="U160" s="4"/>
      <c r="V160" s="101" t="e">
        <f t="shared" si="88"/>
        <v>#N/A</v>
      </c>
    </row>
    <row r="161" spans="1:22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si="87"/>
        <v>#N/A</v>
      </c>
      <c r="U161" s="4"/>
      <c r="V161" s="101" t="e">
        <f t="shared" si="88"/>
        <v>#N/A</v>
      </c>
    </row>
    <row r="162" spans="1:22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ref="T162" si="89">IF(SUM(B162:S162)=0,NA(),SUM(B162:S162))</f>
        <v>#N/A</v>
      </c>
      <c r="U162" s="4"/>
      <c r="V162" s="101" t="e">
        <f t="shared" si="88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U163" s="4"/>
    </row>
    <row r="164" spans="1:22" x14ac:dyDescent="0.2">
      <c r="B164" s="224" t="s">
        <v>27</v>
      </c>
      <c r="C164" s="224"/>
      <c r="D164" s="224"/>
      <c r="E164" s="224"/>
      <c r="F164" s="224"/>
      <c r="G164" s="224"/>
      <c r="H164" s="224"/>
      <c r="I164" s="224" t="s">
        <v>28</v>
      </c>
      <c r="J164" s="224"/>
      <c r="K164" s="224"/>
      <c r="L164" s="224"/>
      <c r="M164" s="224"/>
      <c r="N164" s="224"/>
      <c r="O164" s="224" t="s">
        <v>29</v>
      </c>
      <c r="P164" s="224"/>
      <c r="Q164" s="224"/>
      <c r="R164" s="224" t="s">
        <v>30</v>
      </c>
      <c r="S164" s="224"/>
      <c r="T164" s="222" t="s">
        <v>31</v>
      </c>
      <c r="U164" t="s">
        <v>32</v>
      </c>
      <c r="V164" t="e">
        <f>SUM(V10:V104)</f>
        <v>#N/A</v>
      </c>
    </row>
    <row r="165" spans="1:22" x14ac:dyDescent="0.2">
      <c r="B165" t="s">
        <v>34</v>
      </c>
      <c r="C165" t="s">
        <v>35</v>
      </c>
      <c r="D165" t="s">
        <v>36</v>
      </c>
      <c r="E165" t="s">
        <v>37</v>
      </c>
      <c r="F165" t="s">
        <v>38</v>
      </c>
      <c r="G165" t="s">
        <v>39</v>
      </c>
      <c r="H165" s="1" t="s">
        <v>40</v>
      </c>
      <c r="I165" t="s">
        <v>41</v>
      </c>
      <c r="J165" t="s">
        <v>42</v>
      </c>
      <c r="K165" t="s">
        <v>43</v>
      </c>
      <c r="L165" t="s">
        <v>44</v>
      </c>
      <c r="M165" t="s">
        <v>50</v>
      </c>
      <c r="N165" s="1" t="s">
        <v>40</v>
      </c>
      <c r="O165" t="s">
        <v>46</v>
      </c>
      <c r="P165" t="s">
        <v>47</v>
      </c>
      <c r="Q165" s="1" t="s">
        <v>40</v>
      </c>
      <c r="R165" t="s">
        <v>51</v>
      </c>
      <c r="S165" s="1" t="s">
        <v>49</v>
      </c>
      <c r="T165" s="223"/>
    </row>
    <row r="166" spans="1:22" x14ac:dyDescent="0.2">
      <c r="A166" t="s">
        <v>52</v>
      </c>
      <c r="B166">
        <f t="shared" ref="B166:U166" si="90">SUM(B10:B104)</f>
        <v>4326.7000000000025</v>
      </c>
      <c r="C166">
        <f t="shared" si="90"/>
        <v>153.18999999999997</v>
      </c>
      <c r="D166">
        <f t="shared" si="90"/>
        <v>0</v>
      </c>
      <c r="E166">
        <f t="shared" si="90"/>
        <v>0</v>
      </c>
      <c r="F166">
        <f t="shared" si="90"/>
        <v>0</v>
      </c>
      <c r="G166">
        <f t="shared" si="90"/>
        <v>2</v>
      </c>
      <c r="H166">
        <f t="shared" si="90"/>
        <v>0</v>
      </c>
      <c r="I166">
        <f t="shared" si="90"/>
        <v>311.30000000000007</v>
      </c>
      <c r="J166">
        <f t="shared" si="90"/>
        <v>115.79999999999995</v>
      </c>
      <c r="K166">
        <f t="shared" si="90"/>
        <v>2</v>
      </c>
      <c r="L166">
        <f t="shared" si="90"/>
        <v>50.199999999999989</v>
      </c>
      <c r="M166">
        <f t="shared" si="90"/>
        <v>50.699999999999996</v>
      </c>
      <c r="N166">
        <f t="shared" si="90"/>
        <v>0</v>
      </c>
      <c r="O166">
        <f t="shared" si="90"/>
        <v>580.0999999999998</v>
      </c>
      <c r="P166">
        <f t="shared" si="90"/>
        <v>0</v>
      </c>
      <c r="Q166">
        <f t="shared" si="90"/>
        <v>0</v>
      </c>
      <c r="R166">
        <f t="shared" si="90"/>
        <v>21.6</v>
      </c>
      <c r="S166">
        <f t="shared" si="90"/>
        <v>4.5999999999999996</v>
      </c>
      <c r="T166" t="e">
        <f t="shared" si="90"/>
        <v>#N/A</v>
      </c>
      <c r="U166">
        <f t="shared" si="90"/>
        <v>2744.4999999999991</v>
      </c>
    </row>
  </sheetData>
  <mergeCells count="16">
    <mergeCell ref="T164:T165"/>
    <mergeCell ref="B164:H164"/>
    <mergeCell ref="I164:N164"/>
    <mergeCell ref="O164:Q164"/>
    <mergeCell ref="R164:S164"/>
    <mergeCell ref="T7:T8"/>
    <mergeCell ref="V7:V8"/>
    <mergeCell ref="A5:C5"/>
    <mergeCell ref="B7:H7"/>
    <mergeCell ref="I7:N7"/>
    <mergeCell ref="O7:Q7"/>
    <mergeCell ref="A1:C1"/>
    <mergeCell ref="A2:C2"/>
    <mergeCell ref="A3:C3"/>
    <mergeCell ref="A4:D4"/>
    <mergeCell ref="R7:S7"/>
  </mergeCells>
  <phoneticPr fontId="2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74"/>
  <sheetViews>
    <sheetView zoomScaleNormal="100" workbookViewId="0">
      <pane ySplit="8" topLeftCell="A99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195</v>
      </c>
      <c r="B1" s="221"/>
      <c r="C1" s="221"/>
      <c r="E1" s="10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196</v>
      </c>
      <c r="B3" s="226"/>
      <c r="C3" s="226"/>
      <c r="E3" s="55" t="s">
        <v>197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198</v>
      </c>
      <c r="B4" s="226"/>
      <c r="C4" s="226"/>
      <c r="D4" s="226"/>
      <c r="E4" s="22" t="s">
        <v>199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V9" t="e">
        <f t="shared" ref="V9" si="0">T9+U9</f>
        <v>#N/A</v>
      </c>
    </row>
    <row r="10" spans="1:22" x14ac:dyDescent="0.2">
      <c r="A10" s="172">
        <f>'Web Graph Info.'!A3:A150</f>
        <v>42148</v>
      </c>
      <c r="B10"/>
      <c r="I10"/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T11" s="101" t="e">
        <f t="shared" si="1"/>
        <v>#N/A</v>
      </c>
      <c r="V11" t="e">
        <f t="shared" si="2"/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T12" s="101" t="e">
        <f t="shared" si="1"/>
        <v>#N/A</v>
      </c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T13" s="101" t="e">
        <f t="shared" si="1"/>
        <v>#N/A</v>
      </c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T14" s="101" t="e">
        <f t="shared" si="1"/>
        <v>#N/A</v>
      </c>
      <c r="V14" t="e">
        <f t="shared" si="2"/>
        <v>#N/A</v>
      </c>
    </row>
    <row r="15" spans="1:22" x14ac:dyDescent="0.2">
      <c r="A15" s="172">
        <f>'Web Graph Info.'!A8:A155</f>
        <v>42153</v>
      </c>
      <c r="B15" t="s">
        <v>241</v>
      </c>
      <c r="I15"/>
      <c r="O15"/>
      <c r="R15"/>
      <c r="T15" s="101" t="e">
        <f t="shared" si="1"/>
        <v>#N/A</v>
      </c>
      <c r="V15" t="e">
        <f t="shared" si="2"/>
        <v>#N/A</v>
      </c>
    </row>
    <row r="16" spans="1:22" x14ac:dyDescent="0.2">
      <c r="A16" s="172">
        <f>'Web Graph Info.'!A9:A156</f>
        <v>42154</v>
      </c>
      <c r="B16">
        <v>0</v>
      </c>
      <c r="C16">
        <v>0.3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</v>
      </c>
      <c r="M16">
        <v>0</v>
      </c>
      <c r="N16">
        <v>0</v>
      </c>
      <c r="O16">
        <v>3.33</v>
      </c>
      <c r="P16">
        <v>0</v>
      </c>
      <c r="Q16">
        <v>0</v>
      </c>
      <c r="R16">
        <v>0</v>
      </c>
      <c r="S16">
        <v>0</v>
      </c>
      <c r="T16" s="101">
        <f t="shared" si="1"/>
        <v>3.93</v>
      </c>
      <c r="U16">
        <v>2.2999999999999998</v>
      </c>
      <c r="V16">
        <f t="shared" si="2"/>
        <v>6.23</v>
      </c>
    </row>
    <row r="17" spans="1:22" x14ac:dyDescent="0.2">
      <c r="A17" s="172">
        <f>'Web Graph Info.'!A10:A157</f>
        <v>42155</v>
      </c>
      <c r="B17" s="101">
        <v>0</v>
      </c>
      <c r="C17" s="101">
        <v>0.3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0.3</v>
      </c>
      <c r="M17" s="101">
        <v>0</v>
      </c>
      <c r="N17" s="101">
        <v>0</v>
      </c>
      <c r="O17" s="101">
        <v>3.33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3">IF(SUM(B17:S17)=0,NA(),SUM(B17:S17))</f>
        <v>3.93</v>
      </c>
      <c r="U17" s="101">
        <v>3.3</v>
      </c>
      <c r="V17" s="101">
        <f t="shared" ref="V17:V18" si="4">T17+U17</f>
        <v>7.23</v>
      </c>
    </row>
    <row r="18" spans="1:22" x14ac:dyDescent="0.2">
      <c r="A18" s="172">
        <f>'Web Graph Info.'!A11:A158</f>
        <v>42156</v>
      </c>
      <c r="B18" s="101">
        <v>0</v>
      </c>
      <c r="C18" s="101">
        <v>0.3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0.3</v>
      </c>
      <c r="M18" s="101">
        <v>0</v>
      </c>
      <c r="N18" s="101">
        <v>0</v>
      </c>
      <c r="O18" s="101">
        <v>3.33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3"/>
        <v>3.93</v>
      </c>
      <c r="U18" s="101">
        <v>4.3</v>
      </c>
      <c r="V18" s="101">
        <f t="shared" si="4"/>
        <v>8.23</v>
      </c>
    </row>
    <row r="19" spans="1:22" x14ac:dyDescent="0.2">
      <c r="A19" s="172">
        <f>'Web Graph Info.'!A12:A159</f>
        <v>42157</v>
      </c>
      <c r="B19">
        <v>27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1.5</v>
      </c>
      <c r="N19">
        <v>0</v>
      </c>
      <c r="O19">
        <v>9.5</v>
      </c>
      <c r="P19">
        <v>0</v>
      </c>
      <c r="Q19">
        <v>0</v>
      </c>
      <c r="R19">
        <v>0</v>
      </c>
      <c r="S19">
        <v>0</v>
      </c>
      <c r="T19" s="101">
        <v>41</v>
      </c>
      <c r="U19">
        <v>83.5</v>
      </c>
      <c r="V19">
        <f>T19+U19</f>
        <v>124.5</v>
      </c>
    </row>
    <row r="20" spans="1:22" x14ac:dyDescent="0.2">
      <c r="A20" s="172">
        <f>'Web Graph Info.'!A13:A160</f>
        <v>42158</v>
      </c>
      <c r="B20" s="101">
        <v>27</v>
      </c>
      <c r="C20" s="101">
        <v>2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1</v>
      </c>
      <c r="M20" s="101">
        <v>1.5</v>
      </c>
      <c r="N20" s="101">
        <v>0</v>
      </c>
      <c r="O20" s="101">
        <v>9.5</v>
      </c>
      <c r="P20" s="101">
        <v>0</v>
      </c>
      <c r="Q20" s="101">
        <v>0</v>
      </c>
      <c r="R20" s="101">
        <v>0</v>
      </c>
      <c r="S20" s="101">
        <v>0</v>
      </c>
      <c r="T20" s="101">
        <v>41</v>
      </c>
      <c r="U20" s="101">
        <v>83.5</v>
      </c>
      <c r="V20" s="101">
        <f>T20+U20</f>
        <v>124.5</v>
      </c>
    </row>
    <row r="21" spans="1:22" x14ac:dyDescent="0.2">
      <c r="A21" s="172">
        <f>'Web Graph Info.'!A14:A161</f>
        <v>42159</v>
      </c>
      <c r="B21" t="s">
        <v>226</v>
      </c>
      <c r="C21" s="101" t="s">
        <v>226</v>
      </c>
      <c r="D21" s="101" t="s">
        <v>226</v>
      </c>
      <c r="E21" s="101" t="s">
        <v>226</v>
      </c>
      <c r="F21" s="101" t="s">
        <v>226</v>
      </c>
      <c r="G21" s="101" t="s">
        <v>226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226</v>
      </c>
      <c r="P21" s="101" t="s">
        <v>226</v>
      </c>
      <c r="Q21" s="101" t="s">
        <v>226</v>
      </c>
      <c r="R21" s="101" t="s">
        <v>226</v>
      </c>
      <c r="S21" s="101" t="s">
        <v>226</v>
      </c>
      <c r="T21" s="101" t="s">
        <v>226</v>
      </c>
      <c r="U21" s="101" t="s">
        <v>226</v>
      </c>
      <c r="V21" s="101" t="s">
        <v>226</v>
      </c>
    </row>
    <row r="22" spans="1:22" x14ac:dyDescent="0.2">
      <c r="A22" s="172">
        <f>'Web Graph Info.'!A15:A162</f>
        <v>42160</v>
      </c>
      <c r="B22" s="101" t="s">
        <v>226</v>
      </c>
      <c r="C22" s="101" t="s">
        <v>226</v>
      </c>
      <c r="D22" s="101" t="s">
        <v>226</v>
      </c>
      <c r="E22" s="101" t="s">
        <v>226</v>
      </c>
      <c r="F22" s="101" t="s">
        <v>226</v>
      </c>
      <c r="G22" s="101" t="s">
        <v>226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226</v>
      </c>
      <c r="P22" s="101" t="s">
        <v>226</v>
      </c>
      <c r="Q22" s="101" t="s">
        <v>226</v>
      </c>
      <c r="R22" s="101" t="s">
        <v>226</v>
      </c>
      <c r="S22" s="101" t="s">
        <v>226</v>
      </c>
      <c r="T22" s="101" t="s">
        <v>226</v>
      </c>
      <c r="U22" s="101" t="s">
        <v>226</v>
      </c>
      <c r="V22" s="101" t="s">
        <v>226</v>
      </c>
    </row>
    <row r="23" spans="1:22" x14ac:dyDescent="0.2">
      <c r="A23" s="172">
        <f>'Web Graph Info.'!A16:A163</f>
        <v>42161</v>
      </c>
      <c r="B23" t="s">
        <v>226</v>
      </c>
      <c r="C23" s="101" t="s">
        <v>226</v>
      </c>
      <c r="D23" s="101" t="s">
        <v>226</v>
      </c>
      <c r="E23" s="101" t="s">
        <v>226</v>
      </c>
      <c r="F23" s="101" t="s">
        <v>226</v>
      </c>
      <c r="G23" s="101" t="s">
        <v>226</v>
      </c>
      <c r="H23" s="101" t="s">
        <v>226</v>
      </c>
      <c r="I23" s="101" t="s">
        <v>226</v>
      </c>
      <c r="J23" s="101" t="s">
        <v>226</v>
      </c>
      <c r="K23" s="101" t="s">
        <v>226</v>
      </c>
      <c r="L23" s="101" t="s">
        <v>226</v>
      </c>
      <c r="M23" s="101" t="s">
        <v>226</v>
      </c>
      <c r="N23" s="101" t="s">
        <v>226</v>
      </c>
      <c r="O23" s="101" t="s">
        <v>226</v>
      </c>
      <c r="P23" s="101" t="s">
        <v>226</v>
      </c>
      <c r="Q23" s="101" t="s">
        <v>226</v>
      </c>
      <c r="R23" s="101" t="s">
        <v>226</v>
      </c>
      <c r="S23" s="101" t="s">
        <v>226</v>
      </c>
      <c r="T23" s="101" t="s">
        <v>226</v>
      </c>
      <c r="U23" s="101" t="s">
        <v>226</v>
      </c>
      <c r="V23" s="101" t="s">
        <v>226</v>
      </c>
    </row>
    <row r="24" spans="1:22" x14ac:dyDescent="0.2">
      <c r="A24" s="172">
        <f>'Web Graph Info.'!A17:A164</f>
        <v>42162</v>
      </c>
      <c r="B24" s="101" t="s">
        <v>226</v>
      </c>
      <c r="C24" s="101" t="s">
        <v>226</v>
      </c>
      <c r="D24" s="101" t="s">
        <v>226</v>
      </c>
      <c r="E24" s="101" t="s">
        <v>226</v>
      </c>
      <c r="F24" s="101" t="s">
        <v>226</v>
      </c>
      <c r="G24" s="101" t="s">
        <v>226</v>
      </c>
      <c r="H24" s="101" t="s">
        <v>226</v>
      </c>
      <c r="I24" s="101" t="s">
        <v>226</v>
      </c>
      <c r="J24" s="101" t="s">
        <v>226</v>
      </c>
      <c r="K24" s="101" t="s">
        <v>226</v>
      </c>
      <c r="L24" s="101" t="s">
        <v>226</v>
      </c>
      <c r="M24" s="101" t="s">
        <v>226</v>
      </c>
      <c r="N24" s="101" t="s">
        <v>226</v>
      </c>
      <c r="O24" s="101" t="s">
        <v>226</v>
      </c>
      <c r="P24" s="101" t="s">
        <v>226</v>
      </c>
      <c r="Q24" s="101" t="s">
        <v>226</v>
      </c>
      <c r="R24" s="101" t="s">
        <v>226</v>
      </c>
      <c r="S24" s="101" t="s">
        <v>226</v>
      </c>
      <c r="T24" s="101" t="s">
        <v>226</v>
      </c>
      <c r="U24" s="101" t="s">
        <v>226</v>
      </c>
      <c r="V24" s="101" t="s">
        <v>226</v>
      </c>
    </row>
    <row r="25" spans="1:22" x14ac:dyDescent="0.2">
      <c r="A25" s="172">
        <f>'Web Graph Info.'!A18:A165</f>
        <v>42163</v>
      </c>
      <c r="B25" s="101" t="s">
        <v>226</v>
      </c>
      <c r="C25" s="101" t="s">
        <v>226</v>
      </c>
      <c r="D25" s="101" t="s">
        <v>226</v>
      </c>
      <c r="E25" s="101" t="s">
        <v>226</v>
      </c>
      <c r="F25" s="101" t="s">
        <v>226</v>
      </c>
      <c r="G25" s="101" t="s">
        <v>226</v>
      </c>
      <c r="H25" s="101" t="s">
        <v>226</v>
      </c>
      <c r="I25" s="101" t="s">
        <v>226</v>
      </c>
      <c r="J25" s="101" t="s">
        <v>226</v>
      </c>
      <c r="K25" s="101" t="s">
        <v>226</v>
      </c>
      <c r="L25" s="101" t="s">
        <v>226</v>
      </c>
      <c r="M25" s="101" t="s">
        <v>226</v>
      </c>
      <c r="N25" s="101" t="s">
        <v>226</v>
      </c>
      <c r="O25" s="101" t="s">
        <v>226</v>
      </c>
      <c r="P25" s="101" t="s">
        <v>226</v>
      </c>
      <c r="Q25" s="101" t="s">
        <v>226</v>
      </c>
      <c r="R25" s="101" t="s">
        <v>226</v>
      </c>
      <c r="S25" s="101" t="s">
        <v>226</v>
      </c>
      <c r="T25" s="101" t="s">
        <v>226</v>
      </c>
      <c r="U25" s="101" t="s">
        <v>226</v>
      </c>
      <c r="V25" s="101" t="s">
        <v>226</v>
      </c>
    </row>
    <row r="26" spans="1:22" x14ac:dyDescent="0.2">
      <c r="A26" s="172">
        <f>'Web Graph Info.'!A19:A166</f>
        <v>42164</v>
      </c>
      <c r="B26" s="89">
        <v>56</v>
      </c>
      <c r="C26" s="89">
        <v>4</v>
      </c>
      <c r="D26" s="89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89">
        <v>24</v>
      </c>
      <c r="K26" s="89">
        <v>0</v>
      </c>
      <c r="L26" s="89">
        <v>4</v>
      </c>
      <c r="M26" s="89">
        <v>0</v>
      </c>
      <c r="N26" s="89">
        <v>0</v>
      </c>
      <c r="O26" s="89">
        <v>8</v>
      </c>
      <c r="P26" s="89">
        <v>0</v>
      </c>
      <c r="Q26" s="101">
        <v>0</v>
      </c>
      <c r="R26" s="101">
        <v>0</v>
      </c>
      <c r="S26" s="101">
        <v>0</v>
      </c>
      <c r="T26" s="101">
        <f t="shared" si="1"/>
        <v>96</v>
      </c>
      <c r="U26">
        <v>220</v>
      </c>
      <c r="V26">
        <f t="shared" si="2"/>
        <v>316</v>
      </c>
    </row>
    <row r="27" spans="1:22" x14ac:dyDescent="0.2">
      <c r="A27" s="172">
        <f>'Web Graph Info.'!A20:A167</f>
        <v>42165</v>
      </c>
      <c r="B27" s="101">
        <v>56</v>
      </c>
      <c r="C27" s="101">
        <v>4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24</v>
      </c>
      <c r="K27" s="101">
        <v>0</v>
      </c>
      <c r="L27" s="101">
        <v>4</v>
      </c>
      <c r="M27" s="101">
        <v>0</v>
      </c>
      <c r="N27" s="101">
        <v>0</v>
      </c>
      <c r="O27" s="101">
        <v>8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ref="T27" si="5">IF(SUM(B27:S27)=0,NA(),SUM(B27:S27))</f>
        <v>96</v>
      </c>
      <c r="U27" s="101">
        <v>221</v>
      </c>
      <c r="V27" s="101">
        <f t="shared" ref="V27" si="6">T27+U27</f>
        <v>317</v>
      </c>
    </row>
    <row r="28" spans="1:22" x14ac:dyDescent="0.2">
      <c r="A28" s="172">
        <f>'Web Graph Info.'!A21:A168</f>
        <v>42166</v>
      </c>
      <c r="B28">
        <v>81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5.5</v>
      </c>
      <c r="M28">
        <v>7</v>
      </c>
      <c r="N28">
        <v>0</v>
      </c>
      <c r="O28">
        <v>6</v>
      </c>
      <c r="P28">
        <v>0</v>
      </c>
      <c r="Q28">
        <v>0</v>
      </c>
      <c r="R28">
        <v>0</v>
      </c>
      <c r="S28">
        <v>0</v>
      </c>
      <c r="T28" s="101">
        <f t="shared" si="1"/>
        <v>105.5</v>
      </c>
      <c r="U28">
        <v>47</v>
      </c>
      <c r="V28">
        <f t="shared" si="2"/>
        <v>152.5</v>
      </c>
    </row>
    <row r="29" spans="1:22" x14ac:dyDescent="0.2">
      <c r="A29" s="172">
        <f>'Web Graph Info.'!A22:A169</f>
        <v>42167</v>
      </c>
      <c r="B29" s="101">
        <v>81</v>
      </c>
      <c r="C29" s="101">
        <v>5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1</v>
      </c>
      <c r="K29" s="101">
        <v>0</v>
      </c>
      <c r="L29" s="101">
        <v>5.5</v>
      </c>
      <c r="M29" s="101">
        <v>7</v>
      </c>
      <c r="N29" s="101">
        <v>0</v>
      </c>
      <c r="O29" s="101">
        <v>6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7">IF(SUM(B29:S29)=0,NA(),SUM(B29:S29))</f>
        <v>105.5</v>
      </c>
      <c r="U29" s="101">
        <v>48</v>
      </c>
      <c r="V29" s="101">
        <f t="shared" ref="V29" si="8">T29+U29</f>
        <v>153.5</v>
      </c>
    </row>
    <row r="30" spans="1:22" x14ac:dyDescent="0.2">
      <c r="A30" s="172">
        <f>'Web Graph Info.'!A23:A170</f>
        <v>42168</v>
      </c>
      <c r="B30" t="s">
        <v>226</v>
      </c>
      <c r="C30" s="101" t="s">
        <v>226</v>
      </c>
      <c r="D30" s="101" t="s">
        <v>226</v>
      </c>
      <c r="E30" s="101" t="s">
        <v>226</v>
      </c>
      <c r="F30" s="101" t="s">
        <v>226</v>
      </c>
      <c r="G30" s="101" t="s">
        <v>226</v>
      </c>
      <c r="H30" s="101" t="s">
        <v>226</v>
      </c>
      <c r="I30" s="101" t="s">
        <v>226</v>
      </c>
      <c r="J30" s="101" t="s">
        <v>226</v>
      </c>
      <c r="K30" s="101" t="s">
        <v>226</v>
      </c>
      <c r="L30" s="101" t="s">
        <v>226</v>
      </c>
      <c r="M30" s="101" t="s">
        <v>226</v>
      </c>
      <c r="N30" s="101" t="s">
        <v>226</v>
      </c>
      <c r="O30" s="101" t="s">
        <v>226</v>
      </c>
      <c r="P30" s="101" t="s">
        <v>226</v>
      </c>
      <c r="Q30" s="101" t="s">
        <v>226</v>
      </c>
      <c r="R30" s="101" t="s">
        <v>226</v>
      </c>
      <c r="S30" s="101" t="s">
        <v>226</v>
      </c>
      <c r="T30" s="101" t="s">
        <v>226</v>
      </c>
      <c r="U30" s="101" t="s">
        <v>226</v>
      </c>
      <c r="V30" s="101" t="s">
        <v>226</v>
      </c>
    </row>
    <row r="31" spans="1:22" x14ac:dyDescent="0.2">
      <c r="A31" s="172">
        <f>'Web Graph Info.'!A24:A171</f>
        <v>42169</v>
      </c>
      <c r="B31" s="101" t="s">
        <v>226</v>
      </c>
      <c r="C31" s="101" t="s">
        <v>226</v>
      </c>
      <c r="D31" s="101" t="s">
        <v>226</v>
      </c>
      <c r="E31" s="101" t="s">
        <v>226</v>
      </c>
      <c r="F31" s="101" t="s">
        <v>226</v>
      </c>
      <c r="G31" s="101" t="s">
        <v>226</v>
      </c>
      <c r="H31" s="101" t="s">
        <v>226</v>
      </c>
      <c r="I31" s="101" t="s">
        <v>226</v>
      </c>
      <c r="J31" s="101" t="s">
        <v>226</v>
      </c>
      <c r="K31" s="101" t="s">
        <v>226</v>
      </c>
      <c r="L31" s="101" t="s">
        <v>226</v>
      </c>
      <c r="M31" s="101" t="s">
        <v>226</v>
      </c>
      <c r="N31" s="101" t="s">
        <v>226</v>
      </c>
      <c r="O31" s="101" t="s">
        <v>226</v>
      </c>
      <c r="P31" s="101" t="s">
        <v>226</v>
      </c>
      <c r="Q31" s="101" t="s">
        <v>226</v>
      </c>
      <c r="R31" s="101" t="s">
        <v>226</v>
      </c>
      <c r="S31" s="101" t="s">
        <v>226</v>
      </c>
      <c r="T31" s="101" t="s">
        <v>226</v>
      </c>
      <c r="U31" s="101" t="s">
        <v>226</v>
      </c>
      <c r="V31" s="101" t="s">
        <v>226</v>
      </c>
    </row>
    <row r="32" spans="1:22" x14ac:dyDescent="0.2">
      <c r="A32" s="172">
        <f>'Web Graph Info.'!A25:A172</f>
        <v>42170</v>
      </c>
      <c r="B32" s="101" t="s">
        <v>226</v>
      </c>
      <c r="C32" s="101" t="s">
        <v>226</v>
      </c>
      <c r="D32" s="101" t="s">
        <v>226</v>
      </c>
      <c r="E32" s="101" t="s">
        <v>226</v>
      </c>
      <c r="F32" s="101" t="s">
        <v>226</v>
      </c>
      <c r="G32" s="101" t="s">
        <v>226</v>
      </c>
      <c r="H32" s="101" t="s">
        <v>226</v>
      </c>
      <c r="I32" s="101" t="s">
        <v>226</v>
      </c>
      <c r="J32" s="101" t="s">
        <v>226</v>
      </c>
      <c r="K32" s="101" t="s">
        <v>226</v>
      </c>
      <c r="L32" s="101" t="s">
        <v>226</v>
      </c>
      <c r="M32" s="101" t="s">
        <v>226</v>
      </c>
      <c r="N32" s="101" t="s">
        <v>226</v>
      </c>
      <c r="O32" s="101" t="s">
        <v>226</v>
      </c>
      <c r="P32" s="101" t="s">
        <v>226</v>
      </c>
      <c r="Q32" s="101" t="s">
        <v>226</v>
      </c>
      <c r="R32" s="101" t="s">
        <v>226</v>
      </c>
      <c r="S32" s="101" t="s">
        <v>226</v>
      </c>
      <c r="T32" s="101" t="s">
        <v>226</v>
      </c>
      <c r="U32" s="101" t="s">
        <v>226</v>
      </c>
      <c r="V32" s="101" t="s">
        <v>226</v>
      </c>
    </row>
    <row r="33" spans="1:22" x14ac:dyDescent="0.2">
      <c r="A33" s="172">
        <f>'Web Graph Info.'!A26:A173</f>
        <v>42171</v>
      </c>
      <c r="B33" s="101">
        <v>1</v>
      </c>
      <c r="C33" s="101">
        <v>0</v>
      </c>
      <c r="D33" s="101">
        <v>0</v>
      </c>
      <c r="E33" s="101">
        <v>0</v>
      </c>
      <c r="F33" s="101">
        <v>0</v>
      </c>
      <c r="G33" s="101">
        <v>0.5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1.5</v>
      </c>
      <c r="U33" s="101">
        <v>1.5</v>
      </c>
      <c r="V33" s="101">
        <f t="shared" ref="V33" si="9">T33+U33</f>
        <v>3</v>
      </c>
    </row>
    <row r="34" spans="1:22" x14ac:dyDescent="0.2">
      <c r="A34" s="172">
        <f>'Web Graph Info.'!A27:A174</f>
        <v>42172</v>
      </c>
      <c r="B34" s="101">
        <v>1</v>
      </c>
      <c r="C34" s="101">
        <v>0</v>
      </c>
      <c r="D34" s="101">
        <v>0</v>
      </c>
      <c r="E34" s="101">
        <v>0</v>
      </c>
      <c r="F34" s="101">
        <v>0</v>
      </c>
      <c r="G34" s="101">
        <v>0.5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0">IF(SUM(B34:S34)=0,NA(),SUM(B34:S34))</f>
        <v>1.5</v>
      </c>
      <c r="U34" s="101">
        <v>2.5</v>
      </c>
      <c r="V34" s="101">
        <f t="shared" ref="V34" si="11">T34+U34</f>
        <v>4</v>
      </c>
    </row>
    <row r="35" spans="1:22" x14ac:dyDescent="0.2">
      <c r="A35" s="172">
        <f>'Web Graph Info.'!A28:A175</f>
        <v>42173</v>
      </c>
      <c r="B35">
        <v>88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0.5</v>
      </c>
      <c r="J35">
        <v>3</v>
      </c>
      <c r="K35">
        <v>0</v>
      </c>
      <c r="L35">
        <v>2</v>
      </c>
      <c r="M35">
        <v>1</v>
      </c>
      <c r="N35">
        <v>0</v>
      </c>
      <c r="O35">
        <v>14</v>
      </c>
      <c r="P35">
        <v>0</v>
      </c>
      <c r="Q35">
        <v>0</v>
      </c>
      <c r="R35">
        <v>0</v>
      </c>
      <c r="S35">
        <v>0</v>
      </c>
      <c r="T35" s="101">
        <f t="shared" si="1"/>
        <v>109.5</v>
      </c>
      <c r="U35">
        <v>16</v>
      </c>
      <c r="V35">
        <f t="shared" si="2"/>
        <v>125.5</v>
      </c>
    </row>
    <row r="36" spans="1:22" x14ac:dyDescent="0.2">
      <c r="A36" s="172">
        <f>'Web Graph Info.'!A29:A176</f>
        <v>42174</v>
      </c>
      <c r="B36" s="101">
        <v>88</v>
      </c>
      <c r="C36" s="101">
        <v>1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0.5</v>
      </c>
      <c r="J36" s="101">
        <v>3</v>
      </c>
      <c r="K36" s="101">
        <v>0</v>
      </c>
      <c r="L36" s="101">
        <v>2</v>
      </c>
      <c r="M36" s="101">
        <v>1</v>
      </c>
      <c r="N36" s="101">
        <v>0</v>
      </c>
      <c r="O36" s="101">
        <v>14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2">IF(SUM(B36:S36)=0,NA(),SUM(B36:S36))</f>
        <v>109.5</v>
      </c>
      <c r="U36" s="101">
        <v>17</v>
      </c>
      <c r="V36" s="101">
        <f t="shared" ref="V36" si="13">T36+U36</f>
        <v>126.5</v>
      </c>
    </row>
    <row r="37" spans="1:22" x14ac:dyDescent="0.2">
      <c r="A37" s="172">
        <f>'Web Graph Info.'!A30:A177</f>
        <v>42175</v>
      </c>
      <c r="B37">
        <v>164.6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4.5999999999999996</v>
      </c>
      <c r="K37">
        <v>0</v>
      </c>
      <c r="L37">
        <v>0.6</v>
      </c>
      <c r="M37">
        <v>0</v>
      </c>
      <c r="N37">
        <v>0</v>
      </c>
      <c r="O37">
        <v>21.3</v>
      </c>
      <c r="P37">
        <v>0</v>
      </c>
      <c r="Q37">
        <v>0</v>
      </c>
      <c r="R37">
        <v>0</v>
      </c>
      <c r="S37">
        <v>0</v>
      </c>
      <c r="T37" s="101">
        <f t="shared" si="1"/>
        <v>193.1</v>
      </c>
      <c r="U37">
        <v>34.6</v>
      </c>
      <c r="V37">
        <f t="shared" si="2"/>
        <v>227.7</v>
      </c>
    </row>
    <row r="38" spans="1:22" x14ac:dyDescent="0.2">
      <c r="A38" s="172">
        <f>'Web Graph Info.'!A31:A178</f>
        <v>42176</v>
      </c>
      <c r="B38" s="101">
        <v>164.6</v>
      </c>
      <c r="C38" s="101">
        <v>2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4.5999999999999996</v>
      </c>
      <c r="K38" s="101">
        <v>0</v>
      </c>
      <c r="L38" s="101">
        <v>0.6</v>
      </c>
      <c r="M38" s="101">
        <v>0</v>
      </c>
      <c r="N38" s="101">
        <v>0</v>
      </c>
      <c r="O38" s="101">
        <v>21.3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14">IF(SUM(B38:S38)=0,NA(),SUM(B38:S38))</f>
        <v>193.1</v>
      </c>
      <c r="U38" s="101">
        <v>35.6</v>
      </c>
      <c r="V38" s="101">
        <f t="shared" ref="V38:V39" si="15">T38+U38</f>
        <v>228.7</v>
      </c>
    </row>
    <row r="39" spans="1:22" x14ac:dyDescent="0.2">
      <c r="A39" s="172">
        <f>'Web Graph Info.'!A32:A179</f>
        <v>42177</v>
      </c>
      <c r="B39" s="101">
        <v>164.6</v>
      </c>
      <c r="C39" s="101">
        <v>2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4.5999999999999996</v>
      </c>
      <c r="K39" s="101">
        <v>0</v>
      </c>
      <c r="L39" s="101">
        <v>0.6</v>
      </c>
      <c r="M39" s="101">
        <v>0</v>
      </c>
      <c r="N39" s="101">
        <v>0</v>
      </c>
      <c r="O39" s="101">
        <v>21.3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14"/>
        <v>193.1</v>
      </c>
      <c r="U39" s="101">
        <v>36.6</v>
      </c>
      <c r="V39" s="101">
        <f t="shared" si="15"/>
        <v>229.7</v>
      </c>
    </row>
    <row r="40" spans="1:22" x14ac:dyDescent="0.2">
      <c r="A40" s="172">
        <f>'Web Graph Info.'!A33:A180</f>
        <v>42178</v>
      </c>
      <c r="B40" s="101">
        <v>69.5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0.55000000000000004</v>
      </c>
      <c r="J40" s="101">
        <v>1.5</v>
      </c>
      <c r="K40" s="101">
        <v>0</v>
      </c>
      <c r="L40" s="101">
        <v>0.5</v>
      </c>
      <c r="M40" s="101">
        <v>0</v>
      </c>
      <c r="N40" s="101">
        <v>0</v>
      </c>
      <c r="O40" s="101">
        <v>32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104.05</v>
      </c>
      <c r="U40" s="101">
        <v>16</v>
      </c>
      <c r="V40" s="101">
        <f t="shared" ref="V40" si="16">T40+U40</f>
        <v>120.05</v>
      </c>
    </row>
    <row r="41" spans="1:22" x14ac:dyDescent="0.2">
      <c r="A41" s="172">
        <f>'Web Graph Info.'!A34:A181</f>
        <v>42179</v>
      </c>
      <c r="B41" s="101">
        <v>69.5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0.55000000000000004</v>
      </c>
      <c r="J41" s="101">
        <v>1.5</v>
      </c>
      <c r="K41" s="101">
        <v>0</v>
      </c>
      <c r="L41" s="101">
        <v>0.5</v>
      </c>
      <c r="M41" s="101">
        <v>0</v>
      </c>
      <c r="N41" s="101">
        <v>0</v>
      </c>
      <c r="O41" s="101">
        <v>32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17">IF(SUM(B41:S41)=0,NA(),SUM(B41:S41))</f>
        <v>104.05</v>
      </c>
      <c r="U41" s="101">
        <v>17</v>
      </c>
      <c r="V41" s="101">
        <f t="shared" ref="V41" si="18">T41+U41</f>
        <v>121.05</v>
      </c>
    </row>
    <row r="42" spans="1:22" x14ac:dyDescent="0.2">
      <c r="A42" s="172">
        <f>'Web Graph Info.'!A35:A182</f>
        <v>42180</v>
      </c>
      <c r="B42">
        <v>39.5</v>
      </c>
      <c r="C42">
        <v>1.5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K42">
        <v>0</v>
      </c>
      <c r="L42">
        <v>0</v>
      </c>
      <c r="M42">
        <v>0</v>
      </c>
      <c r="N42">
        <v>0</v>
      </c>
      <c r="O42">
        <v>21</v>
      </c>
      <c r="P42">
        <v>0</v>
      </c>
      <c r="Q42">
        <v>0</v>
      </c>
      <c r="R42">
        <v>0</v>
      </c>
      <c r="S42">
        <v>0</v>
      </c>
      <c r="T42" s="101">
        <f t="shared" si="1"/>
        <v>66</v>
      </c>
      <c r="U42">
        <v>6</v>
      </c>
      <c r="V42">
        <f t="shared" si="2"/>
        <v>72</v>
      </c>
    </row>
    <row r="43" spans="1:22" x14ac:dyDescent="0.2">
      <c r="A43" s="172">
        <f>'Web Graph Info.'!A36:A183</f>
        <v>42181</v>
      </c>
      <c r="B43" s="101">
        <v>39.5</v>
      </c>
      <c r="C43" s="101">
        <v>1.5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3</v>
      </c>
      <c r="K43" s="101">
        <v>0</v>
      </c>
      <c r="L43" s="101">
        <v>0</v>
      </c>
      <c r="M43" s="101">
        <v>0</v>
      </c>
      <c r="N43" s="101">
        <v>0</v>
      </c>
      <c r="O43" s="101">
        <v>21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19">IF(SUM(B43:S43)=0,NA(),SUM(B43:S43))</f>
        <v>66</v>
      </c>
      <c r="U43" s="101">
        <v>7</v>
      </c>
      <c r="V43" s="101">
        <f t="shared" ref="V43" si="20">T43+U43</f>
        <v>73</v>
      </c>
    </row>
    <row r="44" spans="1:22" x14ac:dyDescent="0.2">
      <c r="A44" s="172">
        <f>'Web Graph Info.'!A37:A184</f>
        <v>42182</v>
      </c>
      <c r="B44">
        <v>39.299999999999997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2.2999999999999998</v>
      </c>
      <c r="J44">
        <v>3</v>
      </c>
      <c r="K44">
        <v>0</v>
      </c>
      <c r="L44">
        <v>0.3</v>
      </c>
      <c r="M44">
        <v>1.3</v>
      </c>
      <c r="N44">
        <v>0</v>
      </c>
      <c r="O44">
        <v>18</v>
      </c>
      <c r="P44">
        <v>0</v>
      </c>
      <c r="Q44">
        <v>0</v>
      </c>
      <c r="R44">
        <v>0</v>
      </c>
      <c r="S44">
        <v>0</v>
      </c>
      <c r="T44" s="101">
        <f t="shared" si="1"/>
        <v>64.199999999999989</v>
      </c>
      <c r="U44">
        <v>8</v>
      </c>
      <c r="V44">
        <f t="shared" si="2"/>
        <v>72.199999999999989</v>
      </c>
    </row>
    <row r="45" spans="1:22" x14ac:dyDescent="0.2">
      <c r="A45" s="172">
        <f>'Web Graph Info.'!A38:A185</f>
        <v>42183</v>
      </c>
      <c r="B45" s="101">
        <v>39.299999999999997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2.2999999999999998</v>
      </c>
      <c r="J45" s="101">
        <v>3</v>
      </c>
      <c r="K45" s="101">
        <v>0</v>
      </c>
      <c r="L45" s="101">
        <v>0.3</v>
      </c>
      <c r="M45" s="101">
        <v>1.3</v>
      </c>
      <c r="N45" s="101">
        <v>0</v>
      </c>
      <c r="O45" s="101">
        <v>18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1">IF(SUM(B45:S45)=0,NA(),SUM(B45:S45))</f>
        <v>64.199999999999989</v>
      </c>
      <c r="U45" s="101">
        <v>9</v>
      </c>
      <c r="V45" s="101">
        <f t="shared" ref="V45:V46" si="22">T45+U45</f>
        <v>73.199999999999989</v>
      </c>
    </row>
    <row r="46" spans="1:22" x14ac:dyDescent="0.2">
      <c r="A46" s="172">
        <f>'Web Graph Info.'!A39:A186</f>
        <v>42184</v>
      </c>
      <c r="B46" s="101">
        <v>39.299999999999997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2.2999999999999998</v>
      </c>
      <c r="J46" s="101">
        <v>3</v>
      </c>
      <c r="K46" s="101">
        <v>0</v>
      </c>
      <c r="L46" s="101">
        <v>0.3</v>
      </c>
      <c r="M46" s="101">
        <v>1.3</v>
      </c>
      <c r="N46" s="101">
        <v>0</v>
      </c>
      <c r="O46" s="101">
        <v>18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1"/>
        <v>64.199999999999989</v>
      </c>
      <c r="U46" s="101">
        <v>10</v>
      </c>
      <c r="V46" s="101">
        <f t="shared" si="22"/>
        <v>74.199999999999989</v>
      </c>
    </row>
    <row r="47" spans="1:22" x14ac:dyDescent="0.2">
      <c r="A47" s="172">
        <f>'Web Graph Info.'!A40:A187</f>
        <v>42185</v>
      </c>
      <c r="B47" s="3">
        <v>20.5</v>
      </c>
      <c r="C47">
        <v>1</v>
      </c>
      <c r="D47" s="101">
        <v>0</v>
      </c>
      <c r="E47" s="4">
        <v>0</v>
      </c>
      <c r="F47" s="4">
        <v>0</v>
      </c>
      <c r="G47" s="4">
        <v>0</v>
      </c>
      <c r="H47" s="4">
        <v>0</v>
      </c>
      <c r="I47" s="3">
        <v>3.5</v>
      </c>
      <c r="J47" s="4">
        <v>3</v>
      </c>
      <c r="K47" s="4">
        <v>0</v>
      </c>
      <c r="L47" s="4">
        <v>0</v>
      </c>
      <c r="M47" s="4">
        <v>0</v>
      </c>
      <c r="N47" s="4">
        <v>0</v>
      </c>
      <c r="O47" s="3">
        <v>8.5</v>
      </c>
      <c r="P47" s="4">
        <v>0</v>
      </c>
      <c r="Q47" s="4">
        <v>0</v>
      </c>
      <c r="R47" s="3">
        <v>0</v>
      </c>
      <c r="S47" s="4">
        <v>0</v>
      </c>
      <c r="T47" s="101">
        <f t="shared" si="1"/>
        <v>36.5</v>
      </c>
      <c r="U47" s="4">
        <v>6.5</v>
      </c>
      <c r="V47">
        <f t="shared" si="2"/>
        <v>43</v>
      </c>
    </row>
    <row r="48" spans="1:22" x14ac:dyDescent="0.2">
      <c r="A48" s="172">
        <f>'Web Graph Info.'!A41:A188</f>
        <v>42186</v>
      </c>
      <c r="B48" s="3">
        <v>20.5</v>
      </c>
      <c r="C48" s="101">
        <v>1</v>
      </c>
      <c r="D48" s="101">
        <v>0</v>
      </c>
      <c r="E48" s="4">
        <v>0</v>
      </c>
      <c r="F48" s="4">
        <v>0</v>
      </c>
      <c r="G48" s="4">
        <v>0</v>
      </c>
      <c r="H48" s="4">
        <v>0</v>
      </c>
      <c r="I48" s="3">
        <v>3.5</v>
      </c>
      <c r="J48" s="4">
        <v>3</v>
      </c>
      <c r="K48" s="4">
        <v>0</v>
      </c>
      <c r="L48" s="4">
        <v>0</v>
      </c>
      <c r="M48" s="4">
        <v>0</v>
      </c>
      <c r="N48" s="4">
        <v>0</v>
      </c>
      <c r="O48" s="3">
        <v>8.5</v>
      </c>
      <c r="P48" s="4">
        <v>0</v>
      </c>
      <c r="Q48" s="4">
        <v>0</v>
      </c>
      <c r="R48" s="3">
        <v>0</v>
      </c>
      <c r="S48" s="4">
        <v>0</v>
      </c>
      <c r="T48" s="101">
        <f t="shared" ref="T48" si="23">IF(SUM(B48:S48)=0,NA(),SUM(B48:S48))</f>
        <v>36.5</v>
      </c>
      <c r="U48" s="4">
        <v>7.5</v>
      </c>
      <c r="V48" s="101">
        <f t="shared" ref="V48" si="24">T48+U48</f>
        <v>44</v>
      </c>
    </row>
    <row r="49" spans="1:22" x14ac:dyDescent="0.2">
      <c r="A49" s="172">
        <f>'Web Graph Info.'!A42:A189</f>
        <v>42187</v>
      </c>
      <c r="B49" s="4">
        <v>66</v>
      </c>
      <c r="C49">
        <v>0</v>
      </c>
      <c r="D49">
        <v>0</v>
      </c>
      <c r="E49" s="4">
        <v>0</v>
      </c>
      <c r="F49" s="4">
        <v>0</v>
      </c>
      <c r="G49" s="4">
        <v>0</v>
      </c>
      <c r="H49" s="4">
        <v>0</v>
      </c>
      <c r="I49" s="4">
        <v>12</v>
      </c>
      <c r="J49" s="4">
        <v>1</v>
      </c>
      <c r="K49" s="4">
        <v>0</v>
      </c>
      <c r="L49" s="4">
        <v>0</v>
      </c>
      <c r="M49" s="4">
        <v>6</v>
      </c>
      <c r="N49" s="4">
        <v>0</v>
      </c>
      <c r="O49" s="4">
        <v>9</v>
      </c>
      <c r="P49" s="4">
        <v>0</v>
      </c>
      <c r="Q49" s="4">
        <v>0</v>
      </c>
      <c r="R49" s="4">
        <v>0</v>
      </c>
      <c r="S49" s="4">
        <v>0</v>
      </c>
      <c r="T49" s="101">
        <f t="shared" si="1"/>
        <v>94</v>
      </c>
      <c r="U49" s="4">
        <v>14</v>
      </c>
      <c r="V49">
        <f t="shared" si="2"/>
        <v>108</v>
      </c>
    </row>
    <row r="50" spans="1:22" x14ac:dyDescent="0.2">
      <c r="A50" s="172">
        <f>'Web Graph Info.'!A43:A190</f>
        <v>42188</v>
      </c>
      <c r="B50" s="4">
        <v>62.25</v>
      </c>
      <c r="C50" s="101">
        <v>0.75</v>
      </c>
      <c r="D50" s="101">
        <v>0</v>
      </c>
      <c r="E50" s="4">
        <v>0</v>
      </c>
      <c r="F50" s="4">
        <v>0</v>
      </c>
      <c r="G50" s="4">
        <v>0</v>
      </c>
      <c r="H50" s="4">
        <v>0</v>
      </c>
      <c r="I50" s="4">
        <v>9</v>
      </c>
      <c r="J50" s="4">
        <v>0.75</v>
      </c>
      <c r="K50" s="4">
        <v>0</v>
      </c>
      <c r="L50" s="4">
        <v>1.25</v>
      </c>
      <c r="M50" s="4">
        <v>7.75</v>
      </c>
      <c r="N50" s="4">
        <v>0</v>
      </c>
      <c r="O50" s="4">
        <v>3.25</v>
      </c>
      <c r="P50" s="4">
        <v>0</v>
      </c>
      <c r="Q50" s="4">
        <v>0</v>
      </c>
      <c r="R50" s="4">
        <v>1</v>
      </c>
      <c r="S50" s="4">
        <v>0</v>
      </c>
      <c r="T50" s="101">
        <f t="shared" si="1"/>
        <v>86</v>
      </c>
      <c r="U50" s="4">
        <v>37.5</v>
      </c>
      <c r="V50">
        <f t="shared" si="2"/>
        <v>123.5</v>
      </c>
    </row>
    <row r="51" spans="1:22" x14ac:dyDescent="0.2">
      <c r="A51" s="172">
        <f>'Web Graph Info.'!A44:A191</f>
        <v>42189</v>
      </c>
      <c r="B51" s="4">
        <v>62.25</v>
      </c>
      <c r="C51" s="101">
        <v>0.75</v>
      </c>
      <c r="D51" s="101">
        <v>0</v>
      </c>
      <c r="E51" s="4">
        <v>0</v>
      </c>
      <c r="F51" s="4">
        <v>0</v>
      </c>
      <c r="G51" s="4">
        <v>0</v>
      </c>
      <c r="H51" s="4">
        <v>0</v>
      </c>
      <c r="I51" s="4">
        <v>9</v>
      </c>
      <c r="J51" s="4">
        <v>0.75</v>
      </c>
      <c r="K51" s="4">
        <v>0</v>
      </c>
      <c r="L51" s="4">
        <v>1.25</v>
      </c>
      <c r="M51" s="4">
        <v>7.75</v>
      </c>
      <c r="N51" s="4">
        <v>0</v>
      </c>
      <c r="O51" s="4">
        <v>3.25</v>
      </c>
      <c r="P51" s="4">
        <v>0</v>
      </c>
      <c r="Q51" s="4">
        <v>0</v>
      </c>
      <c r="R51" s="4">
        <v>1</v>
      </c>
      <c r="S51" s="4">
        <v>0</v>
      </c>
      <c r="T51" s="101">
        <f t="shared" ref="T51:T53" si="25">IF(SUM(B51:S51)=0,NA(),SUM(B51:S51))</f>
        <v>86</v>
      </c>
      <c r="U51" s="4">
        <v>37.5</v>
      </c>
      <c r="V51">
        <f t="shared" si="2"/>
        <v>123.5</v>
      </c>
    </row>
    <row r="52" spans="1:22" x14ac:dyDescent="0.2">
      <c r="A52" s="172">
        <f>'Web Graph Info.'!A45:A192</f>
        <v>42190</v>
      </c>
      <c r="B52" s="4">
        <v>62.25</v>
      </c>
      <c r="C52" s="101">
        <v>0.75</v>
      </c>
      <c r="D52" s="101">
        <v>0</v>
      </c>
      <c r="E52" s="4">
        <v>0</v>
      </c>
      <c r="F52" s="4">
        <v>0</v>
      </c>
      <c r="G52" s="4">
        <v>0</v>
      </c>
      <c r="H52" s="4">
        <v>0</v>
      </c>
      <c r="I52" s="4">
        <v>9</v>
      </c>
      <c r="J52" s="4">
        <v>0.75</v>
      </c>
      <c r="K52" s="4">
        <v>0</v>
      </c>
      <c r="L52" s="4">
        <v>1.25</v>
      </c>
      <c r="M52" s="4">
        <v>7.75</v>
      </c>
      <c r="N52" s="4">
        <v>0</v>
      </c>
      <c r="O52" s="4">
        <v>3.25</v>
      </c>
      <c r="P52" s="4">
        <v>0</v>
      </c>
      <c r="Q52" s="4">
        <v>0</v>
      </c>
      <c r="R52" s="4">
        <v>1</v>
      </c>
      <c r="S52" s="4">
        <v>0</v>
      </c>
      <c r="T52" s="101">
        <f t="shared" si="25"/>
        <v>86</v>
      </c>
      <c r="U52" s="4">
        <v>37.5</v>
      </c>
      <c r="V52">
        <f t="shared" si="2"/>
        <v>123.5</v>
      </c>
    </row>
    <row r="53" spans="1:22" x14ac:dyDescent="0.2">
      <c r="A53" s="172">
        <f>'Web Graph Info.'!A46:A193</f>
        <v>42191</v>
      </c>
      <c r="B53" s="4">
        <v>62.25</v>
      </c>
      <c r="C53" s="101">
        <v>0.75</v>
      </c>
      <c r="D53" s="101">
        <v>0</v>
      </c>
      <c r="E53" s="4">
        <v>0</v>
      </c>
      <c r="F53" s="4">
        <v>0</v>
      </c>
      <c r="G53" s="4">
        <v>0</v>
      </c>
      <c r="H53" s="4">
        <v>0</v>
      </c>
      <c r="I53" s="4">
        <v>9</v>
      </c>
      <c r="J53" s="4">
        <v>0.75</v>
      </c>
      <c r="K53" s="4">
        <v>0</v>
      </c>
      <c r="L53" s="4">
        <v>1.25</v>
      </c>
      <c r="M53" s="4">
        <v>7.75</v>
      </c>
      <c r="N53" s="4">
        <v>0</v>
      </c>
      <c r="O53" s="4">
        <v>3.25</v>
      </c>
      <c r="P53" s="4">
        <v>0</v>
      </c>
      <c r="Q53" s="4">
        <v>0</v>
      </c>
      <c r="R53" s="4">
        <v>1</v>
      </c>
      <c r="S53" s="4">
        <v>0</v>
      </c>
      <c r="T53" s="101">
        <f t="shared" si="25"/>
        <v>86</v>
      </c>
      <c r="U53" s="4">
        <v>37.5</v>
      </c>
      <c r="V53">
        <f t="shared" si="2"/>
        <v>123.5</v>
      </c>
    </row>
    <row r="54" spans="1:22" x14ac:dyDescent="0.2">
      <c r="A54" s="172">
        <f>'Web Graph Info.'!A47:A194</f>
        <v>42192</v>
      </c>
      <c r="B54" s="4">
        <v>24</v>
      </c>
      <c r="C54" s="101">
        <v>0</v>
      </c>
      <c r="D54" s="101">
        <v>0</v>
      </c>
      <c r="E54" s="4">
        <v>0</v>
      </c>
      <c r="F54" s="4">
        <v>0</v>
      </c>
      <c r="G54" s="4">
        <v>0</v>
      </c>
      <c r="H54" s="4">
        <v>0</v>
      </c>
      <c r="I54" s="4">
        <v>7</v>
      </c>
      <c r="J54" s="4">
        <v>5</v>
      </c>
      <c r="K54" s="4">
        <v>0</v>
      </c>
      <c r="L54" s="4">
        <v>0</v>
      </c>
      <c r="M54" s="4">
        <v>0.5</v>
      </c>
      <c r="N54" s="4">
        <v>0</v>
      </c>
      <c r="O54" s="4">
        <v>0.5</v>
      </c>
      <c r="P54" s="4">
        <v>0</v>
      </c>
      <c r="Q54" s="4">
        <v>0</v>
      </c>
      <c r="R54" s="4">
        <v>0</v>
      </c>
      <c r="S54" s="4">
        <v>0</v>
      </c>
      <c r="T54" s="101">
        <f t="shared" si="1"/>
        <v>37</v>
      </c>
      <c r="U54" s="4">
        <v>52.5</v>
      </c>
      <c r="V54">
        <f t="shared" si="2"/>
        <v>89.5</v>
      </c>
    </row>
    <row r="55" spans="1:22" x14ac:dyDescent="0.2">
      <c r="A55" s="172">
        <f>'Web Graph Info.'!A48:A195</f>
        <v>42193</v>
      </c>
      <c r="B55" s="4">
        <v>24</v>
      </c>
      <c r="C55" s="101">
        <v>0</v>
      </c>
      <c r="D55" s="101">
        <v>0</v>
      </c>
      <c r="E55" s="4">
        <v>0</v>
      </c>
      <c r="F55" s="4">
        <v>0</v>
      </c>
      <c r="G55" s="4">
        <v>0</v>
      </c>
      <c r="H55" s="4">
        <v>0</v>
      </c>
      <c r="I55" s="4">
        <v>7</v>
      </c>
      <c r="J55" s="4">
        <v>5</v>
      </c>
      <c r="K55" s="4">
        <v>0</v>
      </c>
      <c r="L55" s="4">
        <v>0</v>
      </c>
      <c r="M55" s="4">
        <v>0.5</v>
      </c>
      <c r="N55" s="4">
        <v>0</v>
      </c>
      <c r="O55" s="4">
        <v>0.5</v>
      </c>
      <c r="P55" s="4">
        <v>0</v>
      </c>
      <c r="Q55" s="4">
        <v>0</v>
      </c>
      <c r="R55" s="4">
        <v>0</v>
      </c>
      <c r="S55" s="4">
        <v>0</v>
      </c>
      <c r="T55" s="101">
        <f t="shared" ref="T55" si="26">IF(SUM(B55:S55)=0,NA(),SUM(B55:S55))</f>
        <v>37</v>
      </c>
      <c r="U55" s="4">
        <v>52.5</v>
      </c>
      <c r="V55" s="101">
        <f t="shared" ref="V55" si="27">T55+U55</f>
        <v>89.5</v>
      </c>
    </row>
    <row r="56" spans="1:22" x14ac:dyDescent="0.2">
      <c r="A56" s="172">
        <f>'Web Graph Info.'!A49:A196</f>
        <v>42194</v>
      </c>
      <c r="B56" s="4">
        <v>59</v>
      </c>
      <c r="C56">
        <v>0</v>
      </c>
      <c r="D56">
        <v>0</v>
      </c>
      <c r="E56" s="4">
        <v>0</v>
      </c>
      <c r="F56" s="4">
        <v>0</v>
      </c>
      <c r="G56" s="4">
        <v>0</v>
      </c>
      <c r="H56" s="4">
        <v>0</v>
      </c>
      <c r="I56" s="4">
        <v>5.5</v>
      </c>
      <c r="J56" s="4">
        <v>2</v>
      </c>
      <c r="K56" s="4">
        <v>0</v>
      </c>
      <c r="L56" s="4">
        <v>1.5</v>
      </c>
      <c r="M56" s="4">
        <v>4</v>
      </c>
      <c r="N56" s="4">
        <v>0</v>
      </c>
      <c r="O56" s="4">
        <v>1.5</v>
      </c>
      <c r="P56" s="4">
        <v>0</v>
      </c>
      <c r="Q56" s="4">
        <v>0</v>
      </c>
      <c r="R56" s="4">
        <v>0</v>
      </c>
      <c r="S56" s="4">
        <v>0</v>
      </c>
      <c r="T56" s="101">
        <f t="shared" si="1"/>
        <v>73.5</v>
      </c>
      <c r="U56" s="4">
        <v>62</v>
      </c>
      <c r="V56">
        <f t="shared" si="2"/>
        <v>135.5</v>
      </c>
    </row>
    <row r="57" spans="1:22" x14ac:dyDescent="0.2">
      <c r="A57" s="172">
        <f>'Web Graph Info.'!A50:A197</f>
        <v>42195</v>
      </c>
      <c r="B57" s="4">
        <v>59</v>
      </c>
      <c r="C57" s="101">
        <v>0</v>
      </c>
      <c r="D57" s="101">
        <v>0</v>
      </c>
      <c r="E57" s="4">
        <v>0</v>
      </c>
      <c r="F57" s="4">
        <v>0</v>
      </c>
      <c r="G57" s="4">
        <v>0</v>
      </c>
      <c r="H57" s="4">
        <v>0</v>
      </c>
      <c r="I57" s="4">
        <v>5.5</v>
      </c>
      <c r="J57" s="4">
        <v>2</v>
      </c>
      <c r="K57" s="4">
        <v>0</v>
      </c>
      <c r="L57" s="4">
        <v>1.5</v>
      </c>
      <c r="M57" s="4">
        <v>4</v>
      </c>
      <c r="N57" s="4">
        <v>0</v>
      </c>
      <c r="O57" s="4">
        <v>1.5</v>
      </c>
      <c r="P57" s="4">
        <v>0</v>
      </c>
      <c r="Q57" s="4">
        <v>0</v>
      </c>
      <c r="R57" s="4">
        <v>0</v>
      </c>
      <c r="S57" s="4">
        <v>0</v>
      </c>
      <c r="T57" s="101">
        <f t="shared" ref="T57" si="28">IF(SUM(B57:S57)=0,NA(),SUM(B57:S57))</f>
        <v>73.5</v>
      </c>
      <c r="U57" s="4">
        <v>62</v>
      </c>
      <c r="V57" s="101">
        <f t="shared" ref="V57" si="29">T57+U57</f>
        <v>135.5</v>
      </c>
    </row>
    <row r="58" spans="1:22" x14ac:dyDescent="0.2">
      <c r="A58" s="172">
        <f>'Web Graph Info.'!A51:A198</f>
        <v>42196</v>
      </c>
      <c r="B58" s="4">
        <v>100.6</v>
      </c>
      <c r="C58">
        <v>0</v>
      </c>
      <c r="D58">
        <v>0</v>
      </c>
      <c r="E58" s="4">
        <v>0</v>
      </c>
      <c r="F58" s="4">
        <v>0</v>
      </c>
      <c r="G58" s="4">
        <v>0</v>
      </c>
      <c r="H58" s="4">
        <v>0</v>
      </c>
      <c r="I58" s="4">
        <v>10</v>
      </c>
      <c r="J58" s="4">
        <v>0</v>
      </c>
      <c r="K58" s="4">
        <v>0</v>
      </c>
      <c r="L58" s="4">
        <v>2</v>
      </c>
      <c r="M58" s="4">
        <v>5.3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01">
        <f t="shared" si="1"/>
        <v>117.89999999999999</v>
      </c>
      <c r="U58" s="4">
        <v>57.3</v>
      </c>
      <c r="V58">
        <f t="shared" si="2"/>
        <v>175.2</v>
      </c>
    </row>
    <row r="59" spans="1:22" x14ac:dyDescent="0.2">
      <c r="A59" s="172">
        <f>'Web Graph Info.'!A52:A199</f>
        <v>42197</v>
      </c>
      <c r="B59" s="4">
        <v>100.6</v>
      </c>
      <c r="C59" s="101">
        <v>0</v>
      </c>
      <c r="D59" s="101">
        <v>0</v>
      </c>
      <c r="E59" s="4">
        <v>0</v>
      </c>
      <c r="F59" s="4">
        <v>0</v>
      </c>
      <c r="G59" s="4">
        <v>0</v>
      </c>
      <c r="H59" s="4">
        <v>0</v>
      </c>
      <c r="I59" s="4">
        <v>10</v>
      </c>
      <c r="J59" s="4">
        <v>0</v>
      </c>
      <c r="K59" s="4">
        <v>0</v>
      </c>
      <c r="L59" s="4">
        <v>2</v>
      </c>
      <c r="M59" s="4">
        <v>5.3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01">
        <f t="shared" ref="T59:T60" si="30">IF(SUM(B59:S59)=0,NA(),SUM(B59:S59))</f>
        <v>117.89999999999999</v>
      </c>
      <c r="U59" s="4">
        <v>57.3</v>
      </c>
      <c r="V59" s="101">
        <f t="shared" ref="V59:V60" si="31">T59+U59</f>
        <v>175.2</v>
      </c>
    </row>
    <row r="60" spans="1:22" x14ac:dyDescent="0.2">
      <c r="A60" s="172">
        <f>'Web Graph Info.'!A53:A200</f>
        <v>42198</v>
      </c>
      <c r="B60" s="4">
        <v>100.6</v>
      </c>
      <c r="C60" s="101">
        <v>0</v>
      </c>
      <c r="D60" s="101">
        <v>0</v>
      </c>
      <c r="E60" s="4">
        <v>0</v>
      </c>
      <c r="F60" s="4">
        <v>0</v>
      </c>
      <c r="G60" s="4">
        <v>0</v>
      </c>
      <c r="H60" s="4">
        <v>0</v>
      </c>
      <c r="I60" s="4">
        <v>10</v>
      </c>
      <c r="J60" s="4">
        <v>0</v>
      </c>
      <c r="K60" s="4">
        <v>0</v>
      </c>
      <c r="L60" s="4">
        <v>2</v>
      </c>
      <c r="M60" s="4">
        <v>5.3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01">
        <f t="shared" si="30"/>
        <v>117.89999999999999</v>
      </c>
      <c r="U60" s="4">
        <v>57.3</v>
      </c>
      <c r="V60" s="101">
        <f t="shared" si="31"/>
        <v>175.2</v>
      </c>
    </row>
    <row r="61" spans="1:22" x14ac:dyDescent="0.2">
      <c r="A61" s="172">
        <f>'Web Graph Info.'!A54:A201</f>
        <v>42199</v>
      </c>
      <c r="B61" s="4">
        <v>124.5</v>
      </c>
      <c r="C61">
        <v>0</v>
      </c>
      <c r="D61">
        <v>0</v>
      </c>
      <c r="E61" s="4">
        <v>0</v>
      </c>
      <c r="F61" s="4">
        <v>0</v>
      </c>
      <c r="G61" s="4">
        <v>0</v>
      </c>
      <c r="H61" s="4">
        <v>0</v>
      </c>
      <c r="I61" s="4">
        <v>4</v>
      </c>
      <c r="J61" s="4">
        <v>0.5</v>
      </c>
      <c r="K61" s="4">
        <v>0</v>
      </c>
      <c r="L61" s="4">
        <v>1</v>
      </c>
      <c r="M61" s="4">
        <v>2</v>
      </c>
      <c r="N61" s="4">
        <v>0</v>
      </c>
      <c r="O61" s="4">
        <v>0.5</v>
      </c>
      <c r="P61" s="4">
        <v>0</v>
      </c>
      <c r="Q61" s="4">
        <v>0</v>
      </c>
      <c r="R61" s="4">
        <v>0</v>
      </c>
      <c r="S61" s="4">
        <v>0</v>
      </c>
      <c r="T61" s="101">
        <f t="shared" si="1"/>
        <v>132.5</v>
      </c>
      <c r="U61" s="4">
        <v>12.5</v>
      </c>
      <c r="V61">
        <f t="shared" si="2"/>
        <v>145</v>
      </c>
    </row>
    <row r="62" spans="1:22" x14ac:dyDescent="0.2">
      <c r="A62" s="172">
        <f>'Web Graph Info.'!A55:A202</f>
        <v>42200</v>
      </c>
      <c r="B62" s="4">
        <v>124.5</v>
      </c>
      <c r="C62" s="101">
        <v>0</v>
      </c>
      <c r="D62" s="101">
        <v>0</v>
      </c>
      <c r="E62" s="4">
        <v>0</v>
      </c>
      <c r="F62" s="4">
        <v>0</v>
      </c>
      <c r="G62" s="4">
        <v>0</v>
      </c>
      <c r="H62" s="4">
        <v>0</v>
      </c>
      <c r="I62" s="4">
        <v>4</v>
      </c>
      <c r="J62" s="4">
        <v>0.5</v>
      </c>
      <c r="K62" s="4">
        <v>0</v>
      </c>
      <c r="L62" s="4">
        <v>1</v>
      </c>
      <c r="M62" s="4">
        <v>2</v>
      </c>
      <c r="N62" s="4">
        <v>0</v>
      </c>
      <c r="O62" s="4">
        <v>0.5</v>
      </c>
      <c r="P62" s="4">
        <v>0</v>
      </c>
      <c r="Q62" s="4">
        <v>0</v>
      </c>
      <c r="R62" s="4">
        <v>0</v>
      </c>
      <c r="S62" s="4">
        <v>0</v>
      </c>
      <c r="T62" s="101">
        <f t="shared" ref="T62" si="32">IF(SUM(B62:S62)=0,NA(),SUM(B62:S62))</f>
        <v>132.5</v>
      </c>
      <c r="U62" s="4">
        <v>12.5</v>
      </c>
      <c r="V62" s="101">
        <f t="shared" ref="V62" si="33">T62+U62</f>
        <v>145</v>
      </c>
    </row>
    <row r="63" spans="1:22" x14ac:dyDescent="0.2">
      <c r="A63" s="172">
        <f>'Web Graph Info.'!A56:A203</f>
        <v>42201</v>
      </c>
      <c r="B63" s="4">
        <v>48.5</v>
      </c>
      <c r="C63">
        <v>0</v>
      </c>
      <c r="D63" s="101">
        <v>0</v>
      </c>
      <c r="E63" s="4">
        <v>0</v>
      </c>
      <c r="F63" s="4">
        <v>0</v>
      </c>
      <c r="G63" s="4">
        <v>0</v>
      </c>
      <c r="H63" s="4">
        <v>0</v>
      </c>
      <c r="I63" s="4">
        <v>9</v>
      </c>
      <c r="J63" s="4">
        <v>0.5</v>
      </c>
      <c r="K63" s="4">
        <v>0</v>
      </c>
      <c r="L63" s="4">
        <v>1.5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1.5</v>
      </c>
      <c r="S63" s="4">
        <v>0</v>
      </c>
      <c r="T63" s="101">
        <f t="shared" si="1"/>
        <v>62</v>
      </c>
      <c r="U63" s="4">
        <v>16.5</v>
      </c>
      <c r="V63">
        <f t="shared" si="2"/>
        <v>78.5</v>
      </c>
    </row>
    <row r="64" spans="1:22" x14ac:dyDescent="0.2">
      <c r="A64" s="172">
        <f>'Web Graph Info.'!A57:A204</f>
        <v>42202</v>
      </c>
      <c r="B64" s="4">
        <v>48.5</v>
      </c>
      <c r="C64" s="101">
        <v>0</v>
      </c>
      <c r="D64" s="101">
        <v>0</v>
      </c>
      <c r="E64" s="4">
        <v>0</v>
      </c>
      <c r="F64" s="4">
        <v>0</v>
      </c>
      <c r="G64" s="4">
        <v>0</v>
      </c>
      <c r="H64" s="4">
        <v>0</v>
      </c>
      <c r="I64" s="4">
        <v>9</v>
      </c>
      <c r="J64" s="4">
        <v>0.5</v>
      </c>
      <c r="K64" s="4">
        <v>0</v>
      </c>
      <c r="L64" s="4">
        <v>1.5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1.5</v>
      </c>
      <c r="S64" s="4">
        <v>0</v>
      </c>
      <c r="T64" s="101">
        <f t="shared" ref="T64" si="34">IF(SUM(B64:S64)=0,NA(),SUM(B64:S64))</f>
        <v>62</v>
      </c>
      <c r="U64" s="4">
        <v>16.5</v>
      </c>
      <c r="V64">
        <f t="shared" si="2"/>
        <v>78.5</v>
      </c>
    </row>
    <row r="65" spans="1:22" x14ac:dyDescent="0.2">
      <c r="A65" s="172">
        <f>'Web Graph Info.'!A58:A205</f>
        <v>42203</v>
      </c>
      <c r="B65" t="s">
        <v>226</v>
      </c>
      <c r="C65" s="101" t="s">
        <v>226</v>
      </c>
      <c r="D65" s="101" t="s">
        <v>226</v>
      </c>
      <c r="E65" s="101" t="s">
        <v>226</v>
      </c>
      <c r="F65" s="101" t="s">
        <v>226</v>
      </c>
      <c r="G65" s="101" t="s">
        <v>226</v>
      </c>
      <c r="H65" s="101" t="s">
        <v>226</v>
      </c>
      <c r="I65" s="101" t="s">
        <v>226</v>
      </c>
      <c r="J65" s="101" t="s">
        <v>226</v>
      </c>
      <c r="K65" s="101" t="s">
        <v>226</v>
      </c>
      <c r="L65" s="101" t="s">
        <v>226</v>
      </c>
      <c r="M65" s="101" t="s">
        <v>226</v>
      </c>
      <c r="N65" s="101" t="s">
        <v>226</v>
      </c>
      <c r="O65" s="101" t="s">
        <v>226</v>
      </c>
      <c r="P65" s="101" t="s">
        <v>226</v>
      </c>
      <c r="Q65" s="101" t="s">
        <v>226</v>
      </c>
      <c r="R65" s="101" t="s">
        <v>226</v>
      </c>
      <c r="S65" s="101" t="s">
        <v>226</v>
      </c>
      <c r="T65" s="101" t="s">
        <v>226</v>
      </c>
      <c r="U65" s="101" t="s">
        <v>226</v>
      </c>
      <c r="V65" s="101" t="s">
        <v>226</v>
      </c>
    </row>
    <row r="66" spans="1:22" x14ac:dyDescent="0.2">
      <c r="A66" s="172">
        <f>'Web Graph Info.'!A59:A206</f>
        <v>42204</v>
      </c>
      <c r="B66" s="101" t="s">
        <v>226</v>
      </c>
      <c r="C66" s="101" t="s">
        <v>226</v>
      </c>
      <c r="D66" s="101" t="s">
        <v>226</v>
      </c>
      <c r="E66" s="101" t="s">
        <v>226</v>
      </c>
      <c r="F66" s="101" t="s">
        <v>226</v>
      </c>
      <c r="G66" s="101" t="s">
        <v>226</v>
      </c>
      <c r="H66" s="101" t="s">
        <v>226</v>
      </c>
      <c r="I66" s="101" t="s">
        <v>226</v>
      </c>
      <c r="J66" s="101" t="s">
        <v>226</v>
      </c>
      <c r="K66" s="101" t="s">
        <v>226</v>
      </c>
      <c r="L66" s="101" t="s">
        <v>226</v>
      </c>
      <c r="M66" s="101" t="s">
        <v>226</v>
      </c>
      <c r="N66" s="101" t="s">
        <v>226</v>
      </c>
      <c r="O66" s="101" t="s">
        <v>226</v>
      </c>
      <c r="P66" s="101" t="s">
        <v>226</v>
      </c>
      <c r="Q66" s="101" t="s">
        <v>226</v>
      </c>
      <c r="R66" s="101" t="s">
        <v>226</v>
      </c>
      <c r="S66" s="101" t="s">
        <v>226</v>
      </c>
      <c r="T66" s="101" t="s">
        <v>226</v>
      </c>
      <c r="U66" s="101" t="s">
        <v>226</v>
      </c>
      <c r="V66" s="101" t="s">
        <v>226</v>
      </c>
    </row>
    <row r="67" spans="1:22" x14ac:dyDescent="0.2">
      <c r="A67" s="172">
        <f>'Web Graph Info.'!A60:A207</f>
        <v>42205</v>
      </c>
      <c r="B67" s="101" t="s">
        <v>226</v>
      </c>
      <c r="C67" s="101" t="s">
        <v>226</v>
      </c>
      <c r="D67" s="101" t="s">
        <v>226</v>
      </c>
      <c r="E67" s="101" t="s">
        <v>226</v>
      </c>
      <c r="F67" s="101" t="s">
        <v>226</v>
      </c>
      <c r="G67" s="101" t="s">
        <v>226</v>
      </c>
      <c r="H67" s="101" t="s">
        <v>226</v>
      </c>
      <c r="I67" s="101" t="s">
        <v>226</v>
      </c>
      <c r="J67" s="101" t="s">
        <v>226</v>
      </c>
      <c r="K67" s="101" t="s">
        <v>226</v>
      </c>
      <c r="L67" s="101" t="s">
        <v>226</v>
      </c>
      <c r="M67" s="101" t="s">
        <v>226</v>
      </c>
      <c r="N67" s="101" t="s">
        <v>226</v>
      </c>
      <c r="O67" s="101" t="s">
        <v>226</v>
      </c>
      <c r="P67" s="101" t="s">
        <v>226</v>
      </c>
      <c r="Q67" s="101" t="s">
        <v>226</v>
      </c>
      <c r="R67" s="101" t="s">
        <v>226</v>
      </c>
      <c r="S67" s="101" t="s">
        <v>226</v>
      </c>
      <c r="T67" s="101" t="s">
        <v>226</v>
      </c>
      <c r="U67" s="101" t="s">
        <v>226</v>
      </c>
      <c r="V67" s="101" t="s">
        <v>226</v>
      </c>
    </row>
    <row r="68" spans="1:22" x14ac:dyDescent="0.2">
      <c r="A68" s="172">
        <f>'Web Graph Info.'!A61:A208</f>
        <v>42206</v>
      </c>
      <c r="B68" s="101">
        <v>55</v>
      </c>
      <c r="C68" s="101">
        <v>0</v>
      </c>
      <c r="D68" s="101">
        <v>0</v>
      </c>
      <c r="E68" s="101"/>
      <c r="F68" s="101">
        <v>0</v>
      </c>
      <c r="G68" s="101">
        <v>0</v>
      </c>
      <c r="H68" s="101">
        <v>0</v>
      </c>
      <c r="I68" s="101">
        <v>16</v>
      </c>
      <c r="J68" s="101">
        <v>6</v>
      </c>
      <c r="K68" s="101">
        <v>0</v>
      </c>
      <c r="L68" s="101">
        <v>1</v>
      </c>
      <c r="M68" s="101">
        <v>0</v>
      </c>
      <c r="N68" s="101">
        <v>0</v>
      </c>
      <c r="O68" s="101">
        <v>4.5</v>
      </c>
      <c r="P68" s="101">
        <v>0</v>
      </c>
      <c r="Q68" s="101">
        <v>0</v>
      </c>
      <c r="R68" s="101">
        <v>0.5</v>
      </c>
      <c r="S68" s="101">
        <v>0</v>
      </c>
      <c r="T68" s="101">
        <f t="shared" si="1"/>
        <v>83</v>
      </c>
      <c r="U68" s="101">
        <v>21.5</v>
      </c>
      <c r="V68">
        <f>T68+U68</f>
        <v>104.5</v>
      </c>
    </row>
    <row r="69" spans="1:22" x14ac:dyDescent="0.2">
      <c r="A69" s="172">
        <f>'Web Graph Info.'!A62:A209</f>
        <v>42207</v>
      </c>
      <c r="B69" s="101">
        <v>55</v>
      </c>
      <c r="C69" s="101">
        <v>0</v>
      </c>
      <c r="D69" s="101">
        <v>0</v>
      </c>
      <c r="E69" s="101"/>
      <c r="F69" s="101">
        <v>0</v>
      </c>
      <c r="G69" s="101">
        <v>0</v>
      </c>
      <c r="H69" s="101">
        <v>0</v>
      </c>
      <c r="I69" s="101">
        <v>16</v>
      </c>
      <c r="J69" s="101">
        <v>6</v>
      </c>
      <c r="K69" s="101">
        <v>0</v>
      </c>
      <c r="L69" s="101">
        <v>1</v>
      </c>
      <c r="M69" s="101">
        <v>0</v>
      </c>
      <c r="N69" s="101">
        <v>0</v>
      </c>
      <c r="O69" s="101">
        <v>4.5</v>
      </c>
      <c r="P69" s="101">
        <v>0</v>
      </c>
      <c r="Q69" s="101">
        <v>0</v>
      </c>
      <c r="R69" s="101">
        <v>0.5</v>
      </c>
      <c r="S69" s="101">
        <v>0</v>
      </c>
      <c r="T69" s="101">
        <f t="shared" ref="T69" si="35">IF(SUM(B69:S69)=0,NA(),SUM(B69:S69))</f>
        <v>83</v>
      </c>
      <c r="U69" s="101">
        <v>21.5</v>
      </c>
      <c r="V69" s="101">
        <f>T69+U69</f>
        <v>104.5</v>
      </c>
    </row>
    <row r="70" spans="1:22" x14ac:dyDescent="0.2">
      <c r="A70" s="172">
        <f>'Web Graph Info.'!A63:A210</f>
        <v>42208</v>
      </c>
      <c r="B70" s="101">
        <v>39</v>
      </c>
      <c r="C70" s="101">
        <v>1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10</v>
      </c>
      <c r="J70" s="101">
        <v>1</v>
      </c>
      <c r="K70" s="101">
        <v>0</v>
      </c>
      <c r="L70" s="101">
        <v>0</v>
      </c>
      <c r="M70" s="101">
        <v>1</v>
      </c>
      <c r="N70" s="101">
        <v>0</v>
      </c>
      <c r="O70" s="101">
        <v>1</v>
      </c>
      <c r="P70" s="101">
        <v>0</v>
      </c>
      <c r="Q70" s="101">
        <v>0</v>
      </c>
      <c r="R70" s="101">
        <v>0</v>
      </c>
      <c r="S70" s="101">
        <v>0</v>
      </c>
      <c r="T70" s="101">
        <f t="shared" si="1"/>
        <v>53</v>
      </c>
      <c r="U70" s="101">
        <v>68.5</v>
      </c>
      <c r="V70" s="101">
        <f t="shared" ref="V70:V71" si="36">T70+U70</f>
        <v>121.5</v>
      </c>
    </row>
    <row r="71" spans="1:22" x14ac:dyDescent="0.2">
      <c r="A71" s="172">
        <f>'Web Graph Info.'!A64:A211</f>
        <v>42209</v>
      </c>
      <c r="B71" s="101">
        <v>39</v>
      </c>
      <c r="C71" s="101">
        <v>1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10</v>
      </c>
      <c r="J71" s="101">
        <v>1</v>
      </c>
      <c r="K71" s="101">
        <v>0</v>
      </c>
      <c r="L71" s="101">
        <v>0</v>
      </c>
      <c r="M71" s="101">
        <v>1</v>
      </c>
      <c r="N71" s="101">
        <v>0</v>
      </c>
      <c r="O71" s="101">
        <v>1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ref="T71" si="37">IF(SUM(B71:S71)=0,NA(),SUM(B71:S71))</f>
        <v>53</v>
      </c>
      <c r="U71" s="101">
        <v>68.5</v>
      </c>
      <c r="V71" s="101">
        <f t="shared" si="36"/>
        <v>121.5</v>
      </c>
    </row>
    <row r="72" spans="1:22" x14ac:dyDescent="0.2">
      <c r="A72" s="172">
        <f>'Web Graph Info.'!A65:A212</f>
        <v>42210</v>
      </c>
      <c r="B72">
        <v>172.3</v>
      </c>
      <c r="C72">
        <v>0.3</v>
      </c>
      <c r="D72">
        <v>0</v>
      </c>
      <c r="E72">
        <v>0</v>
      </c>
      <c r="F72">
        <v>0</v>
      </c>
      <c r="G72">
        <v>0</v>
      </c>
      <c r="H72">
        <v>0</v>
      </c>
      <c r="I72">
        <v>9.6</v>
      </c>
      <c r="J72">
        <v>3.3</v>
      </c>
      <c r="K72">
        <v>0</v>
      </c>
      <c r="L72">
        <v>0.6</v>
      </c>
      <c r="M72">
        <v>1.6</v>
      </c>
      <c r="N72">
        <v>0</v>
      </c>
      <c r="O72">
        <v>1</v>
      </c>
      <c r="P72">
        <v>0</v>
      </c>
      <c r="Q72">
        <v>0</v>
      </c>
      <c r="R72">
        <v>0</v>
      </c>
      <c r="S72">
        <v>0.6</v>
      </c>
      <c r="T72" s="101">
        <f t="shared" si="1"/>
        <v>189.3</v>
      </c>
      <c r="U72">
        <v>204</v>
      </c>
      <c r="V72">
        <f t="shared" si="2"/>
        <v>393.3</v>
      </c>
    </row>
    <row r="73" spans="1:22" x14ac:dyDescent="0.2">
      <c r="A73" s="172">
        <f>'Web Graph Info.'!A66:A213</f>
        <v>42211</v>
      </c>
      <c r="B73" s="101">
        <v>172.3</v>
      </c>
      <c r="C73" s="101">
        <v>0.3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9.6</v>
      </c>
      <c r="J73" s="101">
        <v>3.3</v>
      </c>
      <c r="K73" s="101">
        <v>0</v>
      </c>
      <c r="L73" s="101">
        <v>0.6</v>
      </c>
      <c r="M73" s="101">
        <v>1.6</v>
      </c>
      <c r="N73" s="101">
        <v>0</v>
      </c>
      <c r="O73" s="101">
        <v>1</v>
      </c>
      <c r="P73" s="101">
        <v>0</v>
      </c>
      <c r="Q73" s="101">
        <v>0</v>
      </c>
      <c r="R73" s="101">
        <v>0</v>
      </c>
      <c r="S73" s="101">
        <v>0.6</v>
      </c>
      <c r="T73" s="101">
        <f t="shared" ref="T73:T74" si="38">IF(SUM(B73:S73)=0,NA(),SUM(B73:S73))</f>
        <v>189.3</v>
      </c>
      <c r="U73" s="101">
        <v>204</v>
      </c>
      <c r="V73">
        <f t="shared" si="2"/>
        <v>393.3</v>
      </c>
    </row>
    <row r="74" spans="1:22" x14ac:dyDescent="0.2">
      <c r="A74" s="172">
        <f>'Web Graph Info.'!A67:A214</f>
        <v>42212</v>
      </c>
      <c r="B74" s="101">
        <v>172.3</v>
      </c>
      <c r="C74" s="101">
        <v>0.3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9.6</v>
      </c>
      <c r="J74" s="101">
        <v>3.3</v>
      </c>
      <c r="K74" s="101">
        <v>0</v>
      </c>
      <c r="L74" s="101">
        <v>0.6</v>
      </c>
      <c r="M74" s="101">
        <v>1.6</v>
      </c>
      <c r="N74" s="101">
        <v>0</v>
      </c>
      <c r="O74" s="101">
        <v>1</v>
      </c>
      <c r="P74" s="101">
        <v>0</v>
      </c>
      <c r="Q74" s="101">
        <v>0</v>
      </c>
      <c r="R74" s="101">
        <v>0</v>
      </c>
      <c r="S74" s="101">
        <v>0.6</v>
      </c>
      <c r="T74" s="101">
        <f t="shared" si="38"/>
        <v>189.3</v>
      </c>
      <c r="U74" s="101">
        <v>204</v>
      </c>
      <c r="V74">
        <f t="shared" ref="V74:V136" si="39">T74+U74</f>
        <v>393.3</v>
      </c>
    </row>
    <row r="75" spans="1:22" x14ac:dyDescent="0.2">
      <c r="A75" s="172">
        <f>'Web Graph Info.'!A68:A215</f>
        <v>42213</v>
      </c>
      <c r="B75" s="101">
        <v>62.5</v>
      </c>
      <c r="C75" s="101">
        <v>3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2</v>
      </c>
      <c r="J75" s="101">
        <v>1.5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37" si="40">IF(SUM(B75:S75)=0,NA(),SUM(B75:S75))</f>
        <v>69</v>
      </c>
      <c r="U75" s="101">
        <v>308.5</v>
      </c>
      <c r="V75">
        <f t="shared" si="39"/>
        <v>377.5</v>
      </c>
    </row>
    <row r="76" spans="1:22" x14ac:dyDescent="0.2">
      <c r="A76" s="172">
        <f>'Web Graph Info.'!A69:A216</f>
        <v>42214</v>
      </c>
      <c r="B76" s="101">
        <v>62.5</v>
      </c>
      <c r="C76" s="101">
        <v>3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2</v>
      </c>
      <c r="J76" s="101">
        <v>1.5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f t="shared" ref="T76" si="41">IF(SUM(B76:S76)=0,NA(),SUM(B76:S76))</f>
        <v>69</v>
      </c>
      <c r="U76" s="101">
        <v>308.5</v>
      </c>
      <c r="V76">
        <f t="shared" si="39"/>
        <v>377.5</v>
      </c>
    </row>
    <row r="77" spans="1:22" x14ac:dyDescent="0.2">
      <c r="A77" s="172">
        <f>'Web Graph Info.'!A70:A217</f>
        <v>42215</v>
      </c>
      <c r="B77">
        <v>318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 s="101">
        <f t="shared" si="40"/>
        <v>330</v>
      </c>
      <c r="U77">
        <v>268</v>
      </c>
      <c r="V77">
        <f t="shared" si="39"/>
        <v>598</v>
      </c>
    </row>
    <row r="78" spans="1:22" x14ac:dyDescent="0.2">
      <c r="A78" s="172">
        <f>'Web Graph Info.'!A71:A218</f>
        <v>42216</v>
      </c>
      <c r="B78" s="101">
        <v>318</v>
      </c>
      <c r="C78" s="101">
        <v>4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6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2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ref="T78" si="42">IF(SUM(B78:S78)=0,NA(),SUM(B78:S78))</f>
        <v>330</v>
      </c>
      <c r="U78" s="101">
        <v>268</v>
      </c>
      <c r="V78">
        <f t="shared" si="39"/>
        <v>598</v>
      </c>
    </row>
    <row r="79" spans="1:22" x14ac:dyDescent="0.2">
      <c r="A79" s="172">
        <f>'Web Graph Info.'!A72:A219</f>
        <v>42217</v>
      </c>
      <c r="B79">
        <v>68</v>
      </c>
      <c r="C79" s="101">
        <v>0.6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10.6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f t="shared" si="40"/>
        <v>79.199999999999989</v>
      </c>
      <c r="U79" s="101">
        <v>122</v>
      </c>
      <c r="V79" s="101">
        <f t="shared" ref="V79:V80" si="43">T79+U79</f>
        <v>201.2</v>
      </c>
    </row>
    <row r="80" spans="1:22" x14ac:dyDescent="0.2">
      <c r="A80" s="172">
        <f>'Web Graph Info.'!A73:A220</f>
        <v>42218</v>
      </c>
      <c r="B80" s="101">
        <v>68</v>
      </c>
      <c r="C80" s="101">
        <v>0.6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10.6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f t="shared" ref="T80:T81" si="44">IF(SUM(B80:S80)=0,NA(),SUM(B80:S80))</f>
        <v>79.199999999999989</v>
      </c>
      <c r="U80" s="101">
        <v>122</v>
      </c>
      <c r="V80" s="101">
        <f t="shared" si="43"/>
        <v>201.2</v>
      </c>
    </row>
    <row r="81" spans="1:22" x14ac:dyDescent="0.2">
      <c r="A81" s="172">
        <f>'Web Graph Info.'!A74:A221</f>
        <v>42219</v>
      </c>
      <c r="B81" s="101">
        <v>68</v>
      </c>
      <c r="C81" s="101">
        <v>0.6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10.6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f t="shared" si="44"/>
        <v>79.199999999999989</v>
      </c>
      <c r="U81" s="101">
        <v>122</v>
      </c>
      <c r="V81">
        <f t="shared" si="39"/>
        <v>201.2</v>
      </c>
    </row>
    <row r="82" spans="1:22" x14ac:dyDescent="0.2">
      <c r="A82" s="172">
        <f>'Web Graph Info.'!A75:A222</f>
        <v>42220</v>
      </c>
      <c r="B82" s="101">
        <v>33</v>
      </c>
      <c r="C82" s="101">
        <v>0.5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37.5</v>
      </c>
      <c r="J82" s="101">
        <v>2.5</v>
      </c>
      <c r="K82" s="101">
        <v>0</v>
      </c>
      <c r="L82" s="101">
        <v>0.5</v>
      </c>
      <c r="M82" s="101">
        <v>2</v>
      </c>
      <c r="N82" s="101">
        <v>0</v>
      </c>
      <c r="O82" s="101">
        <v>0.5</v>
      </c>
      <c r="P82" s="101">
        <v>0</v>
      </c>
      <c r="Q82" s="101">
        <v>0</v>
      </c>
      <c r="R82" s="101">
        <v>0</v>
      </c>
      <c r="S82" s="101">
        <v>0</v>
      </c>
      <c r="T82" s="101">
        <f t="shared" si="40"/>
        <v>76.5</v>
      </c>
      <c r="U82" s="101">
        <v>33.5</v>
      </c>
      <c r="V82" s="101">
        <f t="shared" ref="V82" si="45">T82+U82</f>
        <v>110</v>
      </c>
    </row>
    <row r="83" spans="1:22" x14ac:dyDescent="0.2">
      <c r="A83" s="172">
        <f>'Web Graph Info.'!A76:A223</f>
        <v>42221</v>
      </c>
      <c r="B83" s="101">
        <v>33</v>
      </c>
      <c r="C83" s="101">
        <v>0.5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37.5</v>
      </c>
      <c r="J83" s="101">
        <v>2.5</v>
      </c>
      <c r="K83" s="101">
        <v>0</v>
      </c>
      <c r="L83" s="101">
        <v>0.5</v>
      </c>
      <c r="M83" s="101">
        <v>2</v>
      </c>
      <c r="N83" s="101">
        <v>0</v>
      </c>
      <c r="O83" s="101">
        <v>0.5</v>
      </c>
      <c r="P83" s="101">
        <v>0</v>
      </c>
      <c r="Q83" s="101">
        <v>0</v>
      </c>
      <c r="R83" s="101">
        <v>0</v>
      </c>
      <c r="S83" s="101">
        <v>0</v>
      </c>
      <c r="T83" s="101">
        <f t="shared" ref="T83" si="46">IF(SUM(B83:S83)=0,NA(),SUM(B83:S83))</f>
        <v>76.5</v>
      </c>
      <c r="U83" s="101">
        <v>33.5</v>
      </c>
      <c r="V83" s="101">
        <f t="shared" ref="V83" si="47">T83+U83</f>
        <v>110</v>
      </c>
    </row>
    <row r="84" spans="1:22" x14ac:dyDescent="0.2">
      <c r="A84" s="172">
        <f>'Web Graph Info.'!A77:A224</f>
        <v>42222</v>
      </c>
      <c r="B84" t="s">
        <v>226</v>
      </c>
      <c r="C84" s="101" t="s">
        <v>226</v>
      </c>
      <c r="D84" s="101" t="s">
        <v>226</v>
      </c>
      <c r="E84" s="101" t="s">
        <v>226</v>
      </c>
      <c r="F84" s="101" t="s">
        <v>226</v>
      </c>
      <c r="G84" s="101" t="s">
        <v>226</v>
      </c>
      <c r="H84" s="101" t="s">
        <v>226</v>
      </c>
      <c r="I84" s="101" t="s">
        <v>226</v>
      </c>
      <c r="J84" s="101" t="s">
        <v>226</v>
      </c>
      <c r="K84" s="101" t="s">
        <v>226</v>
      </c>
      <c r="L84" s="101" t="s">
        <v>226</v>
      </c>
      <c r="M84" s="101" t="s">
        <v>226</v>
      </c>
      <c r="N84" s="101" t="s">
        <v>226</v>
      </c>
      <c r="O84" s="101" t="s">
        <v>226</v>
      </c>
      <c r="P84" s="101" t="s">
        <v>226</v>
      </c>
      <c r="Q84" s="101" t="s">
        <v>226</v>
      </c>
      <c r="R84" s="101" t="s">
        <v>226</v>
      </c>
      <c r="S84" s="101" t="s">
        <v>226</v>
      </c>
      <c r="T84" s="101" t="s">
        <v>226</v>
      </c>
      <c r="U84" s="101" t="s">
        <v>226</v>
      </c>
      <c r="V84" t="e">
        <f t="shared" si="39"/>
        <v>#VALUE!</v>
      </c>
    </row>
    <row r="85" spans="1:22" x14ac:dyDescent="0.2">
      <c r="A85" s="172">
        <f>'Web Graph Info.'!A78:A225</f>
        <v>42223</v>
      </c>
      <c r="B85" s="101" t="s">
        <v>226</v>
      </c>
      <c r="C85" s="101" t="s">
        <v>226</v>
      </c>
      <c r="D85" s="101" t="s">
        <v>226</v>
      </c>
      <c r="E85" s="101" t="s">
        <v>226</v>
      </c>
      <c r="F85" s="101" t="s">
        <v>226</v>
      </c>
      <c r="G85" s="101" t="s">
        <v>226</v>
      </c>
      <c r="H85" s="101" t="s">
        <v>226</v>
      </c>
      <c r="I85" s="101" t="s">
        <v>226</v>
      </c>
      <c r="J85" s="101" t="s">
        <v>226</v>
      </c>
      <c r="K85" s="101" t="s">
        <v>226</v>
      </c>
      <c r="L85" s="101" t="s">
        <v>226</v>
      </c>
      <c r="M85" s="101" t="s">
        <v>226</v>
      </c>
      <c r="N85" s="101" t="s">
        <v>226</v>
      </c>
      <c r="O85" s="101" t="s">
        <v>226</v>
      </c>
      <c r="P85" s="101" t="s">
        <v>226</v>
      </c>
      <c r="Q85" s="101" t="s">
        <v>226</v>
      </c>
      <c r="R85" s="101" t="s">
        <v>226</v>
      </c>
      <c r="S85" s="101" t="s">
        <v>226</v>
      </c>
      <c r="T85" s="101" t="s">
        <v>226</v>
      </c>
      <c r="U85" s="101" t="s">
        <v>226</v>
      </c>
      <c r="V85" s="101" t="e">
        <f t="shared" ref="V85" si="48">T85+U85</f>
        <v>#VALUE!</v>
      </c>
    </row>
    <row r="86" spans="1:22" x14ac:dyDescent="0.2">
      <c r="A86" s="172">
        <f>'Web Graph Info.'!A79:A226</f>
        <v>42224</v>
      </c>
      <c r="B86" s="101" t="s">
        <v>226</v>
      </c>
      <c r="C86" s="101" t="s">
        <v>226</v>
      </c>
      <c r="D86" s="101" t="s">
        <v>226</v>
      </c>
      <c r="E86" s="101" t="s">
        <v>226</v>
      </c>
      <c r="F86" s="101" t="s">
        <v>226</v>
      </c>
      <c r="G86" s="101" t="s">
        <v>226</v>
      </c>
      <c r="H86" s="101" t="s">
        <v>226</v>
      </c>
      <c r="I86" s="101" t="s">
        <v>226</v>
      </c>
      <c r="J86" s="101" t="s">
        <v>226</v>
      </c>
      <c r="K86" s="101" t="s">
        <v>226</v>
      </c>
      <c r="L86" s="101" t="s">
        <v>226</v>
      </c>
      <c r="M86" s="101" t="s">
        <v>226</v>
      </c>
      <c r="N86" s="101" t="s">
        <v>226</v>
      </c>
      <c r="O86" s="101" t="s">
        <v>226</v>
      </c>
      <c r="P86" s="101" t="s">
        <v>226</v>
      </c>
      <c r="Q86" s="101" t="s">
        <v>226</v>
      </c>
      <c r="R86" s="101" t="s">
        <v>226</v>
      </c>
      <c r="S86" s="101" t="s">
        <v>226</v>
      </c>
      <c r="T86" s="101" t="s">
        <v>226</v>
      </c>
      <c r="U86" s="101" t="s">
        <v>226</v>
      </c>
      <c r="V86" t="e">
        <f t="shared" si="39"/>
        <v>#VALUE!</v>
      </c>
    </row>
    <row r="87" spans="1:22" x14ac:dyDescent="0.2">
      <c r="A87" s="172">
        <f>'Web Graph Info.'!A80:A227</f>
        <v>42225</v>
      </c>
      <c r="B87" s="101" t="s">
        <v>226</v>
      </c>
      <c r="C87" s="101" t="s">
        <v>226</v>
      </c>
      <c r="D87" s="101" t="s">
        <v>226</v>
      </c>
      <c r="E87" s="101" t="s">
        <v>226</v>
      </c>
      <c r="F87" s="101" t="s">
        <v>226</v>
      </c>
      <c r="G87" s="101" t="s">
        <v>226</v>
      </c>
      <c r="H87" s="101" t="s">
        <v>226</v>
      </c>
      <c r="I87" s="101" t="s">
        <v>226</v>
      </c>
      <c r="J87" s="101" t="s">
        <v>226</v>
      </c>
      <c r="K87" s="101" t="s">
        <v>226</v>
      </c>
      <c r="L87" s="101" t="s">
        <v>226</v>
      </c>
      <c r="M87" s="101" t="s">
        <v>226</v>
      </c>
      <c r="N87" s="101" t="s">
        <v>226</v>
      </c>
      <c r="O87" s="101" t="s">
        <v>226</v>
      </c>
      <c r="P87" s="101" t="s">
        <v>226</v>
      </c>
      <c r="Q87" s="101" t="s">
        <v>226</v>
      </c>
      <c r="R87" s="101" t="s">
        <v>226</v>
      </c>
      <c r="S87" s="101" t="s">
        <v>226</v>
      </c>
      <c r="T87" s="101" t="s">
        <v>226</v>
      </c>
      <c r="U87" s="101" t="s">
        <v>226</v>
      </c>
      <c r="V87" s="101" t="e">
        <f t="shared" ref="V87" si="49">T87+U87</f>
        <v>#VALUE!</v>
      </c>
    </row>
    <row r="88" spans="1:22" x14ac:dyDescent="0.2">
      <c r="A88" s="172">
        <f>'Web Graph Info.'!A81:A228</f>
        <v>42226</v>
      </c>
      <c r="B88" s="101" t="s">
        <v>226</v>
      </c>
      <c r="C88" s="101" t="s">
        <v>226</v>
      </c>
      <c r="D88" s="101" t="s">
        <v>226</v>
      </c>
      <c r="E88" s="101" t="s">
        <v>226</v>
      </c>
      <c r="F88" s="101" t="s">
        <v>226</v>
      </c>
      <c r="G88" s="101" t="s">
        <v>226</v>
      </c>
      <c r="H88" s="101" t="s">
        <v>226</v>
      </c>
      <c r="I88" s="101" t="s">
        <v>226</v>
      </c>
      <c r="J88" s="101" t="s">
        <v>226</v>
      </c>
      <c r="K88" s="101" t="s">
        <v>226</v>
      </c>
      <c r="L88" s="101" t="s">
        <v>226</v>
      </c>
      <c r="M88" s="101" t="s">
        <v>226</v>
      </c>
      <c r="N88" s="101" t="s">
        <v>226</v>
      </c>
      <c r="O88" s="101" t="s">
        <v>226</v>
      </c>
      <c r="P88" s="101" t="s">
        <v>226</v>
      </c>
      <c r="Q88" s="101" t="s">
        <v>226</v>
      </c>
      <c r="R88" s="101" t="s">
        <v>226</v>
      </c>
      <c r="S88" s="101" t="s">
        <v>226</v>
      </c>
      <c r="T88" s="101" t="s">
        <v>226</v>
      </c>
      <c r="U88" s="101" t="s">
        <v>226</v>
      </c>
      <c r="V88" t="e">
        <f t="shared" si="39"/>
        <v>#VALUE!</v>
      </c>
    </row>
    <row r="89" spans="1:22" x14ac:dyDescent="0.2">
      <c r="A89" s="172">
        <f>'Web Graph Info.'!A82:A229</f>
        <v>42227</v>
      </c>
      <c r="B89" s="101">
        <v>1.5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3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40"/>
        <v>4.5</v>
      </c>
      <c r="U89">
        <v>2</v>
      </c>
      <c r="V89">
        <f t="shared" si="39"/>
        <v>6.5</v>
      </c>
    </row>
    <row r="90" spans="1:22" x14ac:dyDescent="0.2">
      <c r="A90" s="172">
        <f>'Web Graph Info.'!A83:A230</f>
        <v>42228</v>
      </c>
      <c r="B90" s="101">
        <v>1.5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3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f t="shared" ref="T90" si="50">IF(SUM(B90:S90)=0,NA(),SUM(B90:S90))</f>
        <v>4.5</v>
      </c>
      <c r="U90" s="101">
        <v>2</v>
      </c>
      <c r="V90">
        <f t="shared" si="39"/>
        <v>6.5</v>
      </c>
    </row>
    <row r="91" spans="1:22" x14ac:dyDescent="0.2">
      <c r="A91" s="172">
        <f>'Web Graph Info.'!A84:A231</f>
        <v>42229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01">
        <f t="shared" si="40"/>
        <v>2.5</v>
      </c>
      <c r="U91">
        <v>2</v>
      </c>
      <c r="V91">
        <f t="shared" si="39"/>
        <v>4.5</v>
      </c>
    </row>
    <row r="92" spans="1:22" x14ac:dyDescent="0.2">
      <c r="A92" s="172">
        <f>'Web Graph Info.'!A85:A232</f>
        <v>42230</v>
      </c>
      <c r="B92" s="101">
        <v>1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1.5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f t="shared" ref="T92" si="51">IF(SUM(B92:S92)=0,NA(),SUM(B92:S92))</f>
        <v>2.5</v>
      </c>
      <c r="U92" s="101">
        <v>2</v>
      </c>
      <c r="V92" s="101">
        <f t="shared" ref="V92" si="52">T92+U92</f>
        <v>4.5</v>
      </c>
    </row>
    <row r="93" spans="1:22" x14ac:dyDescent="0.2">
      <c r="A93" s="172">
        <f>'Web Graph Info.'!A86:A233</f>
        <v>42231</v>
      </c>
      <c r="B93">
        <v>1</v>
      </c>
      <c r="C93">
        <v>0</v>
      </c>
      <c r="D93" s="101">
        <v>0</v>
      </c>
      <c r="E93" s="101">
        <v>0</v>
      </c>
      <c r="F93">
        <v>0</v>
      </c>
      <c r="G93">
        <v>0</v>
      </c>
      <c r="H93" s="101">
        <v>0</v>
      </c>
      <c r="I93">
        <v>0.3</v>
      </c>
      <c r="J93">
        <v>0.3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f t="shared" si="40"/>
        <v>1.6</v>
      </c>
      <c r="U93">
        <v>0.6</v>
      </c>
      <c r="V93">
        <f t="shared" si="39"/>
        <v>2.2000000000000002</v>
      </c>
    </row>
    <row r="94" spans="1:22" x14ac:dyDescent="0.2">
      <c r="A94" s="172">
        <f>'Web Graph Info.'!A87:A234</f>
        <v>42232</v>
      </c>
      <c r="B94" s="101">
        <v>1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0.3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53">IF(SUM(B94:S94)=0,NA(),SUM(B94:S94))</f>
        <v>1.6</v>
      </c>
      <c r="U94" s="101">
        <v>0.6</v>
      </c>
      <c r="V94">
        <f t="shared" si="39"/>
        <v>2.2000000000000002</v>
      </c>
    </row>
    <row r="95" spans="1:22" x14ac:dyDescent="0.2">
      <c r="A95" s="172">
        <f>'Web Graph Info.'!A88:A235</f>
        <v>42233</v>
      </c>
      <c r="B95" s="101">
        <v>1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0.3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53"/>
        <v>1.6</v>
      </c>
      <c r="U95" s="101">
        <v>0.6</v>
      </c>
      <c r="V95">
        <f t="shared" si="39"/>
        <v>2.2000000000000002</v>
      </c>
    </row>
    <row r="96" spans="1:22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2</v>
      </c>
      <c r="J96" s="101">
        <v>0.5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f t="shared" si="40"/>
        <v>2.5</v>
      </c>
      <c r="U96" s="101">
        <v>0.5</v>
      </c>
      <c r="V96">
        <f t="shared" si="39"/>
        <v>3</v>
      </c>
    </row>
    <row r="97" spans="1:22" x14ac:dyDescent="0.2">
      <c r="A97" s="172">
        <f>'Web Graph Info.'!A90:A237</f>
        <v>42235</v>
      </c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2</v>
      </c>
      <c r="J97" s="101">
        <v>0.5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f t="shared" ref="T97" si="54">IF(SUM(B97:S97)=0,NA(),SUM(B97:S97))</f>
        <v>2.5</v>
      </c>
      <c r="U97" s="101">
        <v>0.5</v>
      </c>
      <c r="V97" s="101">
        <f t="shared" ref="V97" si="55">T97+U97</f>
        <v>3</v>
      </c>
    </row>
    <row r="98" spans="1:22" x14ac:dyDescent="0.2">
      <c r="A98" s="172">
        <f>'Web Graph Info.'!A91:A238</f>
        <v>42236</v>
      </c>
      <c r="B98" s="101" t="s">
        <v>19</v>
      </c>
      <c r="C98" s="101" t="s">
        <v>19</v>
      </c>
      <c r="D98" s="101" t="s">
        <v>19</v>
      </c>
      <c r="E98" s="101" t="s">
        <v>19</v>
      </c>
      <c r="F98" s="101" t="s">
        <v>19</v>
      </c>
      <c r="G98" s="101" t="s">
        <v>19</v>
      </c>
      <c r="H98" s="101" t="s">
        <v>19</v>
      </c>
      <c r="I98" s="101" t="s">
        <v>19</v>
      </c>
      <c r="J98" s="101" t="s">
        <v>19</v>
      </c>
      <c r="K98" s="101" t="s">
        <v>19</v>
      </c>
      <c r="L98" s="101" t="s">
        <v>19</v>
      </c>
      <c r="M98" s="101" t="s">
        <v>19</v>
      </c>
      <c r="N98" s="101" t="s">
        <v>19</v>
      </c>
      <c r="O98" s="101" t="s">
        <v>19</v>
      </c>
      <c r="P98" s="101" t="s">
        <v>19</v>
      </c>
      <c r="Q98" s="101" t="s">
        <v>19</v>
      </c>
      <c r="R98" s="101" t="s">
        <v>19</v>
      </c>
      <c r="S98" s="101" t="s">
        <v>19</v>
      </c>
      <c r="T98" s="101" t="s">
        <v>19</v>
      </c>
      <c r="U98" s="101" t="s">
        <v>19</v>
      </c>
      <c r="V98" s="101" t="s">
        <v>19</v>
      </c>
    </row>
    <row r="99" spans="1:22" x14ac:dyDescent="0.2">
      <c r="A99" s="172">
        <f>'Web Graph Info.'!A92:A239</f>
        <v>42237</v>
      </c>
      <c r="B99" s="101" t="s">
        <v>19</v>
      </c>
      <c r="C99" s="101" t="s">
        <v>19</v>
      </c>
      <c r="D99" s="101" t="s">
        <v>19</v>
      </c>
      <c r="E99" s="101" t="s">
        <v>19</v>
      </c>
      <c r="F99" s="101" t="s">
        <v>19</v>
      </c>
      <c r="G99" s="101" t="s">
        <v>19</v>
      </c>
      <c r="H99" s="101" t="s">
        <v>19</v>
      </c>
      <c r="I99" s="101" t="s">
        <v>19</v>
      </c>
      <c r="J99" s="101" t="s">
        <v>19</v>
      </c>
      <c r="K99" s="101" t="s">
        <v>19</v>
      </c>
      <c r="L99" s="101" t="s">
        <v>19</v>
      </c>
      <c r="M99" s="101" t="s">
        <v>19</v>
      </c>
      <c r="N99" s="101" t="s">
        <v>19</v>
      </c>
      <c r="O99" s="101" t="s">
        <v>19</v>
      </c>
      <c r="P99" s="101" t="s">
        <v>19</v>
      </c>
      <c r="Q99" s="101" t="s">
        <v>19</v>
      </c>
      <c r="R99" s="101" t="s">
        <v>19</v>
      </c>
      <c r="S99" s="101" t="s">
        <v>19</v>
      </c>
      <c r="T99" s="101" t="s">
        <v>19</v>
      </c>
      <c r="U99" s="101" t="s">
        <v>19</v>
      </c>
      <c r="V99" s="101" t="s">
        <v>19</v>
      </c>
    </row>
    <row r="100" spans="1:22" x14ac:dyDescent="0.2">
      <c r="A100" s="172">
        <f>'Web Graph Info.'!A93:A240</f>
        <v>42238</v>
      </c>
      <c r="B100">
        <v>0.6</v>
      </c>
      <c r="C100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>
        <v>0.6</v>
      </c>
      <c r="J100">
        <v>0</v>
      </c>
      <c r="K100" s="101">
        <v>0</v>
      </c>
      <c r="L100" s="101">
        <v>0</v>
      </c>
      <c r="M100" s="101">
        <v>0</v>
      </c>
      <c r="N100" s="101">
        <v>0</v>
      </c>
      <c r="O100">
        <v>0.3</v>
      </c>
      <c r="P100">
        <v>0</v>
      </c>
      <c r="Q100" s="101">
        <v>0</v>
      </c>
      <c r="R100" s="101">
        <v>0</v>
      </c>
      <c r="S100" s="101">
        <v>0</v>
      </c>
      <c r="T100" s="101">
        <f t="shared" si="40"/>
        <v>1.5</v>
      </c>
      <c r="U100">
        <v>0</v>
      </c>
      <c r="V100">
        <f t="shared" si="39"/>
        <v>1.5</v>
      </c>
    </row>
    <row r="101" spans="1:22" x14ac:dyDescent="0.2">
      <c r="A101" s="172">
        <f>'Web Graph Info.'!A94:A241</f>
        <v>42239</v>
      </c>
      <c r="B101" s="101">
        <v>0.6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0.6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0.3</v>
      </c>
      <c r="P101" s="101">
        <v>0</v>
      </c>
      <c r="Q101" s="101">
        <v>0</v>
      </c>
      <c r="R101" s="101">
        <v>0</v>
      </c>
      <c r="S101" s="101">
        <v>0</v>
      </c>
      <c r="T101" s="101">
        <f t="shared" si="40"/>
        <v>1.5</v>
      </c>
      <c r="U101" s="101">
        <v>0</v>
      </c>
      <c r="V101">
        <f t="shared" si="39"/>
        <v>1.5</v>
      </c>
    </row>
    <row r="102" spans="1:22" x14ac:dyDescent="0.2">
      <c r="A102" s="172">
        <f>'Web Graph Info.'!A95:A242</f>
        <v>42240</v>
      </c>
      <c r="B102" s="101">
        <v>0.6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0.3</v>
      </c>
      <c r="P102" s="101">
        <v>0</v>
      </c>
      <c r="Q102" s="101">
        <v>0</v>
      </c>
      <c r="R102" s="101">
        <v>0</v>
      </c>
      <c r="S102" s="101">
        <v>0</v>
      </c>
      <c r="T102" s="101">
        <f t="shared" si="40"/>
        <v>1.5</v>
      </c>
      <c r="U102" s="101">
        <v>0</v>
      </c>
      <c r="V102">
        <f t="shared" si="39"/>
        <v>1.5</v>
      </c>
    </row>
    <row r="103" spans="1:22" x14ac:dyDescent="0.2">
      <c r="A103" s="172">
        <f>'Web Graph Info.'!A96:A243</f>
        <v>42241</v>
      </c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f t="shared" ref="V103" si="56">T103+U103</f>
        <v>0</v>
      </c>
    </row>
    <row r="104" spans="1:22" x14ac:dyDescent="0.2">
      <c r="A104" s="172">
        <f>'Web Graph Info.'!A97:A244</f>
        <v>42242</v>
      </c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f t="shared" ref="V104" si="57">T104+U104</f>
        <v>0</v>
      </c>
    </row>
    <row r="105" spans="1:22" x14ac:dyDescent="0.2">
      <c r="A105" s="172">
        <f>'Web Graph Info.'!A98:A245</f>
        <v>42243</v>
      </c>
      <c r="B105" t="s">
        <v>19</v>
      </c>
      <c r="C105" t="s">
        <v>19</v>
      </c>
      <c r="D105" s="101" t="s">
        <v>19</v>
      </c>
      <c r="E105" s="101" t="s">
        <v>19</v>
      </c>
      <c r="F105" s="101" t="s">
        <v>19</v>
      </c>
      <c r="G105" s="101" t="s">
        <v>19</v>
      </c>
      <c r="H105" s="101" t="s">
        <v>19</v>
      </c>
      <c r="I105" s="101" t="s">
        <v>19</v>
      </c>
      <c r="J105" s="101" t="s">
        <v>19</v>
      </c>
      <c r="K105" s="101" t="s">
        <v>19</v>
      </c>
      <c r="L105" s="101" t="s">
        <v>19</v>
      </c>
      <c r="M105" s="101" t="s">
        <v>19</v>
      </c>
      <c r="N105" s="101" t="s">
        <v>19</v>
      </c>
      <c r="O105" s="101" t="s">
        <v>19</v>
      </c>
      <c r="P105" s="101" t="s">
        <v>19</v>
      </c>
      <c r="Q105" s="101" t="s">
        <v>19</v>
      </c>
      <c r="R105" s="101" t="s">
        <v>19</v>
      </c>
      <c r="S105" s="101" t="s">
        <v>19</v>
      </c>
      <c r="T105" s="101" t="s">
        <v>19</v>
      </c>
      <c r="U105" t="s">
        <v>19</v>
      </c>
      <c r="V105" t="e">
        <f t="shared" si="39"/>
        <v>#VALUE!</v>
      </c>
    </row>
    <row r="106" spans="1:22" x14ac:dyDescent="0.2">
      <c r="A106" s="172">
        <f>'Web Graph Info.'!A99:A246</f>
        <v>42244</v>
      </c>
      <c r="B106" s="101" t="s">
        <v>19</v>
      </c>
      <c r="C106" s="101" t="s">
        <v>19</v>
      </c>
      <c r="D106" s="101" t="s">
        <v>19</v>
      </c>
      <c r="E106" s="101" t="s">
        <v>19</v>
      </c>
      <c r="F106" s="101" t="s">
        <v>19</v>
      </c>
      <c r="G106" s="101" t="s">
        <v>19</v>
      </c>
      <c r="H106" s="101" t="s">
        <v>19</v>
      </c>
      <c r="I106" s="101" t="s">
        <v>19</v>
      </c>
      <c r="J106" s="101" t="s">
        <v>19</v>
      </c>
      <c r="K106" s="101" t="s">
        <v>19</v>
      </c>
      <c r="L106" s="101" t="s">
        <v>19</v>
      </c>
      <c r="M106" s="101" t="s">
        <v>19</v>
      </c>
      <c r="N106" s="101" t="s">
        <v>19</v>
      </c>
      <c r="O106" s="101" t="s">
        <v>19</v>
      </c>
      <c r="P106" s="101" t="s">
        <v>19</v>
      </c>
      <c r="Q106" s="101" t="s">
        <v>19</v>
      </c>
      <c r="R106" s="101" t="s">
        <v>19</v>
      </c>
      <c r="S106" s="101" t="s">
        <v>19</v>
      </c>
      <c r="T106" s="101" t="s">
        <v>19</v>
      </c>
      <c r="U106" s="101" t="s">
        <v>19</v>
      </c>
      <c r="V106" t="e">
        <f t="shared" si="39"/>
        <v>#VALUE!</v>
      </c>
    </row>
    <row r="107" spans="1:22" x14ac:dyDescent="0.2">
      <c r="A107" s="172">
        <f>'Web Graph Info.'!A100:A247</f>
        <v>42245</v>
      </c>
      <c r="B107" t="s">
        <v>252</v>
      </c>
      <c r="C107" s="101" t="s">
        <v>252</v>
      </c>
      <c r="D107" s="101" t="s">
        <v>252</v>
      </c>
      <c r="E107" s="101" t="s">
        <v>252</v>
      </c>
      <c r="F107" s="101" t="s">
        <v>252</v>
      </c>
      <c r="G107" s="101" t="s">
        <v>252</v>
      </c>
      <c r="H107" s="101" t="s">
        <v>252</v>
      </c>
      <c r="I107" s="101" t="s">
        <v>252</v>
      </c>
      <c r="J107" s="101" t="s">
        <v>252</v>
      </c>
      <c r="K107" s="101" t="s">
        <v>252</v>
      </c>
      <c r="L107" s="101" t="s">
        <v>252</v>
      </c>
      <c r="M107" s="101" t="s">
        <v>252</v>
      </c>
      <c r="N107" s="101" t="s">
        <v>252</v>
      </c>
      <c r="O107" s="101" t="s">
        <v>252</v>
      </c>
      <c r="P107" s="101" t="s">
        <v>252</v>
      </c>
      <c r="Q107" s="101" t="s">
        <v>252</v>
      </c>
      <c r="R107" s="101" t="s">
        <v>252</v>
      </c>
      <c r="S107" s="101" t="s">
        <v>252</v>
      </c>
      <c r="T107" s="101" t="s">
        <v>252</v>
      </c>
      <c r="U107" s="101" t="s">
        <v>252</v>
      </c>
      <c r="V107" s="101" t="s">
        <v>252</v>
      </c>
    </row>
    <row r="108" spans="1:22" x14ac:dyDescent="0.2">
      <c r="A108" s="172">
        <f>'Web Graph Info.'!A101:A248</f>
        <v>42246</v>
      </c>
      <c r="B108" s="101" t="s">
        <v>252</v>
      </c>
      <c r="C108" s="101" t="s">
        <v>252</v>
      </c>
      <c r="D108" s="101" t="s">
        <v>252</v>
      </c>
      <c r="E108" s="101" t="s">
        <v>252</v>
      </c>
      <c r="F108" s="101" t="s">
        <v>252</v>
      </c>
      <c r="G108" s="101" t="s">
        <v>252</v>
      </c>
      <c r="H108" s="101" t="s">
        <v>252</v>
      </c>
      <c r="I108" s="101" t="s">
        <v>252</v>
      </c>
      <c r="J108" s="101" t="s">
        <v>252</v>
      </c>
      <c r="K108" s="101" t="s">
        <v>252</v>
      </c>
      <c r="L108" s="101" t="s">
        <v>252</v>
      </c>
      <c r="M108" s="101" t="s">
        <v>252</v>
      </c>
      <c r="N108" s="101" t="s">
        <v>252</v>
      </c>
      <c r="O108" s="101" t="s">
        <v>252</v>
      </c>
      <c r="P108" s="101" t="s">
        <v>252</v>
      </c>
      <c r="Q108" s="101" t="s">
        <v>252</v>
      </c>
      <c r="R108" s="101" t="s">
        <v>252</v>
      </c>
      <c r="S108" s="101" t="s">
        <v>252</v>
      </c>
      <c r="T108" s="101" t="s">
        <v>252</v>
      </c>
      <c r="U108" s="101" t="s">
        <v>252</v>
      </c>
      <c r="V108" s="101" t="s">
        <v>252</v>
      </c>
    </row>
    <row r="109" spans="1:22" x14ac:dyDescent="0.2">
      <c r="A109" s="172">
        <f>'Web Graph Info.'!A102:A249</f>
        <v>42247</v>
      </c>
      <c r="B109" s="101" t="s">
        <v>252</v>
      </c>
      <c r="C109" s="101" t="s">
        <v>252</v>
      </c>
      <c r="D109" s="101" t="s">
        <v>252</v>
      </c>
      <c r="E109" s="101" t="s">
        <v>252</v>
      </c>
      <c r="F109" s="101" t="s">
        <v>252</v>
      </c>
      <c r="G109" s="101" t="s">
        <v>252</v>
      </c>
      <c r="H109" s="101" t="s">
        <v>252</v>
      </c>
      <c r="I109" s="101" t="s">
        <v>252</v>
      </c>
      <c r="J109" s="101" t="s">
        <v>252</v>
      </c>
      <c r="K109" s="101" t="s">
        <v>252</v>
      </c>
      <c r="L109" s="101" t="s">
        <v>252</v>
      </c>
      <c r="M109" s="101" t="s">
        <v>252</v>
      </c>
      <c r="N109" s="101" t="s">
        <v>252</v>
      </c>
      <c r="O109" s="101" t="s">
        <v>252</v>
      </c>
      <c r="P109" s="101" t="s">
        <v>252</v>
      </c>
      <c r="Q109" s="101" t="s">
        <v>252</v>
      </c>
      <c r="R109" s="101" t="s">
        <v>252</v>
      </c>
      <c r="S109" s="101" t="s">
        <v>252</v>
      </c>
      <c r="T109" s="101" t="s">
        <v>252</v>
      </c>
      <c r="U109" s="101" t="s">
        <v>252</v>
      </c>
      <c r="V109" s="101" t="s">
        <v>252</v>
      </c>
    </row>
    <row r="110" spans="1:22" x14ac:dyDescent="0.2">
      <c r="A110" s="172">
        <f>'Web Graph Info.'!A103:A250</f>
        <v>42248</v>
      </c>
      <c r="B110" s="101">
        <v>3.5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1</v>
      </c>
      <c r="N110" s="101">
        <v>0</v>
      </c>
      <c r="O110" s="101">
        <v>5</v>
      </c>
      <c r="P110" s="101">
        <v>0</v>
      </c>
      <c r="Q110" s="101">
        <v>0</v>
      </c>
      <c r="R110" s="101">
        <v>0</v>
      </c>
      <c r="S110" s="101">
        <v>0</v>
      </c>
      <c r="T110" s="101">
        <f t="shared" si="40"/>
        <v>9.5</v>
      </c>
      <c r="U110">
        <v>2</v>
      </c>
      <c r="V110">
        <f t="shared" si="39"/>
        <v>11.5</v>
      </c>
    </row>
    <row r="111" spans="1:22" x14ac:dyDescent="0.2">
      <c r="A111" s="172">
        <f>'Web Graph Info.'!A104:A251</f>
        <v>42249</v>
      </c>
      <c r="B111" s="101">
        <v>3.5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1</v>
      </c>
      <c r="N111" s="101">
        <v>0</v>
      </c>
      <c r="O111" s="101">
        <v>5</v>
      </c>
      <c r="P111" s="101">
        <v>0</v>
      </c>
      <c r="Q111" s="101">
        <v>0</v>
      </c>
      <c r="R111" s="101">
        <v>0</v>
      </c>
      <c r="S111" s="101">
        <v>0</v>
      </c>
      <c r="T111" s="101">
        <f t="shared" ref="T111" si="58">IF(SUM(B111:S111)=0,NA(),SUM(B111:S111))</f>
        <v>9.5</v>
      </c>
      <c r="U111" s="101">
        <v>2</v>
      </c>
      <c r="V111" s="101">
        <f t="shared" ref="V111" si="59">T111+U111</f>
        <v>11.5</v>
      </c>
    </row>
    <row r="112" spans="1:22" x14ac:dyDescent="0.2">
      <c r="A112" s="172">
        <f>'Web Graph Info.'!A105:A252</f>
        <v>42250</v>
      </c>
      <c r="B112">
        <v>3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1.5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1.5</v>
      </c>
      <c r="P112" s="101">
        <v>0</v>
      </c>
      <c r="Q112" s="101">
        <v>0</v>
      </c>
      <c r="R112" s="101">
        <v>0</v>
      </c>
      <c r="S112" s="101">
        <v>0</v>
      </c>
      <c r="T112" s="101">
        <f t="shared" si="40"/>
        <v>6</v>
      </c>
      <c r="U112">
        <v>2.5</v>
      </c>
      <c r="V112">
        <f t="shared" si="39"/>
        <v>8.5</v>
      </c>
    </row>
    <row r="113" spans="1:22" x14ac:dyDescent="0.2">
      <c r="A113" s="172">
        <f>'Web Graph Info.'!A106:A253</f>
        <v>42251</v>
      </c>
      <c r="B113" s="101">
        <v>3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1.5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1.5</v>
      </c>
      <c r="P113" s="101">
        <v>0</v>
      </c>
      <c r="Q113" s="101">
        <v>0</v>
      </c>
      <c r="R113" s="101">
        <v>0</v>
      </c>
      <c r="S113" s="101">
        <v>0</v>
      </c>
      <c r="T113" s="101">
        <f t="shared" ref="T113" si="60">IF(SUM(B113:S113)=0,NA(),SUM(B113:S113))</f>
        <v>6</v>
      </c>
      <c r="U113" s="101">
        <v>2.5</v>
      </c>
      <c r="V113" s="101">
        <f t="shared" ref="V113" si="61">T113+U113</f>
        <v>8.5</v>
      </c>
    </row>
    <row r="114" spans="1:22" x14ac:dyDescent="0.2">
      <c r="A114" s="172">
        <f>'Web Graph Info.'!A107:A254</f>
        <v>42252</v>
      </c>
      <c r="B114" s="101">
        <v>0.5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0.25</v>
      </c>
      <c r="J114" s="101">
        <v>0.25</v>
      </c>
      <c r="K114" s="101">
        <v>0</v>
      </c>
      <c r="L114" s="101">
        <v>0</v>
      </c>
      <c r="M114" s="101">
        <v>0</v>
      </c>
      <c r="N114" s="101">
        <v>0</v>
      </c>
      <c r="O114" s="101">
        <v>0.5</v>
      </c>
      <c r="P114" s="101">
        <v>0</v>
      </c>
      <c r="Q114" s="101">
        <v>0</v>
      </c>
      <c r="R114" s="101">
        <v>0</v>
      </c>
      <c r="S114" s="101">
        <v>0</v>
      </c>
      <c r="T114" s="101">
        <f t="shared" si="40"/>
        <v>1.5</v>
      </c>
      <c r="U114">
        <v>0.25</v>
      </c>
      <c r="V114">
        <f t="shared" si="39"/>
        <v>1.75</v>
      </c>
    </row>
    <row r="115" spans="1:22" x14ac:dyDescent="0.2">
      <c r="A115" s="172">
        <f>'Web Graph Info.'!A108:A255</f>
        <v>42253</v>
      </c>
      <c r="B115" s="101">
        <v>0.5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0.25</v>
      </c>
      <c r="J115" s="101">
        <v>0.25</v>
      </c>
      <c r="K115" s="101">
        <v>0</v>
      </c>
      <c r="L115" s="101">
        <v>0</v>
      </c>
      <c r="M115" s="101">
        <v>0</v>
      </c>
      <c r="N115" s="101">
        <v>0</v>
      </c>
      <c r="O115" s="101">
        <v>0.5</v>
      </c>
      <c r="P115" s="101">
        <v>0</v>
      </c>
      <c r="Q115" s="101">
        <v>0</v>
      </c>
      <c r="R115" s="101">
        <v>0</v>
      </c>
      <c r="S115" s="101">
        <v>0</v>
      </c>
      <c r="T115" s="101">
        <f t="shared" ref="T115:T117" si="62">IF(SUM(B115:S115)=0,NA(),SUM(B115:S115))</f>
        <v>1.5</v>
      </c>
      <c r="U115" s="101">
        <v>0.25</v>
      </c>
      <c r="V115" s="101">
        <f t="shared" ref="V115:V117" si="63">T115+U115</f>
        <v>1.75</v>
      </c>
    </row>
    <row r="116" spans="1:22" x14ac:dyDescent="0.2">
      <c r="A116" s="172">
        <f>'Web Graph Info.'!A109:A256</f>
        <v>42254</v>
      </c>
      <c r="B116" s="101">
        <v>0.5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0.25</v>
      </c>
      <c r="J116" s="101">
        <v>0.25</v>
      </c>
      <c r="K116" s="101">
        <v>0</v>
      </c>
      <c r="L116" s="101">
        <v>0</v>
      </c>
      <c r="M116" s="101">
        <v>0</v>
      </c>
      <c r="N116" s="101">
        <v>0</v>
      </c>
      <c r="O116" s="101">
        <v>0.5</v>
      </c>
      <c r="P116" s="101">
        <v>0</v>
      </c>
      <c r="Q116" s="101">
        <v>0</v>
      </c>
      <c r="R116" s="101">
        <v>0</v>
      </c>
      <c r="S116" s="101">
        <v>0</v>
      </c>
      <c r="T116" s="101">
        <f t="shared" si="62"/>
        <v>1.5</v>
      </c>
      <c r="U116" s="101">
        <v>0.25</v>
      </c>
      <c r="V116" s="101">
        <f t="shared" si="63"/>
        <v>1.75</v>
      </c>
    </row>
    <row r="117" spans="1:22" x14ac:dyDescent="0.2">
      <c r="A117" s="172">
        <f>'Web Graph Info.'!A110:A257</f>
        <v>42255</v>
      </c>
      <c r="B117" s="101">
        <v>0.5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0.25</v>
      </c>
      <c r="J117" s="101">
        <v>0.25</v>
      </c>
      <c r="K117" s="101">
        <v>0</v>
      </c>
      <c r="L117" s="101">
        <v>0</v>
      </c>
      <c r="M117" s="101">
        <v>0</v>
      </c>
      <c r="N117" s="101">
        <v>0</v>
      </c>
      <c r="O117" s="101">
        <v>0.5</v>
      </c>
      <c r="P117" s="101">
        <v>0</v>
      </c>
      <c r="Q117" s="101">
        <v>0</v>
      </c>
      <c r="R117" s="101">
        <v>0</v>
      </c>
      <c r="S117" s="101">
        <v>0</v>
      </c>
      <c r="T117" s="101">
        <f t="shared" si="62"/>
        <v>1.5</v>
      </c>
      <c r="U117" s="101">
        <v>0.25</v>
      </c>
      <c r="V117" s="101">
        <f t="shared" si="63"/>
        <v>1.75</v>
      </c>
    </row>
    <row r="118" spans="1:22" x14ac:dyDescent="0.2">
      <c r="A118" s="172">
        <f>'Web Graph Info.'!A111:A258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3</v>
      </c>
      <c r="J118" s="101">
        <v>0</v>
      </c>
      <c r="K118" s="101">
        <v>0</v>
      </c>
      <c r="L118" s="101">
        <v>0</v>
      </c>
      <c r="M118" s="101">
        <v>1</v>
      </c>
      <c r="N118" s="101">
        <v>0</v>
      </c>
      <c r="O118" s="101">
        <v>4</v>
      </c>
      <c r="P118" s="101">
        <v>0</v>
      </c>
      <c r="Q118" s="101">
        <v>0</v>
      </c>
      <c r="R118" s="101">
        <v>0</v>
      </c>
      <c r="S118" s="101">
        <v>0</v>
      </c>
      <c r="T118" s="101">
        <f t="shared" si="40"/>
        <v>8</v>
      </c>
      <c r="U118" s="101">
        <v>0</v>
      </c>
      <c r="V118" s="101">
        <v>0</v>
      </c>
    </row>
    <row r="119" spans="1:22" x14ac:dyDescent="0.2">
      <c r="A119" s="172">
        <f>'Web Graph Info.'!A112:A259</f>
        <v>42257</v>
      </c>
      <c r="B119" s="101">
        <v>3.5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4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8.5</v>
      </c>
      <c r="P119" s="101">
        <v>0</v>
      </c>
      <c r="Q119" s="101">
        <v>0</v>
      </c>
      <c r="R119" s="101">
        <v>0</v>
      </c>
      <c r="S119" s="101">
        <v>0</v>
      </c>
      <c r="T119" s="101">
        <f t="shared" si="40"/>
        <v>16</v>
      </c>
      <c r="U119" s="101">
        <v>2</v>
      </c>
      <c r="V119" s="101">
        <v>0</v>
      </c>
    </row>
    <row r="120" spans="1:22" x14ac:dyDescent="0.2">
      <c r="A120" s="172">
        <f>'Web Graph Info.'!A113:A260</f>
        <v>42258</v>
      </c>
      <c r="B120" s="101">
        <v>3.5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4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8.5</v>
      </c>
      <c r="P120" s="101">
        <v>0</v>
      </c>
      <c r="Q120" s="101">
        <v>0</v>
      </c>
      <c r="R120" s="101">
        <v>0</v>
      </c>
      <c r="S120" s="101">
        <v>0</v>
      </c>
      <c r="T120" s="101">
        <f t="shared" ref="T120" si="64">IF(SUM(B120:S120)=0,NA(),SUM(B120:S120))</f>
        <v>16</v>
      </c>
      <c r="U120" s="101">
        <v>2</v>
      </c>
      <c r="V120" s="101">
        <v>0</v>
      </c>
    </row>
    <row r="121" spans="1:22" x14ac:dyDescent="0.2">
      <c r="A121" s="172">
        <f>'Web Graph Info.'!A114:A261</f>
        <v>42259</v>
      </c>
      <c r="B121" s="101">
        <v>13.6</v>
      </c>
      <c r="C121" s="101">
        <v>0.6</v>
      </c>
      <c r="D121" s="101">
        <v>1.3</v>
      </c>
      <c r="E121" s="101">
        <v>0</v>
      </c>
      <c r="F121" s="101">
        <v>0</v>
      </c>
      <c r="G121" s="101">
        <v>0</v>
      </c>
      <c r="H121" s="101">
        <v>0</v>
      </c>
      <c r="I121" s="101">
        <v>3</v>
      </c>
      <c r="J121" s="101">
        <v>0.6</v>
      </c>
      <c r="K121" s="101">
        <v>0</v>
      </c>
      <c r="L121" s="101">
        <v>1</v>
      </c>
      <c r="M121" s="101">
        <v>4.5999999999999996</v>
      </c>
      <c r="N121" s="101">
        <v>0</v>
      </c>
      <c r="O121" s="101">
        <v>4</v>
      </c>
      <c r="P121" s="101">
        <v>0</v>
      </c>
      <c r="Q121" s="101">
        <v>0</v>
      </c>
      <c r="R121" s="101">
        <v>0</v>
      </c>
      <c r="S121" s="101">
        <v>0</v>
      </c>
      <c r="T121" s="101">
        <f t="shared" si="40"/>
        <v>28.700000000000003</v>
      </c>
      <c r="U121">
        <v>1.6</v>
      </c>
      <c r="V121">
        <f t="shared" si="39"/>
        <v>30.300000000000004</v>
      </c>
    </row>
    <row r="122" spans="1:22" x14ac:dyDescent="0.2">
      <c r="A122" s="172">
        <f>'Web Graph Info.'!A115:A262</f>
        <v>42260</v>
      </c>
      <c r="B122" s="101">
        <v>13.6</v>
      </c>
      <c r="C122" s="101">
        <v>0.6</v>
      </c>
      <c r="D122" s="101">
        <v>1.3</v>
      </c>
      <c r="E122" s="101">
        <v>0</v>
      </c>
      <c r="F122" s="101">
        <v>0</v>
      </c>
      <c r="G122" s="101">
        <v>0</v>
      </c>
      <c r="H122" s="101">
        <v>0</v>
      </c>
      <c r="I122" s="101">
        <v>3</v>
      </c>
      <c r="J122" s="101">
        <v>0.6</v>
      </c>
      <c r="K122" s="101">
        <v>0</v>
      </c>
      <c r="L122" s="101">
        <v>1</v>
      </c>
      <c r="M122" s="101">
        <v>4.5999999999999996</v>
      </c>
      <c r="N122" s="101">
        <v>0</v>
      </c>
      <c r="O122" s="101">
        <v>4</v>
      </c>
      <c r="P122" s="101">
        <v>0</v>
      </c>
      <c r="Q122" s="101">
        <v>0</v>
      </c>
      <c r="R122" s="101">
        <v>0</v>
      </c>
      <c r="S122" s="101">
        <v>0</v>
      </c>
      <c r="T122" s="101">
        <f t="shared" ref="T122:T123" si="65">IF(SUM(B122:S122)=0,NA(),SUM(B122:S122))</f>
        <v>28.700000000000003</v>
      </c>
      <c r="U122" s="101">
        <v>1.6</v>
      </c>
      <c r="V122" s="101">
        <f t="shared" ref="V122:V123" si="66">T122+U122</f>
        <v>30.300000000000004</v>
      </c>
    </row>
    <row r="123" spans="1:22" x14ac:dyDescent="0.2">
      <c r="A123" s="172">
        <f>'Web Graph Info.'!A116:A263</f>
        <v>42261</v>
      </c>
      <c r="B123" s="101">
        <v>13.6</v>
      </c>
      <c r="C123" s="101">
        <v>0.6</v>
      </c>
      <c r="D123" s="101">
        <v>1.3</v>
      </c>
      <c r="E123" s="101">
        <v>0</v>
      </c>
      <c r="F123" s="101">
        <v>0</v>
      </c>
      <c r="G123" s="101">
        <v>0</v>
      </c>
      <c r="H123" s="101">
        <v>0</v>
      </c>
      <c r="I123" s="101">
        <v>3</v>
      </c>
      <c r="J123" s="101">
        <v>0.6</v>
      </c>
      <c r="K123" s="101">
        <v>0</v>
      </c>
      <c r="L123" s="101">
        <v>1</v>
      </c>
      <c r="M123" s="101">
        <v>4.5999999999999996</v>
      </c>
      <c r="N123" s="101">
        <v>0</v>
      </c>
      <c r="O123" s="101">
        <v>4</v>
      </c>
      <c r="P123" s="101">
        <v>0</v>
      </c>
      <c r="Q123" s="101">
        <v>0</v>
      </c>
      <c r="R123" s="101">
        <v>0</v>
      </c>
      <c r="S123" s="101">
        <v>0</v>
      </c>
      <c r="T123" s="101">
        <f t="shared" si="65"/>
        <v>28.700000000000003</v>
      </c>
      <c r="U123" s="101">
        <v>1.6</v>
      </c>
      <c r="V123" s="101">
        <f t="shared" si="66"/>
        <v>30.300000000000004</v>
      </c>
    </row>
    <row r="124" spans="1:22" x14ac:dyDescent="0.2">
      <c r="A124" s="172">
        <f>'Web Graph Info.'!A117:A264</f>
        <v>42262</v>
      </c>
      <c r="B124" s="101" t="s">
        <v>19</v>
      </c>
      <c r="C124" s="101" t="s">
        <v>19</v>
      </c>
      <c r="D124" s="101" t="s">
        <v>19</v>
      </c>
      <c r="E124" s="101" t="s">
        <v>19</v>
      </c>
      <c r="F124" s="101" t="s">
        <v>19</v>
      </c>
      <c r="G124" s="101" t="s">
        <v>19</v>
      </c>
      <c r="H124" s="101" t="s">
        <v>19</v>
      </c>
      <c r="I124" s="101" t="s">
        <v>19</v>
      </c>
      <c r="J124" s="101" t="s">
        <v>19</v>
      </c>
      <c r="K124" s="101" t="s">
        <v>19</v>
      </c>
      <c r="L124" s="101" t="s">
        <v>19</v>
      </c>
      <c r="M124" s="101" t="s">
        <v>19</v>
      </c>
      <c r="N124" s="101" t="s">
        <v>19</v>
      </c>
      <c r="O124" s="101" t="s">
        <v>19</v>
      </c>
      <c r="P124" s="101" t="s">
        <v>19</v>
      </c>
      <c r="Q124" s="101" t="s">
        <v>19</v>
      </c>
      <c r="R124" s="101" t="s">
        <v>19</v>
      </c>
      <c r="S124" s="101" t="s">
        <v>19</v>
      </c>
      <c r="T124" s="101" t="s">
        <v>19</v>
      </c>
      <c r="U124" s="101" t="s">
        <v>19</v>
      </c>
      <c r="V124" s="101" t="s">
        <v>19</v>
      </c>
    </row>
    <row r="125" spans="1:22" x14ac:dyDescent="0.2">
      <c r="A125" s="172">
        <f>'Web Graph Info.'!A118:A265</f>
        <v>42263</v>
      </c>
      <c r="B125" s="101" t="s">
        <v>19</v>
      </c>
      <c r="C125" s="101" t="s">
        <v>19</v>
      </c>
      <c r="D125" s="101" t="s">
        <v>19</v>
      </c>
      <c r="E125" s="101" t="s">
        <v>19</v>
      </c>
      <c r="F125" s="101" t="s">
        <v>19</v>
      </c>
      <c r="G125" s="101" t="s">
        <v>19</v>
      </c>
      <c r="H125" s="101" t="s">
        <v>19</v>
      </c>
      <c r="I125" s="101" t="s">
        <v>19</v>
      </c>
      <c r="J125" s="101" t="s">
        <v>19</v>
      </c>
      <c r="K125" s="101" t="s">
        <v>19</v>
      </c>
      <c r="L125" s="101" t="s">
        <v>19</v>
      </c>
      <c r="M125" s="101" t="s">
        <v>19</v>
      </c>
      <c r="N125" s="101" t="s">
        <v>19</v>
      </c>
      <c r="O125" s="101" t="s">
        <v>19</v>
      </c>
      <c r="P125" s="101" t="s">
        <v>19</v>
      </c>
      <c r="Q125" s="101" t="s">
        <v>19</v>
      </c>
      <c r="R125" s="101" t="s">
        <v>19</v>
      </c>
      <c r="S125" s="101" t="s">
        <v>19</v>
      </c>
      <c r="T125" s="101" t="s">
        <v>19</v>
      </c>
      <c r="U125" s="101" t="s">
        <v>19</v>
      </c>
      <c r="V125" s="101" t="s">
        <v>19</v>
      </c>
    </row>
    <row r="126" spans="1:22" x14ac:dyDescent="0.2">
      <c r="A126" s="172">
        <f>'Web Graph Info.'!A119:A266</f>
        <v>42264</v>
      </c>
      <c r="B126" s="89"/>
      <c r="C126" s="89"/>
      <c r="D126" s="89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 t="e">
        <f t="shared" si="40"/>
        <v>#N/A</v>
      </c>
      <c r="V126" t="e">
        <f t="shared" si="39"/>
        <v>#N/A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 t="e">
        <f t="shared" si="40"/>
        <v>#N/A</v>
      </c>
      <c r="V127" t="e">
        <f t="shared" si="39"/>
        <v>#N/A</v>
      </c>
    </row>
    <row r="128" spans="1:22" x14ac:dyDescent="0.2">
      <c r="A128" s="172">
        <f>'Web Graph Info.'!A121:A268</f>
        <v>42266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01" t="e">
        <f t="shared" si="40"/>
        <v>#N/A</v>
      </c>
      <c r="V128" t="e">
        <f t="shared" si="39"/>
        <v>#N/A</v>
      </c>
    </row>
    <row r="129" spans="1:22" x14ac:dyDescent="0.2">
      <c r="A129" s="172">
        <f>'Web Graph Info.'!A122:A269</f>
        <v>42267</v>
      </c>
      <c r="B12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101" t="e">
        <f t="shared" si="40"/>
        <v>#N/A</v>
      </c>
      <c r="V129" t="e">
        <f t="shared" si="39"/>
        <v>#N/A</v>
      </c>
    </row>
    <row r="130" spans="1:22" x14ac:dyDescent="0.2">
      <c r="A130" s="172">
        <f>'Web Graph Info.'!A123:A270</f>
        <v>42268</v>
      </c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 t="e">
        <f t="shared" si="40"/>
        <v>#N/A</v>
      </c>
      <c r="U130" s="101"/>
      <c r="V130" t="e">
        <f t="shared" si="39"/>
        <v>#N/A</v>
      </c>
    </row>
    <row r="131" spans="1:22" x14ac:dyDescent="0.2">
      <c r="A131" s="172">
        <f>'Web Graph Info.'!A124:A271</f>
        <v>42269</v>
      </c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 t="e">
        <f t="shared" si="40"/>
        <v>#N/A</v>
      </c>
      <c r="U131" s="101"/>
      <c r="V131" t="e">
        <f t="shared" si="39"/>
        <v>#N/A</v>
      </c>
    </row>
    <row r="132" spans="1:22" x14ac:dyDescent="0.2">
      <c r="A132" s="172">
        <f>'Web Graph Info.'!A125:A272</f>
        <v>42270</v>
      </c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 t="e">
        <f t="shared" si="40"/>
        <v>#N/A</v>
      </c>
      <c r="U132" s="101"/>
      <c r="V132" t="e">
        <f t="shared" si="39"/>
        <v>#N/A</v>
      </c>
    </row>
    <row r="133" spans="1:22" x14ac:dyDescent="0.2">
      <c r="A133" s="172">
        <f>'Web Graph Info.'!A126:A273</f>
        <v>42271</v>
      </c>
      <c r="B133"/>
      <c r="I133"/>
      <c r="O133"/>
      <c r="R133"/>
      <c r="T133" s="101" t="e">
        <f t="shared" si="40"/>
        <v>#N/A</v>
      </c>
      <c r="V133" t="e">
        <f t="shared" si="39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 t="e">
        <f t="shared" si="40"/>
        <v>#N/A</v>
      </c>
      <c r="U134" s="101"/>
      <c r="V134" t="e">
        <f t="shared" si="39"/>
        <v>#N/A</v>
      </c>
    </row>
    <row r="135" spans="1:22" x14ac:dyDescent="0.2">
      <c r="A135" s="172">
        <f>'Web Graph Info.'!A128:A275</f>
        <v>42273</v>
      </c>
      <c r="B135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 t="e">
        <f t="shared" si="40"/>
        <v>#N/A</v>
      </c>
      <c r="V135" t="e">
        <f t="shared" si="39"/>
        <v>#N/A</v>
      </c>
    </row>
    <row r="136" spans="1:22" x14ac:dyDescent="0.2">
      <c r="A136" s="172">
        <f>'Web Graph Info.'!A129:A276</f>
        <v>42274</v>
      </c>
      <c r="B136"/>
      <c r="I136"/>
      <c r="O136"/>
      <c r="R136"/>
      <c r="T136" s="101" t="e">
        <f t="shared" si="40"/>
        <v>#N/A</v>
      </c>
      <c r="V136" t="e">
        <f t="shared" si="39"/>
        <v>#N/A</v>
      </c>
    </row>
    <row r="137" spans="1:22" x14ac:dyDescent="0.2">
      <c r="A137" s="172">
        <f>'Web Graph Info.'!A130:A277</f>
        <v>42275</v>
      </c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 t="e">
        <f t="shared" si="40"/>
        <v>#N/A</v>
      </c>
      <c r="U137" s="101"/>
      <c r="V137" s="101" t="e">
        <f t="shared" ref="V137:V162" si="67">T137+U137</f>
        <v>#N/A</v>
      </c>
    </row>
    <row r="138" spans="1:22" x14ac:dyDescent="0.2">
      <c r="A138" s="172">
        <f>'Web Graph Info.'!A131:A278</f>
        <v>42276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 t="e">
        <f t="shared" ref="T138:T159" si="68">IF(SUM(B138:S138)=0,NA(),SUM(B138:S138))</f>
        <v>#N/A</v>
      </c>
      <c r="U138" s="101"/>
      <c r="V138" s="101" t="e">
        <f t="shared" si="67"/>
        <v>#N/A</v>
      </c>
    </row>
    <row r="139" spans="1:22" s="101" customFormat="1" x14ac:dyDescent="0.2">
      <c r="A139" s="172">
        <f>'Web Graph Info.'!A132:A279</f>
        <v>42277</v>
      </c>
      <c r="T139" s="101" t="e">
        <f t="shared" si="68"/>
        <v>#N/A</v>
      </c>
      <c r="V139" s="101" t="e">
        <f t="shared" si="67"/>
        <v>#N/A</v>
      </c>
    </row>
    <row r="140" spans="1:22" s="101" customFormat="1" x14ac:dyDescent="0.2">
      <c r="A140" s="172">
        <f>'Web Graph Info.'!A133:A280</f>
        <v>42278</v>
      </c>
      <c r="T140" s="101" t="e">
        <f t="shared" si="68"/>
        <v>#N/A</v>
      </c>
      <c r="V140" s="101" t="e">
        <f t="shared" si="67"/>
        <v>#N/A</v>
      </c>
    </row>
    <row r="141" spans="1:22" s="101" customFormat="1" x14ac:dyDescent="0.2">
      <c r="A141" s="172">
        <f>'Web Graph Info.'!A134:A281</f>
        <v>42279</v>
      </c>
      <c r="T141" s="101" t="e">
        <f t="shared" si="68"/>
        <v>#N/A</v>
      </c>
      <c r="V141" s="101" t="e">
        <f t="shared" si="67"/>
        <v>#N/A</v>
      </c>
    </row>
    <row r="142" spans="1:22" s="101" customFormat="1" x14ac:dyDescent="0.2">
      <c r="A142" s="172">
        <f>'Web Graph Info.'!A135:A282</f>
        <v>42280</v>
      </c>
      <c r="T142" s="101" t="e">
        <f t="shared" si="68"/>
        <v>#N/A</v>
      </c>
      <c r="V142" s="101" t="e">
        <f t="shared" si="67"/>
        <v>#N/A</v>
      </c>
    </row>
    <row r="143" spans="1:22" s="101" customFormat="1" x14ac:dyDescent="0.2">
      <c r="A143" s="172">
        <f>'Web Graph Info.'!A136:A283</f>
        <v>42281</v>
      </c>
      <c r="T143" s="101" t="e">
        <f t="shared" si="68"/>
        <v>#N/A</v>
      </c>
      <c r="V143" s="101" t="e">
        <f t="shared" si="67"/>
        <v>#N/A</v>
      </c>
    </row>
    <row r="144" spans="1:22" s="101" customFormat="1" x14ac:dyDescent="0.2">
      <c r="A144" s="172">
        <f>'Web Graph Info.'!A137:A284</f>
        <v>42282</v>
      </c>
      <c r="T144" s="101" t="e">
        <f t="shared" si="68"/>
        <v>#N/A</v>
      </c>
      <c r="V144" s="101" t="e">
        <f t="shared" si="67"/>
        <v>#N/A</v>
      </c>
    </row>
    <row r="145" spans="1:22" s="101" customFormat="1" x14ac:dyDescent="0.2">
      <c r="A145" s="172">
        <f>'Web Graph Info.'!A138:A285</f>
        <v>42283</v>
      </c>
      <c r="T145" s="101" t="e">
        <f t="shared" si="68"/>
        <v>#N/A</v>
      </c>
      <c r="V145" s="101" t="e">
        <f t="shared" si="67"/>
        <v>#N/A</v>
      </c>
    </row>
    <row r="146" spans="1:22" s="101" customFormat="1" x14ac:dyDescent="0.2">
      <c r="A146" s="172">
        <f>'Web Graph Info.'!A139:A286</f>
        <v>42284</v>
      </c>
      <c r="T146" s="101" t="e">
        <f t="shared" si="68"/>
        <v>#N/A</v>
      </c>
      <c r="V146" s="101" t="e">
        <f t="shared" si="67"/>
        <v>#N/A</v>
      </c>
    </row>
    <row r="147" spans="1:22" s="101" customFormat="1" x14ac:dyDescent="0.2">
      <c r="A147" s="172">
        <f>'Web Graph Info.'!A140:A287</f>
        <v>42285</v>
      </c>
      <c r="T147" s="101" t="e">
        <f t="shared" si="68"/>
        <v>#N/A</v>
      </c>
      <c r="V147" s="101" t="e">
        <f t="shared" si="67"/>
        <v>#N/A</v>
      </c>
    </row>
    <row r="148" spans="1:22" s="101" customFormat="1" x14ac:dyDescent="0.2">
      <c r="A148" s="172">
        <f>'Web Graph Info.'!A141:A288</f>
        <v>42286</v>
      </c>
      <c r="T148" s="101" t="e">
        <f t="shared" si="68"/>
        <v>#N/A</v>
      </c>
      <c r="V148" s="101" t="e">
        <f t="shared" si="67"/>
        <v>#N/A</v>
      </c>
    </row>
    <row r="149" spans="1:22" s="101" customFormat="1" x14ac:dyDescent="0.2">
      <c r="A149" s="172">
        <f>'Web Graph Info.'!A142:A289</f>
        <v>42287</v>
      </c>
      <c r="T149" s="101" t="e">
        <f t="shared" si="68"/>
        <v>#N/A</v>
      </c>
      <c r="V149" s="101" t="e">
        <f t="shared" si="67"/>
        <v>#N/A</v>
      </c>
    </row>
    <row r="150" spans="1:22" s="101" customFormat="1" x14ac:dyDescent="0.2">
      <c r="A150" s="11"/>
      <c r="T150" s="101" t="e">
        <f t="shared" si="68"/>
        <v>#N/A</v>
      </c>
      <c r="V150" s="101" t="e">
        <f t="shared" si="67"/>
        <v>#N/A</v>
      </c>
    </row>
    <row r="151" spans="1:22" s="101" customFormat="1" x14ac:dyDescent="0.2">
      <c r="A151" s="11"/>
      <c r="T151" s="101" t="e">
        <f t="shared" si="68"/>
        <v>#N/A</v>
      </c>
      <c r="V151" s="101" t="e">
        <f t="shared" si="67"/>
        <v>#N/A</v>
      </c>
    </row>
    <row r="152" spans="1:22" s="101" customFormat="1" x14ac:dyDescent="0.2">
      <c r="A152" s="11"/>
      <c r="T152" s="101" t="e">
        <f t="shared" si="68"/>
        <v>#N/A</v>
      </c>
      <c r="V152" s="101" t="e">
        <f t="shared" si="67"/>
        <v>#N/A</v>
      </c>
    </row>
    <row r="153" spans="1:22" s="101" customFormat="1" x14ac:dyDescent="0.2">
      <c r="A153" s="11"/>
      <c r="T153" s="101" t="e">
        <f t="shared" si="68"/>
        <v>#N/A</v>
      </c>
      <c r="V153" s="101" t="e">
        <f t="shared" si="67"/>
        <v>#N/A</v>
      </c>
    </row>
    <row r="154" spans="1:22" s="101" customFormat="1" x14ac:dyDescent="0.2">
      <c r="A154" s="11"/>
      <c r="T154" s="101" t="e">
        <f t="shared" si="68"/>
        <v>#N/A</v>
      </c>
      <c r="V154" s="101" t="e">
        <f t="shared" si="67"/>
        <v>#N/A</v>
      </c>
    </row>
    <row r="155" spans="1:22" s="101" customFormat="1" x14ac:dyDescent="0.2">
      <c r="A155" s="11"/>
      <c r="T155" s="101" t="e">
        <f t="shared" si="68"/>
        <v>#N/A</v>
      </c>
      <c r="V155" s="101" t="e">
        <f t="shared" si="67"/>
        <v>#N/A</v>
      </c>
    </row>
    <row r="156" spans="1:22" s="101" customFormat="1" x14ac:dyDescent="0.2">
      <c r="A156" s="11"/>
      <c r="T156" s="101" t="e">
        <f t="shared" si="68"/>
        <v>#N/A</v>
      </c>
      <c r="V156" s="101" t="e">
        <f t="shared" si="67"/>
        <v>#N/A</v>
      </c>
    </row>
    <row r="157" spans="1:22" s="101" customFormat="1" x14ac:dyDescent="0.2">
      <c r="A157" s="11"/>
      <c r="T157" s="101" t="e">
        <f t="shared" si="68"/>
        <v>#N/A</v>
      </c>
      <c r="V157" s="101" t="e">
        <f t="shared" si="67"/>
        <v>#N/A</v>
      </c>
    </row>
    <row r="158" spans="1:22" s="101" customFormat="1" x14ac:dyDescent="0.2">
      <c r="A158" s="11"/>
      <c r="T158" s="101" t="e">
        <f t="shared" si="68"/>
        <v>#N/A</v>
      </c>
      <c r="V158" s="101" t="e">
        <f t="shared" si="67"/>
        <v>#N/A</v>
      </c>
    </row>
    <row r="159" spans="1:22" s="101" customFormat="1" x14ac:dyDescent="0.2">
      <c r="A159" s="11"/>
      <c r="T159" s="101" t="e">
        <f t="shared" si="68"/>
        <v>#N/A</v>
      </c>
      <c r="V159" s="101" t="e">
        <f t="shared" si="67"/>
        <v>#N/A</v>
      </c>
    </row>
    <row r="160" spans="1:22" s="101" customFormat="1" x14ac:dyDescent="0.2">
      <c r="A160" s="11"/>
      <c r="T160" s="101" t="e">
        <f t="shared" ref="T160:T162" si="69">IF(SUM(B160:S160)=0,NA(),SUM(B160:S160))</f>
        <v>#N/A</v>
      </c>
      <c r="V160" s="101" t="e">
        <f t="shared" si="67"/>
        <v>#N/A</v>
      </c>
    </row>
    <row r="161" spans="1:22" s="101" customFormat="1" x14ac:dyDescent="0.2">
      <c r="A161" s="11"/>
      <c r="T161" s="101" t="e">
        <f t="shared" si="69"/>
        <v>#N/A</v>
      </c>
      <c r="V161" s="101" t="e">
        <f t="shared" si="67"/>
        <v>#N/A</v>
      </c>
    </row>
    <row r="162" spans="1:22" s="101" customFormat="1" x14ac:dyDescent="0.2">
      <c r="A162" s="11"/>
      <c r="T162" s="101" t="e">
        <f t="shared" si="69"/>
        <v>#N/A</v>
      </c>
      <c r="V162" s="101" t="e">
        <f t="shared" si="67"/>
        <v>#N/A</v>
      </c>
    </row>
    <row r="163" spans="1:22" s="101" customFormat="1" x14ac:dyDescent="0.2">
      <c r="A163" s="11"/>
    </row>
    <row r="164" spans="1:22" s="101" customFormat="1" x14ac:dyDescent="0.2">
      <c r="A164" s="11"/>
    </row>
    <row r="165" spans="1:22" s="101" customFormat="1" x14ac:dyDescent="0.2">
      <c r="A165" s="11"/>
    </row>
    <row r="166" spans="1:22" s="101" customFormat="1" x14ac:dyDescent="0.2">
      <c r="A166" s="11"/>
    </row>
    <row r="167" spans="1:22" s="101" customFormat="1" x14ac:dyDescent="0.2">
      <c r="A167" s="11"/>
    </row>
    <row r="168" spans="1:22" s="101" customFormat="1" x14ac:dyDescent="0.2">
      <c r="A168" s="11"/>
    </row>
    <row r="169" spans="1:22" s="101" customFormat="1" x14ac:dyDescent="0.2">
      <c r="A169" s="11"/>
    </row>
    <row r="170" spans="1:22" x14ac:dyDescent="0.2">
      <c r="B170" s="224" t="s">
        <v>27</v>
      </c>
      <c r="C170" s="224"/>
      <c r="D170" s="224"/>
      <c r="E170" s="224"/>
      <c r="F170" s="224"/>
      <c r="G170" s="224"/>
      <c r="H170" s="224"/>
      <c r="I170" s="224" t="s">
        <v>28</v>
      </c>
      <c r="J170" s="224"/>
      <c r="K170" s="224"/>
      <c r="L170" s="224"/>
      <c r="M170" s="224"/>
      <c r="N170" s="224"/>
      <c r="O170" s="224" t="s">
        <v>29</v>
      </c>
      <c r="P170" s="224"/>
      <c r="Q170" s="224"/>
      <c r="R170" s="224" t="s">
        <v>30</v>
      </c>
      <c r="S170" s="224"/>
      <c r="T170" s="222" t="s">
        <v>31</v>
      </c>
      <c r="U170" t="s">
        <v>32</v>
      </c>
    </row>
    <row r="171" spans="1:22" x14ac:dyDescent="0.2">
      <c r="B171" t="s">
        <v>34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H171" s="1" t="s">
        <v>40</v>
      </c>
      <c r="I171" t="s">
        <v>41</v>
      </c>
      <c r="J171" t="s">
        <v>42</v>
      </c>
      <c r="K171" t="s">
        <v>43</v>
      </c>
      <c r="L171" t="s">
        <v>44</v>
      </c>
      <c r="M171" t="s">
        <v>50</v>
      </c>
      <c r="N171" s="1" t="s">
        <v>40</v>
      </c>
      <c r="O171" t="s">
        <v>46</v>
      </c>
      <c r="P171" t="s">
        <v>47</v>
      </c>
      <c r="Q171" s="1" t="s">
        <v>40</v>
      </c>
      <c r="R171" t="s">
        <v>51</v>
      </c>
      <c r="S171" s="1" t="s">
        <v>49</v>
      </c>
      <c r="T171" s="223"/>
    </row>
    <row r="172" spans="1:22" x14ac:dyDescent="0.2">
      <c r="A172" t="s">
        <v>52</v>
      </c>
      <c r="B172">
        <f t="shared" ref="B172:S172" si="70">SUM(B10:B103)</f>
        <v>4251.2000000000016</v>
      </c>
      <c r="C172">
        <f t="shared" si="70"/>
        <v>58.599999999999994</v>
      </c>
      <c r="D172">
        <f t="shared" si="70"/>
        <v>0</v>
      </c>
      <c r="E172">
        <f t="shared" si="70"/>
        <v>0</v>
      </c>
      <c r="F172">
        <f t="shared" si="70"/>
        <v>0</v>
      </c>
      <c r="G172">
        <f t="shared" si="70"/>
        <v>1</v>
      </c>
      <c r="H172">
        <f t="shared" si="70"/>
        <v>0</v>
      </c>
      <c r="I172">
        <f t="shared" si="70"/>
        <v>366.30000000000013</v>
      </c>
      <c r="J172">
        <f t="shared" si="70"/>
        <v>147.60000000000005</v>
      </c>
      <c r="K172">
        <f t="shared" si="70"/>
        <v>0</v>
      </c>
      <c r="L172">
        <f t="shared" si="70"/>
        <v>53.400000000000013</v>
      </c>
      <c r="M172">
        <f t="shared" si="70"/>
        <v>99.59999999999998</v>
      </c>
      <c r="N172">
        <f t="shared" si="70"/>
        <v>0</v>
      </c>
      <c r="O172">
        <f t="shared" si="70"/>
        <v>374.79</v>
      </c>
      <c r="P172">
        <f t="shared" si="70"/>
        <v>0</v>
      </c>
      <c r="Q172">
        <f t="shared" si="70"/>
        <v>0</v>
      </c>
      <c r="R172">
        <f t="shared" si="70"/>
        <v>8</v>
      </c>
      <c r="S172">
        <f t="shared" si="70"/>
        <v>1.7999999999999998</v>
      </c>
      <c r="T172" t="e">
        <f>SUM(T10:T111)</f>
        <v>#N/A</v>
      </c>
      <c r="U172">
        <f>SUM(U10:U111)</f>
        <v>3959.3999999999996</v>
      </c>
      <c r="V172" s="223" t="s">
        <v>33</v>
      </c>
    </row>
    <row r="173" spans="1:22" x14ac:dyDescent="0.2">
      <c r="B173"/>
      <c r="H173" s="1"/>
      <c r="I173"/>
      <c r="N173" s="1"/>
      <c r="O173"/>
      <c r="Q173" s="1"/>
      <c r="R173"/>
      <c r="S173" s="1"/>
      <c r="T173"/>
      <c r="V173" s="223"/>
    </row>
    <row r="174" spans="1:22" x14ac:dyDescent="0.2">
      <c r="B174"/>
      <c r="H174" s="1"/>
      <c r="I174"/>
      <c r="N174" s="1"/>
      <c r="O174"/>
      <c r="Q174" s="1"/>
      <c r="R174"/>
      <c r="S174" s="1"/>
      <c r="T174"/>
      <c r="V174" t="e">
        <f>SUM(V10:V171)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72:V173"/>
    <mergeCell ref="T7:T8"/>
    <mergeCell ref="V7:V8"/>
    <mergeCell ref="B170:H170"/>
    <mergeCell ref="I170:N170"/>
    <mergeCell ref="O170:Q170"/>
    <mergeCell ref="R170:S170"/>
    <mergeCell ref="T170:T17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B4" workbookViewId="0">
      <selection activeCell="U56" sqref="U5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P198"/>
  <sheetViews>
    <sheetView zoomScaleNormal="100" workbookViewId="0">
      <pane ySplit="8" topLeftCell="A86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200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201</v>
      </c>
      <c r="B3" s="226"/>
      <c r="C3" s="226"/>
      <c r="E3" s="55" t="s">
        <v>202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203</v>
      </c>
      <c r="B4" s="226"/>
      <c r="C4" s="226"/>
      <c r="D4" s="226"/>
      <c r="E4" t="s">
        <v>204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75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39" t="e">
        <f>IF(SUM(B9:S9)=0,NA(),SUM(B9:S9))</f>
        <v>#N/A</v>
      </c>
      <c r="U9" s="4"/>
      <c r="V9" t="e">
        <f t="shared" ref="V9" si="0">T9+U9</f>
        <v>#N/A</v>
      </c>
    </row>
    <row r="10" spans="1:22" x14ac:dyDescent="0.2">
      <c r="A10" s="172">
        <f>'Web Graph Info.'!A3:A150</f>
        <v>42148</v>
      </c>
      <c r="B10"/>
      <c r="I10"/>
      <c r="J10" s="4"/>
      <c r="K10" s="4"/>
      <c r="L10" s="4"/>
      <c r="M10" s="4"/>
      <c r="N10" s="1"/>
      <c r="O10" s="4"/>
      <c r="P10" s="4"/>
      <c r="Q10" s="1"/>
      <c r="R10" s="4"/>
      <c r="S10" s="1"/>
      <c r="T10" s="39" t="e">
        <f t="shared" ref="T10:T72" si="1">IF(SUM(B10:S10)=0,NA(),SUM(B10:S10))</f>
        <v>#N/A</v>
      </c>
      <c r="U10" s="4"/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T11" s="39" t="e">
        <f t="shared" si="1"/>
        <v>#N/A</v>
      </c>
      <c r="U11" s="4"/>
      <c r="V11" t="e">
        <f t="shared" si="2"/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T12" s="39" t="e">
        <f t="shared" si="1"/>
        <v>#N/A</v>
      </c>
      <c r="U12" s="4"/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T13" s="39" t="e">
        <f t="shared" si="1"/>
        <v>#N/A</v>
      </c>
      <c r="U13" s="4"/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T14" s="39" t="e">
        <f t="shared" si="1"/>
        <v>#N/A</v>
      </c>
      <c r="U14" s="4"/>
      <c r="V14" t="e">
        <f t="shared" si="2"/>
        <v>#N/A</v>
      </c>
    </row>
    <row r="15" spans="1:22" x14ac:dyDescent="0.2">
      <c r="A15" s="172">
        <f>'Web Graph Info.'!A8:A155</f>
        <v>42153</v>
      </c>
      <c r="B15" s="22">
        <v>31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21</v>
      </c>
      <c r="K15" s="22">
        <v>0</v>
      </c>
      <c r="L15" s="22">
        <v>12</v>
      </c>
      <c r="M15" s="22">
        <v>6</v>
      </c>
      <c r="N15" s="22">
        <v>0</v>
      </c>
      <c r="O15" s="22">
        <v>13</v>
      </c>
      <c r="P15" s="22">
        <v>0</v>
      </c>
      <c r="Q15" s="22">
        <v>0</v>
      </c>
      <c r="R15" s="22">
        <v>0</v>
      </c>
      <c r="S15" s="22">
        <v>0</v>
      </c>
      <c r="T15" s="39">
        <f t="shared" si="1"/>
        <v>83</v>
      </c>
      <c r="U15" s="23">
        <v>16</v>
      </c>
      <c r="V15">
        <f t="shared" si="2"/>
        <v>99</v>
      </c>
    </row>
    <row r="16" spans="1:22" x14ac:dyDescent="0.2">
      <c r="A16" s="172">
        <f>'Web Graph Info.'!A9:A156</f>
        <v>42154</v>
      </c>
      <c r="B16" s="22">
        <v>0.3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0.6</v>
      </c>
      <c r="N16" s="22">
        <v>2.2999999999999998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39">
        <f t="shared" si="1"/>
        <v>3.1999999999999997</v>
      </c>
      <c r="U16" s="23">
        <v>0.3</v>
      </c>
      <c r="V16">
        <f t="shared" si="2"/>
        <v>3.4999999999999996</v>
      </c>
    </row>
    <row r="17" spans="1:22" x14ac:dyDescent="0.2">
      <c r="A17" s="172">
        <f>'Web Graph Info.'!A10:A157</f>
        <v>42155</v>
      </c>
      <c r="B17" s="22">
        <v>0.3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0.6</v>
      </c>
      <c r="N17" s="22">
        <v>2.2999999999999998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39">
        <f t="shared" ref="T17:T18" si="3">IF(SUM(B17:S17)=0,NA(),SUM(B17:S17))</f>
        <v>3.1999999999999997</v>
      </c>
      <c r="U17" s="23">
        <v>1.3</v>
      </c>
      <c r="V17" s="101">
        <f t="shared" ref="V17:V18" si="4">T17+U17</f>
        <v>4.5</v>
      </c>
    </row>
    <row r="18" spans="1:22" x14ac:dyDescent="0.2">
      <c r="A18" s="172">
        <f>'Web Graph Info.'!A11:A158</f>
        <v>42156</v>
      </c>
      <c r="B18" s="22">
        <v>0.3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0.6</v>
      </c>
      <c r="N18" s="22">
        <v>2.2999999999999998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39">
        <f t="shared" si="3"/>
        <v>3.1999999999999997</v>
      </c>
      <c r="U18" s="23">
        <v>2.2999999999999998</v>
      </c>
      <c r="V18" s="101">
        <f t="shared" si="4"/>
        <v>5.5</v>
      </c>
    </row>
    <row r="19" spans="1:22" x14ac:dyDescent="0.2">
      <c r="A19" s="172">
        <f>'Web Graph Info.'!A12:A159</f>
        <v>42157</v>
      </c>
      <c r="B19" s="22">
        <v>35.5</v>
      </c>
      <c r="C19" s="22">
        <v>6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1</v>
      </c>
      <c r="M19" s="22">
        <v>5</v>
      </c>
      <c r="N19" s="22">
        <v>0</v>
      </c>
      <c r="O19" s="22">
        <v>5</v>
      </c>
      <c r="P19" s="22">
        <v>0</v>
      </c>
      <c r="Q19" s="22">
        <v>0</v>
      </c>
      <c r="R19" s="22">
        <v>0</v>
      </c>
      <c r="S19" s="22">
        <v>0</v>
      </c>
      <c r="T19" s="39">
        <f t="shared" si="1"/>
        <v>52.5</v>
      </c>
      <c r="U19" s="23">
        <v>47</v>
      </c>
      <c r="V19">
        <f t="shared" si="2"/>
        <v>99.5</v>
      </c>
    </row>
    <row r="20" spans="1:22" x14ac:dyDescent="0.2">
      <c r="A20" s="172">
        <f>'Web Graph Info.'!A13:A160</f>
        <v>42158</v>
      </c>
      <c r="B20" s="22">
        <v>35.5</v>
      </c>
      <c r="C20" s="22">
        <v>6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1</v>
      </c>
      <c r="M20" s="22">
        <v>5</v>
      </c>
      <c r="N20" s="22">
        <v>0</v>
      </c>
      <c r="O20" s="22">
        <v>5</v>
      </c>
      <c r="P20" s="22">
        <v>0</v>
      </c>
      <c r="Q20" s="22">
        <v>0</v>
      </c>
      <c r="R20" s="22">
        <v>0</v>
      </c>
      <c r="S20" s="22">
        <v>0</v>
      </c>
      <c r="T20" s="39">
        <f t="shared" ref="T20" si="5">IF(SUM(B20:S20)=0,NA(),SUM(B20:S20))</f>
        <v>52.5</v>
      </c>
      <c r="U20" s="23">
        <v>48</v>
      </c>
      <c r="V20" s="101">
        <f t="shared" ref="V20" si="6">T20+U20</f>
        <v>100.5</v>
      </c>
    </row>
    <row r="21" spans="1:22" x14ac:dyDescent="0.2">
      <c r="A21" s="172">
        <f>'Web Graph Info.'!A14:A161</f>
        <v>42159</v>
      </c>
      <c r="B21" s="22">
        <v>62</v>
      </c>
      <c r="C21" s="22">
        <v>0.5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0.5</v>
      </c>
      <c r="J21" s="22">
        <v>6.5</v>
      </c>
      <c r="K21" s="22">
        <v>0</v>
      </c>
      <c r="L21" s="22">
        <v>2</v>
      </c>
      <c r="M21" s="22">
        <v>0.5</v>
      </c>
      <c r="N21" s="22">
        <v>0</v>
      </c>
      <c r="O21" s="22">
        <v>7</v>
      </c>
      <c r="P21" s="22">
        <v>0</v>
      </c>
      <c r="Q21" s="22">
        <v>0</v>
      </c>
      <c r="R21" s="22">
        <v>0</v>
      </c>
      <c r="S21" s="22">
        <v>0</v>
      </c>
      <c r="T21" s="39">
        <f t="shared" si="1"/>
        <v>79</v>
      </c>
      <c r="U21" s="23">
        <v>146.5</v>
      </c>
      <c r="V21">
        <f t="shared" si="2"/>
        <v>225.5</v>
      </c>
    </row>
    <row r="22" spans="1:22" x14ac:dyDescent="0.2">
      <c r="A22" s="172">
        <f>'Web Graph Info.'!A15:A162</f>
        <v>42160</v>
      </c>
      <c r="B22" s="22">
        <v>62</v>
      </c>
      <c r="C22" s="22">
        <v>0.5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0.5</v>
      </c>
      <c r="J22" s="22">
        <v>6.5</v>
      </c>
      <c r="K22" s="22">
        <v>0</v>
      </c>
      <c r="L22" s="22">
        <v>2</v>
      </c>
      <c r="M22" s="22">
        <v>0.5</v>
      </c>
      <c r="N22" s="22">
        <v>0</v>
      </c>
      <c r="O22" s="22">
        <v>7</v>
      </c>
      <c r="P22" s="22">
        <v>0</v>
      </c>
      <c r="Q22" s="22">
        <v>0</v>
      </c>
      <c r="R22" s="22">
        <v>0</v>
      </c>
      <c r="S22" s="22">
        <v>0</v>
      </c>
      <c r="T22" s="39">
        <f t="shared" ref="T22" si="7">IF(SUM(B22:S22)=0,NA(),SUM(B22:S22))</f>
        <v>79</v>
      </c>
      <c r="U22" s="23">
        <v>147.5</v>
      </c>
      <c r="V22" s="101">
        <f t="shared" ref="V22" si="8">T22+U22</f>
        <v>226.5</v>
      </c>
    </row>
    <row r="23" spans="1:22" x14ac:dyDescent="0.2">
      <c r="A23" s="172">
        <f>'Web Graph Info.'!A16:A163</f>
        <v>42161</v>
      </c>
      <c r="B23" s="22">
        <v>64.3</v>
      </c>
      <c r="C23" s="22">
        <v>2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0.6</v>
      </c>
      <c r="K23" s="22">
        <v>0</v>
      </c>
      <c r="L23" s="22">
        <v>1.3</v>
      </c>
      <c r="M23" s="22">
        <v>2.6</v>
      </c>
      <c r="N23" s="22">
        <v>0</v>
      </c>
      <c r="O23" s="22">
        <v>0.6</v>
      </c>
      <c r="P23" s="22">
        <v>0</v>
      </c>
      <c r="Q23" s="22">
        <v>0</v>
      </c>
      <c r="R23" s="22">
        <v>0</v>
      </c>
      <c r="S23" s="22">
        <v>0</v>
      </c>
      <c r="T23" s="39">
        <f t="shared" si="1"/>
        <v>71.399999999999977</v>
      </c>
      <c r="U23" s="23">
        <v>119.3</v>
      </c>
      <c r="V23">
        <f t="shared" si="2"/>
        <v>190.7</v>
      </c>
    </row>
    <row r="24" spans="1:22" x14ac:dyDescent="0.2">
      <c r="A24" s="172">
        <f>'Web Graph Info.'!A17:A164</f>
        <v>42162</v>
      </c>
      <c r="B24" s="22">
        <v>64.3</v>
      </c>
      <c r="C24" s="22">
        <v>2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0.6</v>
      </c>
      <c r="K24" s="22">
        <v>0</v>
      </c>
      <c r="L24" s="22">
        <v>1.3</v>
      </c>
      <c r="M24" s="22">
        <v>2.6</v>
      </c>
      <c r="N24" s="22">
        <v>0</v>
      </c>
      <c r="O24" s="22">
        <v>0.6</v>
      </c>
      <c r="P24" s="22">
        <v>0</v>
      </c>
      <c r="Q24" s="22">
        <v>0</v>
      </c>
      <c r="R24" s="22">
        <v>0</v>
      </c>
      <c r="S24" s="22">
        <v>0</v>
      </c>
      <c r="T24" s="39">
        <f t="shared" ref="T24:T25" si="9">IF(SUM(B24:S24)=0,NA(),SUM(B24:S24))</f>
        <v>71.399999999999977</v>
      </c>
      <c r="U24" s="23">
        <v>120.3</v>
      </c>
      <c r="V24" s="101">
        <f t="shared" ref="V24:V25" si="10">T24+U24</f>
        <v>191.7</v>
      </c>
    </row>
    <row r="25" spans="1:22" x14ac:dyDescent="0.2">
      <c r="A25" s="172">
        <f>'Web Graph Info.'!A18:A165</f>
        <v>42163</v>
      </c>
      <c r="B25" s="22">
        <v>64.3</v>
      </c>
      <c r="C25" s="22">
        <v>2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0.6</v>
      </c>
      <c r="K25" s="22">
        <v>0</v>
      </c>
      <c r="L25" s="22">
        <v>1.3</v>
      </c>
      <c r="M25" s="22">
        <v>2.6</v>
      </c>
      <c r="N25" s="22">
        <v>0</v>
      </c>
      <c r="O25" s="22">
        <v>0.6</v>
      </c>
      <c r="P25" s="22">
        <v>0</v>
      </c>
      <c r="Q25" s="22">
        <v>0</v>
      </c>
      <c r="R25" s="22">
        <v>0</v>
      </c>
      <c r="S25" s="22">
        <v>0</v>
      </c>
      <c r="T25" s="39">
        <f t="shared" si="9"/>
        <v>71.399999999999977</v>
      </c>
      <c r="U25" s="23">
        <v>121.3</v>
      </c>
      <c r="V25" s="101">
        <f t="shared" si="10"/>
        <v>192.7</v>
      </c>
    </row>
    <row r="26" spans="1:22" x14ac:dyDescent="0.2">
      <c r="A26" s="172">
        <f>'Web Graph Info.'!A19:A166</f>
        <v>42164</v>
      </c>
      <c r="B26" s="22">
        <v>136</v>
      </c>
      <c r="C26" s="22">
        <v>1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4</v>
      </c>
      <c r="K26" s="22">
        <v>0</v>
      </c>
      <c r="L26" s="22">
        <v>4</v>
      </c>
      <c r="M26" s="22">
        <v>4</v>
      </c>
      <c r="N26" s="22">
        <v>0</v>
      </c>
      <c r="O26" s="22">
        <v>6</v>
      </c>
      <c r="P26" s="22">
        <v>0</v>
      </c>
      <c r="Q26" s="22">
        <v>0</v>
      </c>
      <c r="R26" s="22">
        <v>0</v>
      </c>
      <c r="S26" s="22">
        <v>0</v>
      </c>
      <c r="T26" s="39">
        <f t="shared" si="1"/>
        <v>155</v>
      </c>
      <c r="U26" s="23">
        <v>108</v>
      </c>
      <c r="V26">
        <f t="shared" si="2"/>
        <v>263</v>
      </c>
    </row>
    <row r="27" spans="1:22" x14ac:dyDescent="0.2">
      <c r="A27" s="172">
        <f>'Web Graph Info.'!A20:A167</f>
        <v>42165</v>
      </c>
      <c r="B27" s="22">
        <v>136</v>
      </c>
      <c r="C27" s="22">
        <v>1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4</v>
      </c>
      <c r="K27" s="22">
        <v>0</v>
      </c>
      <c r="L27" s="22">
        <v>4</v>
      </c>
      <c r="M27" s="22">
        <v>4</v>
      </c>
      <c r="N27" s="22">
        <v>0</v>
      </c>
      <c r="O27" s="22">
        <v>6</v>
      </c>
      <c r="P27" s="22">
        <v>0</v>
      </c>
      <c r="Q27" s="22">
        <v>0</v>
      </c>
      <c r="R27" s="22">
        <v>0</v>
      </c>
      <c r="S27" s="22">
        <v>0</v>
      </c>
      <c r="T27" s="39">
        <f t="shared" ref="T27" si="11">IF(SUM(B27:S27)=0,NA(),SUM(B27:S27))</f>
        <v>155</v>
      </c>
      <c r="U27" s="23">
        <v>109</v>
      </c>
      <c r="V27" s="101">
        <f t="shared" ref="V27" si="12">T27+U27</f>
        <v>264</v>
      </c>
    </row>
    <row r="28" spans="1:22" x14ac:dyDescent="0.2">
      <c r="A28" s="172">
        <f>'Web Graph Info.'!A21:A168</f>
        <v>42166</v>
      </c>
      <c r="B28" s="22">
        <v>80</v>
      </c>
      <c r="C28" s="22">
        <v>0.5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4</v>
      </c>
      <c r="K28" s="22">
        <v>0</v>
      </c>
      <c r="L28" s="22">
        <v>1</v>
      </c>
      <c r="M28" s="22">
        <v>4</v>
      </c>
      <c r="N28" s="22">
        <v>0</v>
      </c>
      <c r="O28" s="22">
        <v>5</v>
      </c>
      <c r="P28" s="22">
        <v>0</v>
      </c>
      <c r="Q28" s="22">
        <v>0</v>
      </c>
      <c r="R28" s="22">
        <v>0</v>
      </c>
      <c r="S28" s="22">
        <v>0</v>
      </c>
      <c r="T28" s="39">
        <f t="shared" si="1"/>
        <v>94.5</v>
      </c>
      <c r="U28" s="23">
        <v>84</v>
      </c>
      <c r="V28">
        <f t="shared" si="2"/>
        <v>178.5</v>
      </c>
    </row>
    <row r="29" spans="1:22" x14ac:dyDescent="0.2">
      <c r="A29" s="172">
        <f>'Web Graph Info.'!A22:A169</f>
        <v>42167</v>
      </c>
      <c r="B29" s="22">
        <v>80</v>
      </c>
      <c r="C29" s="22">
        <v>0.5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4</v>
      </c>
      <c r="K29" s="22">
        <v>0</v>
      </c>
      <c r="L29" s="22">
        <v>1</v>
      </c>
      <c r="M29" s="22">
        <v>4</v>
      </c>
      <c r="N29" s="22">
        <v>0</v>
      </c>
      <c r="O29" s="22">
        <v>5</v>
      </c>
      <c r="P29" s="22">
        <v>0</v>
      </c>
      <c r="Q29" s="22">
        <v>0</v>
      </c>
      <c r="R29" s="22">
        <v>0</v>
      </c>
      <c r="S29" s="22">
        <v>0</v>
      </c>
      <c r="T29" s="39">
        <f t="shared" ref="T29" si="13">IF(SUM(B29:S29)=0,NA(),SUM(B29:S29))</f>
        <v>94.5</v>
      </c>
      <c r="U29" s="23">
        <v>85</v>
      </c>
      <c r="V29" s="101">
        <f t="shared" ref="V29" si="14">T29+U29</f>
        <v>179.5</v>
      </c>
    </row>
    <row r="30" spans="1:22" x14ac:dyDescent="0.2">
      <c r="A30" s="172">
        <f>'Web Graph Info.'!A23:A170</f>
        <v>42168</v>
      </c>
      <c r="B30" s="22">
        <v>126</v>
      </c>
      <c r="C30" s="22">
        <v>3.3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1.3</v>
      </c>
      <c r="J30" s="22">
        <v>0</v>
      </c>
      <c r="K30" s="22">
        <v>0</v>
      </c>
      <c r="L30" s="22">
        <v>2</v>
      </c>
      <c r="M30" s="22">
        <v>3.3</v>
      </c>
      <c r="N30" s="22">
        <v>0</v>
      </c>
      <c r="O30" s="22">
        <v>15.3</v>
      </c>
      <c r="P30" s="22">
        <v>0</v>
      </c>
      <c r="Q30" s="22">
        <v>0</v>
      </c>
      <c r="R30" s="22">
        <v>0</v>
      </c>
      <c r="S30" s="22">
        <v>0</v>
      </c>
      <c r="T30" s="39">
        <f t="shared" si="1"/>
        <v>151.20000000000005</v>
      </c>
      <c r="U30" s="23">
        <v>89.3</v>
      </c>
      <c r="V30">
        <f t="shared" si="2"/>
        <v>240.50000000000006</v>
      </c>
    </row>
    <row r="31" spans="1:22" x14ac:dyDescent="0.2">
      <c r="A31" s="172">
        <f>'Web Graph Info.'!A24:A171</f>
        <v>42169</v>
      </c>
      <c r="B31" s="22">
        <v>126</v>
      </c>
      <c r="C31" s="22">
        <v>3.3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1.3</v>
      </c>
      <c r="J31" s="22">
        <v>0</v>
      </c>
      <c r="K31" s="22">
        <v>0</v>
      </c>
      <c r="L31" s="22">
        <v>2</v>
      </c>
      <c r="M31" s="22">
        <v>3.3</v>
      </c>
      <c r="N31" s="22">
        <v>0</v>
      </c>
      <c r="O31" s="22">
        <v>15.3</v>
      </c>
      <c r="P31" s="22">
        <v>0</v>
      </c>
      <c r="Q31" s="22">
        <v>0</v>
      </c>
      <c r="R31" s="22">
        <v>0</v>
      </c>
      <c r="S31" s="22">
        <v>0</v>
      </c>
      <c r="T31" s="39">
        <f t="shared" ref="T31:T32" si="15">IF(SUM(B31:S31)=0,NA(),SUM(B31:S31))</f>
        <v>151.20000000000005</v>
      </c>
      <c r="U31" s="23">
        <v>90.3</v>
      </c>
      <c r="V31" s="101">
        <f t="shared" ref="V31:V32" si="16">T31+U31</f>
        <v>241.50000000000006</v>
      </c>
    </row>
    <row r="32" spans="1:22" x14ac:dyDescent="0.2">
      <c r="A32" s="172">
        <f>'Web Graph Info.'!A25:A172</f>
        <v>42170</v>
      </c>
      <c r="B32" s="22">
        <v>126</v>
      </c>
      <c r="C32" s="22">
        <v>3.3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1.3</v>
      </c>
      <c r="J32" s="22">
        <v>0</v>
      </c>
      <c r="K32" s="22">
        <v>0</v>
      </c>
      <c r="L32" s="22">
        <v>2</v>
      </c>
      <c r="M32" s="22">
        <v>3.3</v>
      </c>
      <c r="N32" s="22">
        <v>0</v>
      </c>
      <c r="O32" s="22">
        <v>15.3</v>
      </c>
      <c r="P32" s="22">
        <v>0</v>
      </c>
      <c r="Q32" s="22">
        <v>0</v>
      </c>
      <c r="R32" s="22">
        <v>0</v>
      </c>
      <c r="S32" s="22">
        <v>0</v>
      </c>
      <c r="T32" s="39">
        <f t="shared" si="15"/>
        <v>151.20000000000005</v>
      </c>
      <c r="U32" s="23">
        <v>91.3</v>
      </c>
      <c r="V32" s="101">
        <f t="shared" si="16"/>
        <v>242.50000000000006</v>
      </c>
    </row>
    <row r="33" spans="1:22" x14ac:dyDescent="0.2">
      <c r="A33" s="172">
        <f>'Web Graph Info.'!A26:A173</f>
        <v>42171</v>
      </c>
      <c r="B33" s="22">
        <v>9</v>
      </c>
      <c r="C33" s="22">
        <v>0</v>
      </c>
      <c r="D33" s="22">
        <v>0</v>
      </c>
      <c r="E33" s="22">
        <v>0</v>
      </c>
      <c r="F33" s="22">
        <v>0</v>
      </c>
      <c r="G33" s="22">
        <v>0.5</v>
      </c>
      <c r="H33" s="22">
        <v>0</v>
      </c>
      <c r="I33" s="22">
        <v>0</v>
      </c>
      <c r="J33" s="22">
        <v>1.5</v>
      </c>
      <c r="K33" s="22">
        <v>0</v>
      </c>
      <c r="L33" s="22">
        <v>0</v>
      </c>
      <c r="M33" s="22">
        <v>0</v>
      </c>
      <c r="N33" s="22">
        <v>0</v>
      </c>
      <c r="O33" s="22">
        <v>4</v>
      </c>
      <c r="P33" s="22">
        <v>0</v>
      </c>
      <c r="Q33" s="22">
        <v>0</v>
      </c>
      <c r="R33" s="22">
        <v>0</v>
      </c>
      <c r="S33" s="22">
        <v>0</v>
      </c>
      <c r="T33" s="39">
        <f t="shared" si="1"/>
        <v>15</v>
      </c>
      <c r="U33" s="23">
        <v>11</v>
      </c>
      <c r="V33" s="101">
        <f t="shared" ref="V33" si="17">T33+U33</f>
        <v>26</v>
      </c>
    </row>
    <row r="34" spans="1:22" x14ac:dyDescent="0.2">
      <c r="A34" s="172">
        <f>'Web Graph Info.'!A27:A174</f>
        <v>42172</v>
      </c>
      <c r="B34" s="22">
        <v>9</v>
      </c>
      <c r="C34" s="22">
        <v>0</v>
      </c>
      <c r="D34" s="22">
        <v>0</v>
      </c>
      <c r="E34" s="22">
        <v>0</v>
      </c>
      <c r="F34" s="22">
        <v>0</v>
      </c>
      <c r="G34" s="22">
        <v>0.5</v>
      </c>
      <c r="H34" s="22">
        <v>0</v>
      </c>
      <c r="I34" s="22">
        <v>0</v>
      </c>
      <c r="J34" s="22">
        <v>1.5</v>
      </c>
      <c r="K34" s="22">
        <v>0</v>
      </c>
      <c r="L34" s="22">
        <v>0</v>
      </c>
      <c r="M34" s="22">
        <v>0</v>
      </c>
      <c r="N34" s="22">
        <v>0</v>
      </c>
      <c r="O34" s="22">
        <v>4</v>
      </c>
      <c r="P34" s="22">
        <v>0</v>
      </c>
      <c r="Q34" s="22">
        <v>0</v>
      </c>
      <c r="R34" s="22">
        <v>0</v>
      </c>
      <c r="S34" s="22">
        <v>0</v>
      </c>
      <c r="T34" s="39">
        <f t="shared" ref="T34" si="18">IF(SUM(B34:S34)=0,NA(),SUM(B34:S34))</f>
        <v>15</v>
      </c>
      <c r="U34" s="23">
        <v>12</v>
      </c>
      <c r="V34" s="101">
        <f t="shared" ref="V34" si="19">T34+U34</f>
        <v>27</v>
      </c>
    </row>
    <row r="35" spans="1:22" x14ac:dyDescent="0.2">
      <c r="A35" s="172">
        <f>'Web Graph Info.'!A28:A175</f>
        <v>42173</v>
      </c>
      <c r="B35" s="22">
        <v>32</v>
      </c>
      <c r="C35" s="22">
        <v>0.5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7.5</v>
      </c>
      <c r="K35" s="22">
        <v>0</v>
      </c>
      <c r="L35" s="22">
        <v>1.5</v>
      </c>
      <c r="M35" s="22">
        <v>2.5</v>
      </c>
      <c r="N35" s="22">
        <v>0</v>
      </c>
      <c r="O35" s="22">
        <v>10</v>
      </c>
      <c r="P35" s="22">
        <v>0</v>
      </c>
      <c r="Q35" s="22">
        <v>0</v>
      </c>
      <c r="R35" s="22">
        <v>0</v>
      </c>
      <c r="S35" s="22">
        <v>0</v>
      </c>
      <c r="T35" s="39">
        <f t="shared" si="1"/>
        <v>54</v>
      </c>
      <c r="U35" s="23">
        <v>26</v>
      </c>
      <c r="V35">
        <f t="shared" si="2"/>
        <v>80</v>
      </c>
    </row>
    <row r="36" spans="1:22" x14ac:dyDescent="0.2">
      <c r="A36" s="172">
        <f>'Web Graph Info.'!A29:A176</f>
        <v>42174</v>
      </c>
      <c r="B36" s="22">
        <v>32</v>
      </c>
      <c r="C36" s="22">
        <v>0.5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7.5</v>
      </c>
      <c r="K36" s="22">
        <v>0</v>
      </c>
      <c r="L36" s="22">
        <v>1.5</v>
      </c>
      <c r="M36" s="22">
        <v>2.5</v>
      </c>
      <c r="N36" s="22">
        <v>0</v>
      </c>
      <c r="O36" s="22">
        <v>10</v>
      </c>
      <c r="P36" s="22">
        <v>0</v>
      </c>
      <c r="Q36" s="22">
        <v>0</v>
      </c>
      <c r="R36" s="22">
        <v>0</v>
      </c>
      <c r="S36" s="22">
        <v>0</v>
      </c>
      <c r="T36" s="39">
        <f t="shared" ref="T36" si="20">IF(SUM(B36:S36)=0,NA(),SUM(B36:S36))</f>
        <v>54</v>
      </c>
      <c r="U36" s="23">
        <v>27</v>
      </c>
      <c r="V36" s="101">
        <f t="shared" ref="V36" si="21">T36+U36</f>
        <v>81</v>
      </c>
    </row>
    <row r="37" spans="1:22" x14ac:dyDescent="0.2">
      <c r="A37" s="172">
        <f>'Web Graph Info.'!A30:A177</f>
        <v>42175</v>
      </c>
      <c r="B37" s="22" t="s">
        <v>226</v>
      </c>
      <c r="C37" s="22" t="s">
        <v>226</v>
      </c>
      <c r="D37" s="22" t="s">
        <v>226</v>
      </c>
      <c r="E37" s="22" t="s">
        <v>226</v>
      </c>
      <c r="F37" s="22" t="s">
        <v>226</v>
      </c>
      <c r="G37" s="22" t="s">
        <v>226</v>
      </c>
      <c r="H37" s="22" t="s">
        <v>226</v>
      </c>
      <c r="I37" s="22" t="s">
        <v>226</v>
      </c>
      <c r="J37" s="22" t="s">
        <v>226</v>
      </c>
      <c r="K37" s="22" t="s">
        <v>226</v>
      </c>
      <c r="L37" s="22" t="s">
        <v>226</v>
      </c>
      <c r="M37" s="22" t="s">
        <v>226</v>
      </c>
      <c r="N37" s="22" t="s">
        <v>226</v>
      </c>
      <c r="O37" s="22" t="s">
        <v>226</v>
      </c>
      <c r="P37" s="22" t="s">
        <v>226</v>
      </c>
      <c r="Q37" s="22" t="s">
        <v>226</v>
      </c>
      <c r="R37" s="22" t="s">
        <v>226</v>
      </c>
      <c r="S37" s="22" t="s">
        <v>226</v>
      </c>
      <c r="T37" s="22" t="s">
        <v>226</v>
      </c>
      <c r="U37" s="22" t="s">
        <v>226</v>
      </c>
      <c r="V37" s="22" t="s">
        <v>226</v>
      </c>
    </row>
    <row r="38" spans="1:22" x14ac:dyDescent="0.2">
      <c r="A38" s="172">
        <f>'Web Graph Info.'!A31:A178</f>
        <v>42176</v>
      </c>
      <c r="B38" s="22" t="s">
        <v>226</v>
      </c>
      <c r="C38" s="22" t="s">
        <v>226</v>
      </c>
      <c r="D38" s="22" t="s">
        <v>226</v>
      </c>
      <c r="E38" s="22" t="s">
        <v>226</v>
      </c>
      <c r="F38" s="22" t="s">
        <v>226</v>
      </c>
      <c r="G38" s="22" t="s">
        <v>226</v>
      </c>
      <c r="H38" s="22" t="s">
        <v>226</v>
      </c>
      <c r="I38" s="22" t="s">
        <v>226</v>
      </c>
      <c r="J38" s="22" t="s">
        <v>226</v>
      </c>
      <c r="K38" s="22" t="s">
        <v>226</v>
      </c>
      <c r="L38" s="22" t="s">
        <v>226</v>
      </c>
      <c r="M38" s="22" t="s">
        <v>226</v>
      </c>
      <c r="N38" s="22" t="s">
        <v>226</v>
      </c>
      <c r="O38" s="22" t="s">
        <v>226</v>
      </c>
      <c r="P38" s="22" t="s">
        <v>226</v>
      </c>
      <c r="Q38" s="22" t="s">
        <v>226</v>
      </c>
      <c r="R38" s="22" t="s">
        <v>226</v>
      </c>
      <c r="S38" s="22" t="s">
        <v>226</v>
      </c>
      <c r="T38" s="22" t="s">
        <v>226</v>
      </c>
      <c r="U38" s="22" t="s">
        <v>226</v>
      </c>
      <c r="V38" s="22" t="s">
        <v>226</v>
      </c>
    </row>
    <row r="39" spans="1:22" x14ac:dyDescent="0.2">
      <c r="A39" s="172">
        <f>'Web Graph Info.'!A32:A179</f>
        <v>42177</v>
      </c>
      <c r="B39" s="22" t="s">
        <v>226</v>
      </c>
      <c r="C39" s="22" t="s">
        <v>226</v>
      </c>
      <c r="D39" s="22" t="s">
        <v>226</v>
      </c>
      <c r="E39" s="22" t="s">
        <v>226</v>
      </c>
      <c r="F39" s="22" t="s">
        <v>226</v>
      </c>
      <c r="G39" s="22" t="s">
        <v>226</v>
      </c>
      <c r="H39" s="22" t="s">
        <v>226</v>
      </c>
      <c r="I39" s="22" t="s">
        <v>226</v>
      </c>
      <c r="J39" s="22" t="s">
        <v>226</v>
      </c>
      <c r="K39" s="22" t="s">
        <v>226</v>
      </c>
      <c r="L39" s="22" t="s">
        <v>226</v>
      </c>
      <c r="M39" s="22" t="s">
        <v>226</v>
      </c>
      <c r="N39" s="22" t="s">
        <v>226</v>
      </c>
      <c r="O39" s="22" t="s">
        <v>226</v>
      </c>
      <c r="P39" s="22" t="s">
        <v>226</v>
      </c>
      <c r="Q39" s="22" t="s">
        <v>226</v>
      </c>
      <c r="R39" s="22" t="s">
        <v>226</v>
      </c>
      <c r="S39" s="22" t="s">
        <v>226</v>
      </c>
      <c r="T39" s="22" t="s">
        <v>226</v>
      </c>
      <c r="U39" s="22" t="s">
        <v>226</v>
      </c>
      <c r="V39" s="22" t="s">
        <v>226</v>
      </c>
    </row>
    <row r="40" spans="1:22" x14ac:dyDescent="0.2">
      <c r="A40" s="172">
        <f>'Web Graph Info.'!A33:A180</f>
        <v>42178</v>
      </c>
      <c r="B40" s="22">
        <v>10.5</v>
      </c>
      <c r="C40" s="22">
        <v>0.5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3</v>
      </c>
      <c r="J40" s="22">
        <v>2.5</v>
      </c>
      <c r="K40" s="22">
        <v>0</v>
      </c>
      <c r="L40" s="22">
        <v>0</v>
      </c>
      <c r="M40" s="22">
        <v>0.5</v>
      </c>
      <c r="N40" s="22">
        <v>0</v>
      </c>
      <c r="O40" s="22">
        <v>4</v>
      </c>
      <c r="P40" s="22">
        <v>0</v>
      </c>
      <c r="Q40" s="22">
        <v>0</v>
      </c>
      <c r="R40" s="22">
        <v>0</v>
      </c>
      <c r="S40" s="22">
        <v>0</v>
      </c>
      <c r="T40" s="39">
        <f t="shared" si="1"/>
        <v>21</v>
      </c>
      <c r="U40" s="23">
        <v>3</v>
      </c>
      <c r="V40" s="101">
        <f t="shared" ref="V40" si="22">T40+U40</f>
        <v>24</v>
      </c>
    </row>
    <row r="41" spans="1:22" x14ac:dyDescent="0.2">
      <c r="A41" s="172">
        <f>'Web Graph Info.'!A34:A181</f>
        <v>42179</v>
      </c>
      <c r="B41" s="22">
        <v>10.5</v>
      </c>
      <c r="C41" s="22">
        <v>0.5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3</v>
      </c>
      <c r="J41" s="22">
        <v>2.5</v>
      </c>
      <c r="K41" s="22">
        <v>0</v>
      </c>
      <c r="L41" s="22">
        <v>0</v>
      </c>
      <c r="M41" s="22">
        <v>0.5</v>
      </c>
      <c r="N41" s="22">
        <v>0</v>
      </c>
      <c r="O41" s="22">
        <v>4</v>
      </c>
      <c r="P41" s="22">
        <v>0</v>
      </c>
      <c r="Q41" s="22">
        <v>0</v>
      </c>
      <c r="R41" s="22">
        <v>0</v>
      </c>
      <c r="S41" s="22">
        <v>0</v>
      </c>
      <c r="T41" s="39">
        <f t="shared" ref="T41" si="23">IF(SUM(B41:S41)=0,NA(),SUM(B41:S41))</f>
        <v>21</v>
      </c>
      <c r="U41" s="23">
        <v>4</v>
      </c>
      <c r="V41" s="101">
        <f t="shared" ref="V41" si="24">T41+U41</f>
        <v>25</v>
      </c>
    </row>
    <row r="42" spans="1:22" x14ac:dyDescent="0.2">
      <c r="A42" s="172">
        <f>'Web Graph Info.'!A35:A182</f>
        <v>42180</v>
      </c>
      <c r="B42" s="22">
        <v>37.5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0.5</v>
      </c>
      <c r="J42" s="22">
        <v>1</v>
      </c>
      <c r="K42" s="22">
        <v>0</v>
      </c>
      <c r="L42" s="22">
        <v>0</v>
      </c>
      <c r="M42" s="22">
        <v>0</v>
      </c>
      <c r="N42" s="22">
        <v>0</v>
      </c>
      <c r="O42" s="22">
        <v>15.5</v>
      </c>
      <c r="P42" s="22">
        <v>0</v>
      </c>
      <c r="Q42" s="22">
        <v>0</v>
      </c>
      <c r="R42" s="22">
        <v>0</v>
      </c>
      <c r="S42" s="22">
        <v>0</v>
      </c>
      <c r="T42" s="39">
        <f t="shared" si="1"/>
        <v>54.5</v>
      </c>
      <c r="U42" s="23">
        <v>4.5</v>
      </c>
      <c r="V42" s="101">
        <f t="shared" ref="V42" si="25">T42+U42</f>
        <v>59</v>
      </c>
    </row>
    <row r="43" spans="1:22" x14ac:dyDescent="0.2">
      <c r="A43" s="172">
        <f>'Web Graph Info.'!A36:A183</f>
        <v>42181</v>
      </c>
      <c r="B43" s="22">
        <v>37.5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0.5</v>
      </c>
      <c r="J43" s="22">
        <v>1</v>
      </c>
      <c r="K43" s="22">
        <v>0</v>
      </c>
      <c r="L43" s="22">
        <v>0</v>
      </c>
      <c r="M43" s="22">
        <v>0</v>
      </c>
      <c r="N43" s="22">
        <v>0</v>
      </c>
      <c r="O43" s="22">
        <v>15.5</v>
      </c>
      <c r="P43" s="22">
        <v>0</v>
      </c>
      <c r="Q43" s="22">
        <v>0</v>
      </c>
      <c r="R43" s="22">
        <v>0</v>
      </c>
      <c r="S43" s="22">
        <v>0</v>
      </c>
      <c r="T43" s="39">
        <f t="shared" ref="T43" si="26">IF(SUM(B43:S43)=0,NA(),SUM(B43:S43))</f>
        <v>54.5</v>
      </c>
      <c r="U43" s="23">
        <v>5.5</v>
      </c>
      <c r="V43" s="101">
        <f t="shared" ref="V43" si="27">T43+U43</f>
        <v>60</v>
      </c>
    </row>
    <row r="44" spans="1:22" x14ac:dyDescent="0.2">
      <c r="A44" s="172">
        <f>'Web Graph Info.'!A37:A184</f>
        <v>42182</v>
      </c>
      <c r="B44" s="22">
        <v>26</v>
      </c>
      <c r="C44" s="22">
        <v>0.3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5</v>
      </c>
      <c r="J44" s="22">
        <v>2.2999999999999998</v>
      </c>
      <c r="K44" s="22">
        <v>0</v>
      </c>
      <c r="L44" s="22">
        <v>0</v>
      </c>
      <c r="M44" s="22">
        <v>3.3</v>
      </c>
      <c r="N44" s="22">
        <v>0</v>
      </c>
      <c r="O44" s="22">
        <v>4.5999999999999996</v>
      </c>
      <c r="P44" s="22">
        <v>0</v>
      </c>
      <c r="Q44" s="22">
        <v>0</v>
      </c>
      <c r="R44" s="22">
        <v>0</v>
      </c>
      <c r="S44" s="22">
        <v>0</v>
      </c>
      <c r="T44" s="39">
        <f t="shared" si="1"/>
        <v>41.5</v>
      </c>
      <c r="U44" s="23">
        <v>8.6</v>
      </c>
      <c r="V44">
        <f t="shared" si="2"/>
        <v>50.1</v>
      </c>
    </row>
    <row r="45" spans="1:22" x14ac:dyDescent="0.2">
      <c r="A45" s="172">
        <f>'Web Graph Info.'!A38:A185</f>
        <v>42183</v>
      </c>
      <c r="B45" s="22">
        <v>26</v>
      </c>
      <c r="C45" s="22">
        <v>0.3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5</v>
      </c>
      <c r="J45" s="22">
        <v>2.2999999999999998</v>
      </c>
      <c r="K45" s="22">
        <v>0</v>
      </c>
      <c r="L45" s="22">
        <v>0</v>
      </c>
      <c r="M45" s="22">
        <v>3.3</v>
      </c>
      <c r="N45" s="22">
        <v>0</v>
      </c>
      <c r="O45" s="22">
        <v>4.5999999999999996</v>
      </c>
      <c r="P45" s="22">
        <v>0</v>
      </c>
      <c r="Q45" s="22">
        <v>0</v>
      </c>
      <c r="R45" s="22">
        <v>0</v>
      </c>
      <c r="S45" s="22">
        <v>0</v>
      </c>
      <c r="T45" s="39">
        <f t="shared" ref="T45:T46" si="28">IF(SUM(B45:S45)=0,NA(),SUM(B45:S45))</f>
        <v>41.5</v>
      </c>
      <c r="U45" s="23">
        <v>9.6</v>
      </c>
      <c r="V45" s="101">
        <f t="shared" ref="V45:V46" si="29">T45+U45</f>
        <v>51.1</v>
      </c>
    </row>
    <row r="46" spans="1:22" x14ac:dyDescent="0.2">
      <c r="A46" s="172">
        <f>'Web Graph Info.'!A39:A186</f>
        <v>42184</v>
      </c>
      <c r="B46" s="22">
        <v>26</v>
      </c>
      <c r="C46" s="22">
        <v>0.3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5</v>
      </c>
      <c r="J46" s="22">
        <v>2.2999999999999998</v>
      </c>
      <c r="K46" s="22">
        <v>0</v>
      </c>
      <c r="L46" s="22">
        <v>0</v>
      </c>
      <c r="M46" s="22">
        <v>3.3</v>
      </c>
      <c r="N46" s="22">
        <v>0</v>
      </c>
      <c r="O46" s="22">
        <v>4.5999999999999996</v>
      </c>
      <c r="P46" s="22">
        <v>0</v>
      </c>
      <c r="Q46" s="22">
        <v>0</v>
      </c>
      <c r="R46" s="22">
        <v>0</v>
      </c>
      <c r="S46" s="22">
        <v>0</v>
      </c>
      <c r="T46" s="39">
        <f t="shared" si="28"/>
        <v>41.5</v>
      </c>
      <c r="U46" s="23">
        <v>10.6</v>
      </c>
      <c r="V46" s="101">
        <f t="shared" si="29"/>
        <v>52.1</v>
      </c>
    </row>
    <row r="47" spans="1:22" x14ac:dyDescent="0.2">
      <c r="A47" s="172">
        <f>'Web Graph Info.'!A40:A187</f>
        <v>42185</v>
      </c>
      <c r="B47" s="22">
        <v>11.5</v>
      </c>
      <c r="C47" s="22">
        <v>0.5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2</v>
      </c>
      <c r="J47" s="22">
        <v>0.5</v>
      </c>
      <c r="K47" s="22">
        <v>0</v>
      </c>
      <c r="L47" s="22">
        <v>0.5</v>
      </c>
      <c r="M47" s="22">
        <v>0.5</v>
      </c>
      <c r="N47" s="22">
        <v>0</v>
      </c>
      <c r="O47" s="22">
        <v>2.5</v>
      </c>
      <c r="P47" s="22">
        <v>0</v>
      </c>
      <c r="Q47" s="22">
        <v>0</v>
      </c>
      <c r="R47" s="22">
        <v>0</v>
      </c>
      <c r="S47" s="22">
        <v>0</v>
      </c>
      <c r="T47" s="39">
        <f t="shared" si="1"/>
        <v>18</v>
      </c>
      <c r="U47" s="23">
        <v>26.5</v>
      </c>
      <c r="V47" s="101">
        <f t="shared" ref="V47" si="30">T47+U47</f>
        <v>44.5</v>
      </c>
    </row>
    <row r="48" spans="1:22" x14ac:dyDescent="0.2">
      <c r="A48" s="172">
        <f>'Web Graph Info.'!A41:A188</f>
        <v>42186</v>
      </c>
      <c r="B48" s="22">
        <v>11.5</v>
      </c>
      <c r="C48" s="22">
        <v>0.5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2</v>
      </c>
      <c r="J48" s="22">
        <v>0.5</v>
      </c>
      <c r="K48" s="22">
        <v>0</v>
      </c>
      <c r="L48" s="22">
        <v>0.5</v>
      </c>
      <c r="M48" s="22">
        <v>0.5</v>
      </c>
      <c r="N48" s="22">
        <v>0</v>
      </c>
      <c r="O48" s="22">
        <v>2.5</v>
      </c>
      <c r="P48" s="22">
        <v>0</v>
      </c>
      <c r="Q48" s="22">
        <v>0</v>
      </c>
      <c r="R48" s="22">
        <v>0</v>
      </c>
      <c r="S48" s="22">
        <v>0</v>
      </c>
      <c r="T48" s="39">
        <f t="shared" ref="T48" si="31">IF(SUM(B48:S48)=0,NA(),SUM(B48:S48))</f>
        <v>18</v>
      </c>
      <c r="U48" s="23">
        <v>27.5</v>
      </c>
      <c r="V48" s="101">
        <f t="shared" ref="V48" si="32">T48+U48</f>
        <v>45.5</v>
      </c>
    </row>
    <row r="49" spans="1:22" x14ac:dyDescent="0.2">
      <c r="A49" s="172">
        <f>'Web Graph Info.'!A42:A189</f>
        <v>42187</v>
      </c>
      <c r="B49" s="22">
        <v>52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4</v>
      </c>
      <c r="K49" s="22">
        <v>0</v>
      </c>
      <c r="L49" s="22">
        <v>6</v>
      </c>
      <c r="M49" s="22">
        <v>0</v>
      </c>
      <c r="N49" s="22">
        <v>0</v>
      </c>
      <c r="O49" s="22">
        <v>3</v>
      </c>
      <c r="P49" s="22">
        <v>0</v>
      </c>
      <c r="Q49" s="22">
        <v>0</v>
      </c>
      <c r="R49" s="22">
        <v>0</v>
      </c>
      <c r="S49" s="22">
        <v>0</v>
      </c>
      <c r="T49" s="39">
        <f t="shared" si="1"/>
        <v>66</v>
      </c>
      <c r="U49" s="23">
        <v>23</v>
      </c>
      <c r="V49">
        <f t="shared" si="2"/>
        <v>89</v>
      </c>
    </row>
    <row r="50" spans="1:22" x14ac:dyDescent="0.2">
      <c r="A50" s="172">
        <f>'Web Graph Info.'!A43:A190</f>
        <v>42188</v>
      </c>
      <c r="B50" s="22">
        <v>9.25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3.5</v>
      </c>
      <c r="J50" s="22">
        <v>0.25</v>
      </c>
      <c r="K50" s="22">
        <v>0</v>
      </c>
      <c r="L50" s="22">
        <v>0</v>
      </c>
      <c r="M50" s="22">
        <v>0</v>
      </c>
      <c r="N50" s="22">
        <v>0</v>
      </c>
      <c r="O50" s="22">
        <v>1</v>
      </c>
      <c r="P50" s="22">
        <v>0</v>
      </c>
      <c r="Q50" s="22">
        <v>0</v>
      </c>
      <c r="R50" s="22">
        <v>0</v>
      </c>
      <c r="S50" s="22">
        <v>0</v>
      </c>
      <c r="T50" s="39">
        <f t="shared" si="1"/>
        <v>14</v>
      </c>
      <c r="U50" s="23">
        <v>16</v>
      </c>
      <c r="V50" s="101">
        <f t="shared" ref="V50" si="33">T50+U50</f>
        <v>30</v>
      </c>
    </row>
    <row r="51" spans="1:22" x14ac:dyDescent="0.2">
      <c r="A51" s="172">
        <f>'Web Graph Info.'!A44:A191</f>
        <v>42189</v>
      </c>
      <c r="B51" s="22">
        <v>9.25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3.5</v>
      </c>
      <c r="J51" s="22">
        <v>0.25</v>
      </c>
      <c r="K51" s="22">
        <v>0</v>
      </c>
      <c r="L51" s="22">
        <v>0</v>
      </c>
      <c r="M51" s="22">
        <v>0</v>
      </c>
      <c r="N51" s="22">
        <v>0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39">
        <f t="shared" ref="T51:T53" si="34">IF(SUM(B51:S51)=0,NA(),SUM(B51:S51))</f>
        <v>14</v>
      </c>
      <c r="U51" s="23">
        <v>16</v>
      </c>
      <c r="V51">
        <f t="shared" si="2"/>
        <v>30</v>
      </c>
    </row>
    <row r="52" spans="1:22" x14ac:dyDescent="0.2">
      <c r="A52" s="172">
        <f>'Web Graph Info.'!A45:A192</f>
        <v>42190</v>
      </c>
      <c r="B52" s="22">
        <v>9.25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3.5</v>
      </c>
      <c r="J52" s="22">
        <v>0.25</v>
      </c>
      <c r="K52" s="22">
        <v>0</v>
      </c>
      <c r="L52" s="22">
        <v>0</v>
      </c>
      <c r="M52" s="22">
        <v>0</v>
      </c>
      <c r="N52" s="22">
        <v>0</v>
      </c>
      <c r="O52" s="22">
        <v>1</v>
      </c>
      <c r="P52" s="22">
        <v>0</v>
      </c>
      <c r="Q52" s="22">
        <v>0</v>
      </c>
      <c r="R52" s="22">
        <v>0</v>
      </c>
      <c r="S52" s="22">
        <v>0</v>
      </c>
      <c r="T52" s="39">
        <f t="shared" si="34"/>
        <v>14</v>
      </c>
      <c r="U52" s="23">
        <v>16</v>
      </c>
      <c r="V52">
        <f t="shared" si="2"/>
        <v>30</v>
      </c>
    </row>
    <row r="53" spans="1:22" x14ac:dyDescent="0.2">
      <c r="A53" s="172">
        <f>'Web Graph Info.'!A46:A193</f>
        <v>42191</v>
      </c>
      <c r="B53" s="22">
        <v>9.25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3.5</v>
      </c>
      <c r="J53" s="22">
        <v>0.25</v>
      </c>
      <c r="K53" s="22">
        <v>0</v>
      </c>
      <c r="L53" s="22">
        <v>0</v>
      </c>
      <c r="M53" s="22">
        <v>0</v>
      </c>
      <c r="N53" s="22">
        <v>0</v>
      </c>
      <c r="O53" s="22">
        <v>1</v>
      </c>
      <c r="P53" s="22">
        <v>0</v>
      </c>
      <c r="Q53" s="22">
        <v>0</v>
      </c>
      <c r="R53" s="22">
        <v>0</v>
      </c>
      <c r="S53" s="22">
        <v>0</v>
      </c>
      <c r="T53" s="39">
        <f t="shared" si="34"/>
        <v>14</v>
      </c>
      <c r="U53" s="23">
        <v>16</v>
      </c>
      <c r="V53">
        <f t="shared" si="2"/>
        <v>30</v>
      </c>
    </row>
    <row r="54" spans="1:22" x14ac:dyDescent="0.2">
      <c r="A54" s="172">
        <f>'Web Graph Info.'!A47:A194</f>
        <v>42192</v>
      </c>
      <c r="B54" s="22">
        <v>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3</v>
      </c>
      <c r="J54" s="22">
        <v>0</v>
      </c>
      <c r="K54" s="22">
        <v>0</v>
      </c>
      <c r="L54" s="22">
        <v>1</v>
      </c>
      <c r="M54" s="22">
        <v>1</v>
      </c>
      <c r="N54" s="22">
        <v>0</v>
      </c>
      <c r="O54" s="22">
        <v>0.5</v>
      </c>
      <c r="P54" s="22">
        <v>0</v>
      </c>
      <c r="Q54" s="22">
        <v>0</v>
      </c>
      <c r="R54" s="22">
        <v>0.5</v>
      </c>
      <c r="S54" s="22">
        <v>0</v>
      </c>
      <c r="T54" s="39">
        <f t="shared" si="1"/>
        <v>7</v>
      </c>
      <c r="U54" s="23">
        <v>10.5</v>
      </c>
      <c r="V54">
        <f t="shared" si="2"/>
        <v>17.5</v>
      </c>
    </row>
    <row r="55" spans="1:22" x14ac:dyDescent="0.2">
      <c r="A55" s="172">
        <f>'Web Graph Info.'!A48:A195</f>
        <v>42193</v>
      </c>
      <c r="B55" s="22">
        <v>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3</v>
      </c>
      <c r="J55" s="22">
        <v>0</v>
      </c>
      <c r="K55" s="22">
        <v>0</v>
      </c>
      <c r="L55" s="22">
        <v>1</v>
      </c>
      <c r="M55" s="22">
        <v>1</v>
      </c>
      <c r="N55" s="22">
        <v>0</v>
      </c>
      <c r="O55" s="22">
        <v>0.5</v>
      </c>
      <c r="P55" s="22">
        <v>0</v>
      </c>
      <c r="Q55" s="22">
        <v>0</v>
      </c>
      <c r="R55" s="22">
        <v>0.5</v>
      </c>
      <c r="S55" s="22">
        <v>0</v>
      </c>
      <c r="T55" s="39">
        <f t="shared" ref="T55" si="35">IF(SUM(B55:S55)=0,NA(),SUM(B55:S55))</f>
        <v>7</v>
      </c>
      <c r="U55" s="23">
        <v>10.5</v>
      </c>
      <c r="V55" s="101">
        <f t="shared" ref="V55" si="36">T55+U55</f>
        <v>17.5</v>
      </c>
    </row>
    <row r="56" spans="1:22" x14ac:dyDescent="0.2">
      <c r="A56" s="172">
        <f>'Web Graph Info.'!A49:A196</f>
        <v>42194</v>
      </c>
      <c r="B56" s="22">
        <v>5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0.5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39">
        <f t="shared" si="1"/>
        <v>6.5</v>
      </c>
      <c r="U56" s="23">
        <v>8.5</v>
      </c>
      <c r="V56">
        <f t="shared" si="2"/>
        <v>15</v>
      </c>
    </row>
    <row r="57" spans="1:22" x14ac:dyDescent="0.2">
      <c r="A57" s="172">
        <f>'Web Graph Info.'!A50:A197</f>
        <v>42195</v>
      </c>
      <c r="B57" s="22">
        <v>5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1</v>
      </c>
      <c r="J57" s="22">
        <v>0.5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9">
        <f t="shared" ref="T57" si="37">IF(SUM(B57:S57)=0,NA(),SUM(B57:S57))</f>
        <v>6.5</v>
      </c>
      <c r="U57" s="23">
        <v>8.5</v>
      </c>
      <c r="V57" s="101">
        <f t="shared" ref="V57" si="38">T57+U57</f>
        <v>15</v>
      </c>
    </row>
    <row r="58" spans="1:22" x14ac:dyDescent="0.2">
      <c r="A58" s="172">
        <f>'Web Graph Info.'!A51:A198</f>
        <v>42196</v>
      </c>
      <c r="B58" s="22">
        <v>16</v>
      </c>
      <c r="C58" s="22">
        <v>0.6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3.3</v>
      </c>
      <c r="J58" s="22">
        <v>1.3</v>
      </c>
      <c r="K58" s="22">
        <v>0</v>
      </c>
      <c r="L58" s="22">
        <v>0.6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39">
        <f t="shared" si="1"/>
        <v>21.800000000000004</v>
      </c>
      <c r="U58" s="23">
        <v>11.6</v>
      </c>
      <c r="V58">
        <f t="shared" si="2"/>
        <v>33.400000000000006</v>
      </c>
    </row>
    <row r="59" spans="1:22" x14ac:dyDescent="0.2">
      <c r="A59" s="172">
        <f>'Web Graph Info.'!A52:A199</f>
        <v>42197</v>
      </c>
      <c r="B59" s="22">
        <v>16</v>
      </c>
      <c r="C59" s="22">
        <v>0.6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3.3</v>
      </c>
      <c r="J59" s="22">
        <v>1.3</v>
      </c>
      <c r="K59" s="22">
        <v>0</v>
      </c>
      <c r="L59" s="22">
        <v>0.6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9">
        <f t="shared" ref="T59:T60" si="39">IF(SUM(B59:S59)=0,NA(),SUM(B59:S59))</f>
        <v>21.800000000000004</v>
      </c>
      <c r="U59" s="23">
        <v>11.6</v>
      </c>
      <c r="V59" s="101">
        <f t="shared" ref="V59:V60" si="40">T59+U59</f>
        <v>33.400000000000006</v>
      </c>
    </row>
    <row r="60" spans="1:22" x14ac:dyDescent="0.2">
      <c r="A60" s="172">
        <f>'Web Graph Info.'!A53:A200</f>
        <v>42198</v>
      </c>
      <c r="B60" s="22">
        <v>16</v>
      </c>
      <c r="C60" s="22">
        <v>0.6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3.3</v>
      </c>
      <c r="J60" s="22">
        <v>1.3</v>
      </c>
      <c r="K60" s="22">
        <v>0</v>
      </c>
      <c r="L60" s="22">
        <v>0.6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39">
        <f t="shared" si="39"/>
        <v>21.800000000000004</v>
      </c>
      <c r="U60" s="23">
        <v>11.6</v>
      </c>
      <c r="V60" s="101">
        <f t="shared" si="40"/>
        <v>33.400000000000006</v>
      </c>
    </row>
    <row r="61" spans="1:22" x14ac:dyDescent="0.2">
      <c r="A61" s="172">
        <f>'Web Graph Info.'!A54:A201</f>
        <v>42199</v>
      </c>
      <c r="B61" s="22">
        <v>19.5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4.5</v>
      </c>
      <c r="J61" s="22">
        <v>1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0.5</v>
      </c>
      <c r="S61" s="22">
        <v>0</v>
      </c>
      <c r="T61" s="39">
        <f t="shared" si="1"/>
        <v>25.5</v>
      </c>
      <c r="U61" s="23">
        <v>2</v>
      </c>
      <c r="V61">
        <f t="shared" si="2"/>
        <v>27.5</v>
      </c>
    </row>
    <row r="62" spans="1:22" x14ac:dyDescent="0.2">
      <c r="A62" s="172">
        <f>'Web Graph Info.'!A55:A202</f>
        <v>42200</v>
      </c>
      <c r="B62" s="22">
        <v>19.5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4.5</v>
      </c>
      <c r="J62" s="22">
        <v>1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0.5</v>
      </c>
      <c r="S62" s="22">
        <v>0</v>
      </c>
      <c r="T62" s="39">
        <f t="shared" ref="T62" si="41">IF(SUM(B62:S62)=0,NA(),SUM(B62:S62))</f>
        <v>25.5</v>
      </c>
      <c r="U62" s="40">
        <v>2</v>
      </c>
      <c r="V62" s="101">
        <f t="shared" ref="V62" si="42">T62+U62</f>
        <v>27.5</v>
      </c>
    </row>
    <row r="63" spans="1:22" x14ac:dyDescent="0.2">
      <c r="A63" s="172">
        <f>'Web Graph Info.'!A56:A203</f>
        <v>42201</v>
      </c>
      <c r="B63" s="22">
        <v>10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3</v>
      </c>
      <c r="J63" s="22">
        <v>2</v>
      </c>
      <c r="K63" s="22">
        <v>0</v>
      </c>
      <c r="L63" s="22">
        <v>1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39">
        <f t="shared" si="1"/>
        <v>16</v>
      </c>
      <c r="U63" s="23">
        <v>4.5</v>
      </c>
      <c r="V63">
        <f t="shared" si="2"/>
        <v>20.5</v>
      </c>
    </row>
    <row r="64" spans="1:22" x14ac:dyDescent="0.2">
      <c r="A64" s="172">
        <f>'Web Graph Info.'!A57:A204</f>
        <v>42202</v>
      </c>
      <c r="B64" s="22">
        <v>10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3</v>
      </c>
      <c r="J64" s="22">
        <v>2</v>
      </c>
      <c r="K64" s="22">
        <v>0</v>
      </c>
      <c r="L64" s="22">
        <v>1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39">
        <f t="shared" ref="T64" si="43">IF(SUM(B64:S64)=0,NA(),SUM(B64:S64))</f>
        <v>16</v>
      </c>
      <c r="U64" s="23">
        <v>4.5</v>
      </c>
      <c r="V64">
        <f t="shared" si="2"/>
        <v>20.5</v>
      </c>
    </row>
    <row r="65" spans="1:22" x14ac:dyDescent="0.2">
      <c r="A65" s="172">
        <f>'Web Graph Info.'!A58:A205</f>
        <v>42203</v>
      </c>
      <c r="B65" s="22">
        <v>2.6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4.3</v>
      </c>
      <c r="J65" s="22">
        <v>2.6</v>
      </c>
      <c r="K65" s="22">
        <v>0</v>
      </c>
      <c r="L65" s="22">
        <v>0</v>
      </c>
      <c r="M65" s="22">
        <v>0.6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39">
        <f t="shared" si="1"/>
        <v>10.1</v>
      </c>
      <c r="U65" s="23">
        <v>1.6</v>
      </c>
      <c r="V65">
        <f t="shared" si="2"/>
        <v>11.7</v>
      </c>
    </row>
    <row r="66" spans="1:22" x14ac:dyDescent="0.2">
      <c r="A66" s="172">
        <f>'Web Graph Info.'!A59:A206</f>
        <v>42204</v>
      </c>
      <c r="B66" s="22">
        <v>2.6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4.3</v>
      </c>
      <c r="J66" s="22">
        <v>2.6</v>
      </c>
      <c r="K66" s="22">
        <v>0</v>
      </c>
      <c r="L66" s="22">
        <v>0</v>
      </c>
      <c r="M66" s="22">
        <v>0.6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9">
        <f t="shared" ref="T66:T67" si="44">IF(SUM(B66:S66)=0,NA(),SUM(B66:S66))</f>
        <v>10.1</v>
      </c>
      <c r="U66" s="23">
        <v>1.6</v>
      </c>
      <c r="V66" s="101">
        <f t="shared" ref="V66" si="45">T66+U66</f>
        <v>11.7</v>
      </c>
    </row>
    <row r="67" spans="1:22" x14ac:dyDescent="0.2">
      <c r="A67" s="172">
        <f>'Web Graph Info.'!A60:A207</f>
        <v>42205</v>
      </c>
      <c r="B67" s="22">
        <v>2.6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4.3</v>
      </c>
      <c r="J67" s="22">
        <v>2.6</v>
      </c>
      <c r="K67" s="22">
        <v>0</v>
      </c>
      <c r="L67" s="22">
        <v>0</v>
      </c>
      <c r="M67" s="22">
        <v>0.6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39">
        <f t="shared" si="44"/>
        <v>10.1</v>
      </c>
      <c r="U67" s="23">
        <v>1.6</v>
      </c>
      <c r="V67">
        <f t="shared" si="2"/>
        <v>11.7</v>
      </c>
    </row>
    <row r="68" spans="1:22" x14ac:dyDescent="0.2">
      <c r="A68" s="172">
        <f>'Web Graph Info.'!A61:A208</f>
        <v>42206</v>
      </c>
      <c r="B68" s="22">
        <v>7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6</v>
      </c>
      <c r="J68" s="22">
        <v>0</v>
      </c>
      <c r="K68" s="22">
        <v>0</v>
      </c>
      <c r="L68" s="22">
        <v>1</v>
      </c>
      <c r="M68" s="22">
        <v>0.5</v>
      </c>
      <c r="N68" s="22">
        <v>0</v>
      </c>
      <c r="O68" s="22">
        <v>1</v>
      </c>
      <c r="P68" s="22">
        <v>0</v>
      </c>
      <c r="Q68" s="22">
        <v>0</v>
      </c>
      <c r="R68" s="22">
        <v>0</v>
      </c>
      <c r="S68" s="22">
        <v>0</v>
      </c>
      <c r="T68" s="39">
        <f t="shared" si="1"/>
        <v>15.5</v>
      </c>
      <c r="U68" s="23">
        <v>6.5</v>
      </c>
      <c r="V68">
        <f t="shared" si="2"/>
        <v>22</v>
      </c>
    </row>
    <row r="69" spans="1:22" x14ac:dyDescent="0.2">
      <c r="A69" s="172">
        <f>'Web Graph Info.'!A62:A209</f>
        <v>42207</v>
      </c>
      <c r="B69" s="22">
        <v>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6</v>
      </c>
      <c r="J69" s="22">
        <v>0</v>
      </c>
      <c r="K69" s="22">
        <v>0</v>
      </c>
      <c r="L69" s="22">
        <v>1</v>
      </c>
      <c r="M69" s="22">
        <v>0.5</v>
      </c>
      <c r="N69" s="22">
        <v>0</v>
      </c>
      <c r="O69" s="22">
        <v>1</v>
      </c>
      <c r="P69" s="22">
        <v>0</v>
      </c>
      <c r="Q69" s="22">
        <v>0</v>
      </c>
      <c r="R69" s="22">
        <v>0</v>
      </c>
      <c r="S69" s="22">
        <v>0</v>
      </c>
      <c r="T69" s="39">
        <f t="shared" ref="T69" si="46">IF(SUM(B69:S69)=0,NA(),SUM(B69:S69))</f>
        <v>15.5</v>
      </c>
      <c r="U69" s="23">
        <v>6.5</v>
      </c>
      <c r="V69" s="101">
        <f t="shared" ref="V69" si="47">T69+U69</f>
        <v>22</v>
      </c>
    </row>
    <row r="70" spans="1:22" x14ac:dyDescent="0.2">
      <c r="A70" s="172">
        <f>'Web Graph Info.'!A63:A210</f>
        <v>42208</v>
      </c>
      <c r="B70" s="22">
        <v>30.5</v>
      </c>
      <c r="C70" s="22">
        <v>1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6</v>
      </c>
      <c r="J70" s="22">
        <v>1.5</v>
      </c>
      <c r="K70" s="22">
        <v>0</v>
      </c>
      <c r="L70" s="22">
        <v>0</v>
      </c>
      <c r="M70" s="22">
        <v>0.5</v>
      </c>
      <c r="N70" s="22">
        <v>0</v>
      </c>
      <c r="O70" s="22">
        <v>0</v>
      </c>
      <c r="P70" s="22">
        <v>0</v>
      </c>
      <c r="Q70" s="22">
        <v>0</v>
      </c>
      <c r="R70" s="22">
        <v>0.5</v>
      </c>
      <c r="S70" s="22">
        <v>0</v>
      </c>
      <c r="T70" s="39">
        <f t="shared" si="1"/>
        <v>40</v>
      </c>
      <c r="U70" s="23">
        <v>10.5</v>
      </c>
      <c r="V70">
        <f t="shared" si="2"/>
        <v>50.5</v>
      </c>
    </row>
    <row r="71" spans="1:22" x14ac:dyDescent="0.2">
      <c r="A71" s="172">
        <f>'Web Graph Info.'!A64:A211</f>
        <v>42209</v>
      </c>
      <c r="B71" s="22">
        <v>30.5</v>
      </c>
      <c r="C71" s="22">
        <v>1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6</v>
      </c>
      <c r="J71" s="22">
        <v>1.5</v>
      </c>
      <c r="K71" s="22">
        <v>0</v>
      </c>
      <c r="L71" s="22">
        <v>0</v>
      </c>
      <c r="M71" s="22">
        <v>0.5</v>
      </c>
      <c r="N71" s="22">
        <v>0</v>
      </c>
      <c r="O71" s="22">
        <v>0</v>
      </c>
      <c r="P71" s="22">
        <v>0</v>
      </c>
      <c r="Q71" s="22">
        <v>0</v>
      </c>
      <c r="R71" s="22">
        <v>0.5</v>
      </c>
      <c r="S71" s="22">
        <v>0</v>
      </c>
      <c r="T71" s="39">
        <f t="shared" ref="T71" si="48">IF(SUM(B71:S71)=0,NA(),SUM(B71:S71))</f>
        <v>40</v>
      </c>
      <c r="U71" s="23">
        <v>10.5</v>
      </c>
      <c r="V71" s="101">
        <f t="shared" ref="V71" si="49">T71+U71</f>
        <v>50.5</v>
      </c>
    </row>
    <row r="72" spans="1:22" x14ac:dyDescent="0.2">
      <c r="A72" s="172">
        <f>'Web Graph Info.'!A65:A212</f>
        <v>42210</v>
      </c>
      <c r="B72" s="22">
        <v>10</v>
      </c>
      <c r="C72" s="22">
        <v>0.6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1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9">
        <f t="shared" si="1"/>
        <v>11.6</v>
      </c>
      <c r="U72" s="23">
        <v>9.3000000000000007</v>
      </c>
      <c r="V72">
        <f t="shared" si="2"/>
        <v>20.9</v>
      </c>
    </row>
    <row r="73" spans="1:22" x14ac:dyDescent="0.2">
      <c r="A73" s="172">
        <f>'Web Graph Info.'!A66:A213</f>
        <v>42211</v>
      </c>
      <c r="B73" s="22">
        <v>10</v>
      </c>
      <c r="C73" s="22">
        <v>0.6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9">
        <f t="shared" ref="T73:T74" si="50">IF(SUM(B73:S73)=0,NA(),SUM(B73:S73))</f>
        <v>11.6</v>
      </c>
      <c r="U73" s="23">
        <v>9.3000000000000007</v>
      </c>
      <c r="V73">
        <f t="shared" si="2"/>
        <v>20.9</v>
      </c>
    </row>
    <row r="74" spans="1:22" x14ac:dyDescent="0.2">
      <c r="A74" s="172">
        <f>'Web Graph Info.'!A67:A214</f>
        <v>42212</v>
      </c>
      <c r="B74" s="22">
        <v>10</v>
      </c>
      <c r="C74" s="22">
        <v>0.6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1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39">
        <f t="shared" si="50"/>
        <v>11.6</v>
      </c>
      <c r="U74" s="23">
        <v>9.3000000000000007</v>
      </c>
      <c r="V74">
        <f t="shared" ref="V74:V137" si="51">T74+U74</f>
        <v>20.9</v>
      </c>
    </row>
    <row r="75" spans="1:22" x14ac:dyDescent="0.2">
      <c r="A75" s="172">
        <f>'Web Graph Info.'!A68:A215</f>
        <v>42213</v>
      </c>
      <c r="B75" s="22">
        <v>64.5</v>
      </c>
      <c r="C75" s="22">
        <v>0.5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0.5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3.5</v>
      </c>
      <c r="S75" s="22">
        <v>0</v>
      </c>
      <c r="T75" s="39">
        <f t="shared" ref="T75:T137" si="52">IF(SUM(B75:S75)=0,NA(),SUM(B75:S75))</f>
        <v>70</v>
      </c>
      <c r="U75" s="23">
        <v>43</v>
      </c>
      <c r="V75">
        <f t="shared" si="51"/>
        <v>113</v>
      </c>
    </row>
    <row r="76" spans="1:22" x14ac:dyDescent="0.2">
      <c r="A76" s="172">
        <f>'Web Graph Info.'!A69:A216</f>
        <v>42214</v>
      </c>
      <c r="B76" s="22">
        <v>64.5</v>
      </c>
      <c r="C76" s="22">
        <v>0.5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1</v>
      </c>
      <c r="J76" s="22">
        <v>0.5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3.5</v>
      </c>
      <c r="S76" s="22">
        <v>0</v>
      </c>
      <c r="T76" s="39">
        <f t="shared" ref="T76" si="53">IF(SUM(B76:S76)=0,NA(),SUM(B76:S76))</f>
        <v>70</v>
      </c>
      <c r="U76" s="23">
        <v>43</v>
      </c>
      <c r="V76">
        <f t="shared" si="51"/>
        <v>113</v>
      </c>
    </row>
    <row r="77" spans="1:22" x14ac:dyDescent="0.2">
      <c r="A77" s="172">
        <f>'Web Graph Info.'!A70:A217</f>
        <v>42215</v>
      </c>
      <c r="B77" s="22">
        <v>3.5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9">
        <f t="shared" si="52"/>
        <v>4.5</v>
      </c>
      <c r="U77" s="23">
        <v>4.5</v>
      </c>
      <c r="V77">
        <f t="shared" si="51"/>
        <v>9</v>
      </c>
    </row>
    <row r="78" spans="1:22" x14ac:dyDescent="0.2">
      <c r="A78" s="172">
        <f>'Web Graph Info.'!A71:A218</f>
        <v>42216</v>
      </c>
      <c r="B78" s="22">
        <v>3.5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1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9">
        <f t="shared" ref="T78" si="54">IF(SUM(B78:S78)=0,NA(),SUM(B78:S78))</f>
        <v>4.5</v>
      </c>
      <c r="U78" s="23">
        <v>4.5</v>
      </c>
      <c r="V78">
        <f t="shared" si="51"/>
        <v>9</v>
      </c>
    </row>
    <row r="79" spans="1:22" x14ac:dyDescent="0.2">
      <c r="A79" s="172">
        <f>'Web Graph Info.'!A72:A219</f>
        <v>42217</v>
      </c>
      <c r="B79" t="s">
        <v>226</v>
      </c>
      <c r="C79" s="101" t="s">
        <v>226</v>
      </c>
      <c r="D79" s="101" t="s">
        <v>226</v>
      </c>
      <c r="E79" s="101" t="s">
        <v>226</v>
      </c>
      <c r="F79" s="101" t="s">
        <v>226</v>
      </c>
      <c r="G79" s="101" t="s">
        <v>226</v>
      </c>
      <c r="H79" s="101" t="s">
        <v>226</v>
      </c>
      <c r="I79" s="101" t="s">
        <v>226</v>
      </c>
      <c r="J79" s="101" t="s">
        <v>226</v>
      </c>
      <c r="K79" s="101" t="s">
        <v>226</v>
      </c>
      <c r="L79" s="101" t="s">
        <v>226</v>
      </c>
      <c r="M79" s="101" t="s">
        <v>226</v>
      </c>
      <c r="N79" s="101" t="s">
        <v>226</v>
      </c>
      <c r="O79" s="101" t="s">
        <v>226</v>
      </c>
      <c r="P79" s="101" t="s">
        <v>226</v>
      </c>
      <c r="Q79" s="101" t="s">
        <v>226</v>
      </c>
      <c r="R79" s="101" t="s">
        <v>226</v>
      </c>
      <c r="S79" s="101" t="s">
        <v>226</v>
      </c>
      <c r="T79" s="101" t="s">
        <v>226</v>
      </c>
      <c r="U79" s="101" t="s">
        <v>226</v>
      </c>
      <c r="V79" s="101" t="s">
        <v>226</v>
      </c>
    </row>
    <row r="80" spans="1:22" x14ac:dyDescent="0.2">
      <c r="A80" s="172">
        <f>'Web Graph Info.'!A73:A220</f>
        <v>42218</v>
      </c>
      <c r="B80" s="101" t="s">
        <v>226</v>
      </c>
      <c r="C80" s="101" t="s">
        <v>226</v>
      </c>
      <c r="D80" s="101" t="s">
        <v>226</v>
      </c>
      <c r="E80" s="101" t="s">
        <v>226</v>
      </c>
      <c r="F80" s="101" t="s">
        <v>226</v>
      </c>
      <c r="G80" s="101" t="s">
        <v>226</v>
      </c>
      <c r="H80" s="101" t="s">
        <v>226</v>
      </c>
      <c r="I80" s="101" t="s">
        <v>226</v>
      </c>
      <c r="J80" s="101" t="s">
        <v>226</v>
      </c>
      <c r="K80" s="101" t="s">
        <v>226</v>
      </c>
      <c r="L80" s="101" t="s">
        <v>226</v>
      </c>
      <c r="M80" s="101" t="s">
        <v>226</v>
      </c>
      <c r="N80" s="101" t="s">
        <v>226</v>
      </c>
      <c r="O80" s="101" t="s">
        <v>226</v>
      </c>
      <c r="P80" s="101" t="s">
        <v>226</v>
      </c>
      <c r="Q80" s="101" t="s">
        <v>226</v>
      </c>
      <c r="R80" s="101" t="s">
        <v>226</v>
      </c>
      <c r="S80" s="101" t="s">
        <v>226</v>
      </c>
      <c r="T80" s="101" t="s">
        <v>226</v>
      </c>
      <c r="U80" s="101" t="s">
        <v>226</v>
      </c>
      <c r="V80" s="101" t="s">
        <v>226</v>
      </c>
    </row>
    <row r="81" spans="1:22" x14ac:dyDescent="0.2">
      <c r="A81" s="172">
        <f>'Web Graph Info.'!A74:A221</f>
        <v>42219</v>
      </c>
      <c r="B81" s="101" t="s">
        <v>226</v>
      </c>
      <c r="C81" s="101" t="s">
        <v>226</v>
      </c>
      <c r="D81" s="101" t="s">
        <v>226</v>
      </c>
      <c r="E81" s="101" t="s">
        <v>226</v>
      </c>
      <c r="F81" s="101" t="s">
        <v>226</v>
      </c>
      <c r="G81" s="101" t="s">
        <v>226</v>
      </c>
      <c r="H81" s="101" t="s">
        <v>226</v>
      </c>
      <c r="I81" s="101" t="s">
        <v>226</v>
      </c>
      <c r="J81" s="101" t="s">
        <v>226</v>
      </c>
      <c r="K81" s="101" t="s">
        <v>226</v>
      </c>
      <c r="L81" s="101" t="s">
        <v>226</v>
      </c>
      <c r="M81" s="101" t="s">
        <v>226</v>
      </c>
      <c r="N81" s="101" t="s">
        <v>226</v>
      </c>
      <c r="O81" s="101" t="s">
        <v>226</v>
      </c>
      <c r="P81" s="101" t="s">
        <v>226</v>
      </c>
      <c r="Q81" s="101" t="s">
        <v>226</v>
      </c>
      <c r="R81" s="101" t="s">
        <v>226</v>
      </c>
      <c r="S81" s="101" t="s">
        <v>226</v>
      </c>
      <c r="T81" s="101" t="s">
        <v>226</v>
      </c>
      <c r="U81" s="101" t="s">
        <v>226</v>
      </c>
      <c r="V81" s="101" t="s">
        <v>226</v>
      </c>
    </row>
    <row r="82" spans="1:22" x14ac:dyDescent="0.2">
      <c r="A82" s="172">
        <f>'Web Graph Info.'!A75:A222</f>
        <v>42220</v>
      </c>
      <c r="B82" s="101">
        <v>3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1</v>
      </c>
      <c r="J82" s="101">
        <v>0.5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39">
        <f t="shared" si="52"/>
        <v>4.5</v>
      </c>
      <c r="U82" s="40">
        <v>6</v>
      </c>
      <c r="V82" s="101">
        <f t="shared" ref="V82" si="55">T82+U82</f>
        <v>10.5</v>
      </c>
    </row>
    <row r="83" spans="1:22" x14ac:dyDescent="0.2">
      <c r="A83" s="172">
        <f>'Web Graph Info.'!A76:A223</f>
        <v>42221</v>
      </c>
      <c r="B83" s="101">
        <v>3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1</v>
      </c>
      <c r="J83" s="101">
        <v>0.5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39">
        <f t="shared" ref="T83" si="56">IF(SUM(B83:S83)=0,NA(),SUM(B83:S83))</f>
        <v>4.5</v>
      </c>
      <c r="U83" s="40">
        <v>6</v>
      </c>
      <c r="V83" s="101">
        <f t="shared" ref="V83" si="57">T83+U83</f>
        <v>10.5</v>
      </c>
    </row>
    <row r="84" spans="1:22" x14ac:dyDescent="0.2">
      <c r="A84" s="172">
        <f>'Web Graph Info.'!A77:A224</f>
        <v>42222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39">
        <f t="shared" si="52"/>
        <v>1.5</v>
      </c>
      <c r="U84" s="40">
        <v>2</v>
      </c>
      <c r="V84">
        <f t="shared" si="51"/>
        <v>3.5</v>
      </c>
    </row>
    <row r="85" spans="1:22" x14ac:dyDescent="0.2">
      <c r="A85" s="172">
        <f>'Web Graph Info.'!A78:A225</f>
        <v>42223</v>
      </c>
      <c r="B85" s="101">
        <v>0.5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1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39">
        <f t="shared" ref="T85" si="58">IF(SUM(B85:S85)=0,NA(),SUM(B85:S85))</f>
        <v>1.5</v>
      </c>
      <c r="U85" s="40">
        <v>2</v>
      </c>
      <c r="V85" s="101">
        <f t="shared" ref="V85" si="59">T85+U85</f>
        <v>3.5</v>
      </c>
    </row>
    <row r="86" spans="1:22" x14ac:dyDescent="0.2">
      <c r="A86" s="172">
        <f>'Web Graph Info.'!A79:A226</f>
        <v>42224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39">
        <f t="shared" si="52"/>
        <v>1.3</v>
      </c>
      <c r="U86" s="40">
        <v>0.3</v>
      </c>
      <c r="V86">
        <f t="shared" si="51"/>
        <v>1.6</v>
      </c>
    </row>
    <row r="87" spans="1:22" x14ac:dyDescent="0.2">
      <c r="A87" s="172">
        <f>'Web Graph Info.'!A80:A227</f>
        <v>42225</v>
      </c>
      <c r="B87" s="101">
        <v>1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0.3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39">
        <f t="shared" ref="T87:T88" si="60">IF(SUM(B87:S87)=0,NA(),SUM(B87:S87))</f>
        <v>1.3</v>
      </c>
      <c r="U87" s="40">
        <v>0.3</v>
      </c>
      <c r="V87" s="101">
        <f t="shared" ref="V87" si="61">T87+U87</f>
        <v>1.6</v>
      </c>
    </row>
    <row r="88" spans="1:22" x14ac:dyDescent="0.2">
      <c r="A88" s="172">
        <f>'Web Graph Info.'!A81:A228</f>
        <v>42226</v>
      </c>
      <c r="B88" s="101">
        <v>1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0.3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39">
        <f t="shared" si="60"/>
        <v>1.3</v>
      </c>
      <c r="U88" s="40">
        <v>0.3</v>
      </c>
      <c r="V88">
        <f t="shared" si="51"/>
        <v>1.6</v>
      </c>
    </row>
    <row r="89" spans="1:22" x14ac:dyDescent="0.2">
      <c r="A89" s="172">
        <f>'Web Graph Info.'!A82:A229</f>
        <v>42227</v>
      </c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>
        <f t="shared" si="51"/>
        <v>0</v>
      </c>
    </row>
    <row r="90" spans="1:22" x14ac:dyDescent="0.2">
      <c r="A90" s="172">
        <f>'Web Graph Info.'!A83:A230</f>
        <v>42228</v>
      </c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>
        <f t="shared" si="51"/>
        <v>0</v>
      </c>
    </row>
    <row r="91" spans="1:22" x14ac:dyDescent="0.2">
      <c r="A91" s="172">
        <f>'Web Graph Info.'!A84:A231</f>
        <v>42229</v>
      </c>
      <c r="B91" s="101" t="s">
        <v>226</v>
      </c>
      <c r="C91" s="101" t="s">
        <v>226</v>
      </c>
      <c r="D91" s="101" t="s">
        <v>226</v>
      </c>
      <c r="E91" s="101" t="s">
        <v>226</v>
      </c>
      <c r="F91" s="101" t="s">
        <v>226</v>
      </c>
      <c r="G91" s="101" t="s">
        <v>226</v>
      </c>
      <c r="H91" s="101" t="s">
        <v>226</v>
      </c>
      <c r="I91" s="101" t="s">
        <v>226</v>
      </c>
      <c r="J91" s="101" t="s">
        <v>226</v>
      </c>
      <c r="K91" s="101" t="s">
        <v>226</v>
      </c>
      <c r="L91" s="101" t="s">
        <v>226</v>
      </c>
      <c r="M91" s="101" t="s">
        <v>226</v>
      </c>
      <c r="N91" s="101" t="s">
        <v>226</v>
      </c>
      <c r="O91" s="101" t="s">
        <v>226</v>
      </c>
      <c r="P91" s="101" t="s">
        <v>226</v>
      </c>
      <c r="Q91" s="101" t="s">
        <v>226</v>
      </c>
      <c r="R91" s="101" t="s">
        <v>226</v>
      </c>
      <c r="S91" s="101" t="s">
        <v>226</v>
      </c>
      <c r="T91" s="101" t="s">
        <v>226</v>
      </c>
      <c r="U91" s="101" t="s">
        <v>226</v>
      </c>
      <c r="V91" t="e">
        <f t="shared" si="51"/>
        <v>#VALUE!</v>
      </c>
    </row>
    <row r="92" spans="1:22" x14ac:dyDescent="0.2">
      <c r="A92" s="172">
        <f>'Web Graph Info.'!A85:A232</f>
        <v>42230</v>
      </c>
      <c r="B92" s="101" t="s">
        <v>226</v>
      </c>
      <c r="C92" s="101" t="s">
        <v>226</v>
      </c>
      <c r="D92" s="101" t="s">
        <v>226</v>
      </c>
      <c r="E92" s="101" t="s">
        <v>226</v>
      </c>
      <c r="F92" s="101" t="s">
        <v>226</v>
      </c>
      <c r="G92" s="101" t="s">
        <v>226</v>
      </c>
      <c r="H92" s="101" t="s">
        <v>226</v>
      </c>
      <c r="I92" s="101" t="s">
        <v>226</v>
      </c>
      <c r="J92" s="101" t="s">
        <v>226</v>
      </c>
      <c r="K92" s="101" t="s">
        <v>226</v>
      </c>
      <c r="L92" s="101" t="s">
        <v>226</v>
      </c>
      <c r="M92" s="101" t="s">
        <v>226</v>
      </c>
      <c r="N92" s="101" t="s">
        <v>226</v>
      </c>
      <c r="O92" s="101" t="s">
        <v>226</v>
      </c>
      <c r="P92" s="101" t="s">
        <v>226</v>
      </c>
      <c r="Q92" s="101" t="s">
        <v>226</v>
      </c>
      <c r="R92" s="101" t="s">
        <v>226</v>
      </c>
      <c r="S92" s="101" t="s">
        <v>226</v>
      </c>
      <c r="T92" s="101" t="s">
        <v>226</v>
      </c>
      <c r="U92" s="101" t="s">
        <v>226</v>
      </c>
      <c r="V92" s="101" t="e">
        <f t="shared" ref="V92" si="62">T92+U92</f>
        <v>#VALUE!</v>
      </c>
    </row>
    <row r="93" spans="1:22" x14ac:dyDescent="0.2">
      <c r="A93" s="172">
        <f>'Web Graph Info.'!A86:A233</f>
        <v>42231</v>
      </c>
      <c r="B93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0.3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39">
        <f t="shared" si="52"/>
        <v>0.3</v>
      </c>
      <c r="U93" s="40">
        <v>0</v>
      </c>
      <c r="V93">
        <f t="shared" si="51"/>
        <v>0.3</v>
      </c>
    </row>
    <row r="94" spans="1:22" x14ac:dyDescent="0.2">
      <c r="A94" s="172">
        <f>'Web Graph Info.'!A87:A234</f>
        <v>42232</v>
      </c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0.3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39">
        <f t="shared" ref="T94:T95" si="63">IF(SUM(B94:S94)=0,NA(),SUM(B94:S94))</f>
        <v>0.3</v>
      </c>
      <c r="U94" s="40">
        <v>0</v>
      </c>
      <c r="V94">
        <f t="shared" si="51"/>
        <v>0.3</v>
      </c>
    </row>
    <row r="95" spans="1:22" x14ac:dyDescent="0.2">
      <c r="A95" s="172">
        <f>'Web Graph Info.'!A88:A235</f>
        <v>42233</v>
      </c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0.3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39">
        <f t="shared" si="63"/>
        <v>0.3</v>
      </c>
      <c r="U95" s="40">
        <v>0</v>
      </c>
      <c r="V95">
        <f t="shared" si="51"/>
        <v>0.3</v>
      </c>
    </row>
    <row r="96" spans="1:22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40">
        <v>0.5</v>
      </c>
      <c r="V96">
        <f t="shared" si="51"/>
        <v>0.5</v>
      </c>
    </row>
    <row r="97" spans="1:23" x14ac:dyDescent="0.2">
      <c r="A97" s="172">
        <f>'Web Graph Info.'!A90:A237</f>
        <v>42235</v>
      </c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40">
        <v>0.5</v>
      </c>
      <c r="V97">
        <f t="shared" si="51"/>
        <v>0.5</v>
      </c>
    </row>
    <row r="98" spans="1:23" x14ac:dyDescent="0.2">
      <c r="A98" s="172">
        <f>'Web Graph Info.'!A91:A238</f>
        <v>42236</v>
      </c>
      <c r="B98" s="101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0.5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39">
        <f t="shared" ref="T98" si="64">IF(SUM(B98:S98)=0,NA(),SUM(B98:S98))</f>
        <v>0.5</v>
      </c>
      <c r="U98" s="40">
        <v>0</v>
      </c>
      <c r="V98" s="101">
        <f t="shared" ref="V98" si="65">T98+U98</f>
        <v>0.5</v>
      </c>
    </row>
    <row r="99" spans="1:23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0.5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39">
        <f t="shared" si="52"/>
        <v>0.5</v>
      </c>
      <c r="U99" s="40">
        <v>0</v>
      </c>
      <c r="V99">
        <f t="shared" si="51"/>
        <v>0.5</v>
      </c>
    </row>
    <row r="100" spans="1:23" x14ac:dyDescent="0.2">
      <c r="A100" s="172">
        <f>'Web Graph Info.'!A93:A240</f>
        <v>42238</v>
      </c>
      <c r="B100">
        <v>0.3</v>
      </c>
      <c r="C100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>
        <v>0.6</v>
      </c>
      <c r="J100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39">
        <f t="shared" si="52"/>
        <v>0.89999999999999991</v>
      </c>
      <c r="U100" s="40">
        <v>0</v>
      </c>
      <c r="V100">
        <f t="shared" si="51"/>
        <v>0.89999999999999991</v>
      </c>
    </row>
    <row r="101" spans="1:23" x14ac:dyDescent="0.2">
      <c r="A101" s="172">
        <f>'Web Graph Info.'!A94:A241</f>
        <v>42239</v>
      </c>
      <c r="B101" s="101">
        <v>0.3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0.6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39">
        <f t="shared" si="52"/>
        <v>0.89999999999999991</v>
      </c>
      <c r="U101" s="40">
        <v>0</v>
      </c>
      <c r="V101">
        <f t="shared" si="51"/>
        <v>0.89999999999999991</v>
      </c>
    </row>
    <row r="102" spans="1:23" x14ac:dyDescent="0.2">
      <c r="A102" s="172">
        <f>'Web Graph Info.'!A95:A242</f>
        <v>42240</v>
      </c>
      <c r="B102" s="101">
        <v>0.3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39">
        <f t="shared" si="52"/>
        <v>0.89999999999999991</v>
      </c>
      <c r="U102" s="40">
        <v>0</v>
      </c>
      <c r="V102">
        <f t="shared" si="51"/>
        <v>0.89999999999999991</v>
      </c>
    </row>
    <row r="103" spans="1:23" x14ac:dyDescent="0.2">
      <c r="A103" s="172">
        <f>'Web Graph Info.'!A96:A243</f>
        <v>42241</v>
      </c>
      <c r="B103" s="101">
        <v>0.5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0.5</v>
      </c>
      <c r="J103" s="101">
        <v>0.5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39">
        <f t="shared" ref="T103" si="66">IF(SUM(B103:S103)=0,NA(),SUM(B103:S103))</f>
        <v>1.5</v>
      </c>
      <c r="U103" s="40">
        <v>0</v>
      </c>
      <c r="V103" s="101">
        <f t="shared" ref="V103" si="67">T103+U103</f>
        <v>1.5</v>
      </c>
    </row>
    <row r="104" spans="1:23" x14ac:dyDescent="0.2">
      <c r="A104" s="172">
        <f>'Web Graph Info.'!A97:A244</f>
        <v>42242</v>
      </c>
      <c r="B104" s="101">
        <v>0.5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0.5</v>
      </c>
      <c r="J104" s="101">
        <v>0.5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39">
        <f t="shared" ref="T104" si="68">IF(SUM(B104:S104)=0,NA(),SUM(B104:S104))</f>
        <v>1.5</v>
      </c>
      <c r="U104" s="40">
        <v>0</v>
      </c>
      <c r="V104" s="101">
        <f t="shared" ref="V104" si="69">T104+U104</f>
        <v>1.5</v>
      </c>
    </row>
    <row r="105" spans="1:23" x14ac:dyDescent="0.2">
      <c r="A105" s="172">
        <f>'Web Graph Info.'!A98:A245</f>
        <v>42243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</v>
      </c>
      <c r="J105">
        <v>0.5</v>
      </c>
      <c r="K105">
        <v>0</v>
      </c>
      <c r="L105">
        <v>0</v>
      </c>
      <c r="M105">
        <v>0</v>
      </c>
      <c r="N105">
        <v>0</v>
      </c>
      <c r="O105">
        <v>1.5</v>
      </c>
      <c r="P105">
        <v>0</v>
      </c>
      <c r="Q105">
        <v>0</v>
      </c>
      <c r="R105">
        <v>0</v>
      </c>
      <c r="S105">
        <v>0</v>
      </c>
      <c r="T105" s="39">
        <f t="shared" si="52"/>
        <v>2.5</v>
      </c>
      <c r="U105" s="40">
        <v>0</v>
      </c>
      <c r="V105">
        <f t="shared" si="51"/>
        <v>2.5</v>
      </c>
    </row>
    <row r="106" spans="1:23" x14ac:dyDescent="0.2">
      <c r="A106" s="172">
        <f>'Web Graph Info.'!A99:A246</f>
        <v>42244</v>
      </c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0.5</v>
      </c>
      <c r="J106" s="101">
        <v>0.5</v>
      </c>
      <c r="K106" s="101">
        <v>0</v>
      </c>
      <c r="L106" s="101">
        <v>0</v>
      </c>
      <c r="M106" s="101">
        <v>0</v>
      </c>
      <c r="N106" s="101">
        <v>0</v>
      </c>
      <c r="O106" s="101">
        <v>1.5</v>
      </c>
      <c r="P106" s="101">
        <v>0</v>
      </c>
      <c r="Q106" s="101">
        <v>0</v>
      </c>
      <c r="R106" s="101">
        <v>0</v>
      </c>
      <c r="S106" s="101">
        <v>0</v>
      </c>
      <c r="T106" s="39">
        <f t="shared" si="52"/>
        <v>2.5</v>
      </c>
      <c r="U106" s="40">
        <v>0</v>
      </c>
      <c r="V106">
        <f t="shared" si="51"/>
        <v>2.5</v>
      </c>
    </row>
    <row r="107" spans="1:23" x14ac:dyDescent="0.2">
      <c r="A107" s="172">
        <f>'Web Graph Info.'!A100:A247</f>
        <v>42245</v>
      </c>
      <c r="B107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>
        <v>0.6</v>
      </c>
      <c r="J107">
        <v>0</v>
      </c>
      <c r="K107" s="101">
        <v>0</v>
      </c>
      <c r="L107" s="101">
        <v>0</v>
      </c>
      <c r="M107" s="101">
        <v>0</v>
      </c>
      <c r="N107" s="101">
        <v>0</v>
      </c>
      <c r="O107">
        <v>0.3</v>
      </c>
      <c r="P107">
        <v>0</v>
      </c>
      <c r="Q107" s="101">
        <v>0</v>
      </c>
      <c r="R107" s="101">
        <v>0</v>
      </c>
      <c r="S107" s="101">
        <v>0</v>
      </c>
      <c r="T107" s="39">
        <f t="shared" si="52"/>
        <v>0.89999999999999991</v>
      </c>
      <c r="U107" s="40">
        <v>0</v>
      </c>
      <c r="V107">
        <f t="shared" si="51"/>
        <v>0.89999999999999991</v>
      </c>
    </row>
    <row r="108" spans="1:23" x14ac:dyDescent="0.2">
      <c r="A108" s="172">
        <f>'Web Graph Info.'!A101:A248</f>
        <v>42246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0.6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0.3</v>
      </c>
      <c r="P108" s="101">
        <v>0</v>
      </c>
      <c r="Q108" s="101">
        <v>0</v>
      </c>
      <c r="R108" s="101">
        <v>0</v>
      </c>
      <c r="S108" s="101">
        <v>0</v>
      </c>
      <c r="T108" s="39">
        <f t="shared" si="52"/>
        <v>0.89999999999999991</v>
      </c>
      <c r="U108" s="40">
        <v>0</v>
      </c>
      <c r="V108">
        <f t="shared" si="51"/>
        <v>0.89999999999999991</v>
      </c>
    </row>
    <row r="109" spans="1:23" x14ac:dyDescent="0.2">
      <c r="A109" s="172">
        <f>'Web Graph Info.'!A102:A249</f>
        <v>42247</v>
      </c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>
        <v>0.6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>
        <v>0.3</v>
      </c>
      <c r="P109" s="101">
        <v>0</v>
      </c>
      <c r="Q109" s="101">
        <v>0</v>
      </c>
      <c r="R109" s="101">
        <v>0</v>
      </c>
      <c r="S109" s="101">
        <v>0</v>
      </c>
      <c r="T109" s="39">
        <f t="shared" si="52"/>
        <v>0.89999999999999991</v>
      </c>
      <c r="U109" s="40">
        <v>0</v>
      </c>
      <c r="V109">
        <f t="shared" si="51"/>
        <v>0.89999999999999991</v>
      </c>
    </row>
    <row r="110" spans="1:23" x14ac:dyDescent="0.2">
      <c r="A110" s="172">
        <f>'Web Graph Info.'!A103:A250</f>
        <v>42248</v>
      </c>
      <c r="B110" s="101">
        <v>0.5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39">
        <f t="shared" si="52"/>
        <v>0.5</v>
      </c>
      <c r="U110" s="40">
        <v>2</v>
      </c>
      <c r="V110">
        <f t="shared" si="51"/>
        <v>2.5</v>
      </c>
    </row>
    <row r="111" spans="1:23" x14ac:dyDescent="0.2">
      <c r="A111" s="172">
        <f>'Web Graph Info.'!A104:A251</f>
        <v>42249</v>
      </c>
      <c r="B111" s="101">
        <v>0.5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39">
        <f t="shared" ref="T111" si="70">IF(SUM(B111:S111)=0,NA(),SUM(B111:S111))</f>
        <v>0.5</v>
      </c>
      <c r="U111" s="40">
        <v>2</v>
      </c>
      <c r="V111" s="101">
        <f t="shared" ref="V111" si="71">T111+U111</f>
        <v>2.5</v>
      </c>
      <c r="W111" s="2"/>
    </row>
    <row r="112" spans="1:23" x14ac:dyDescent="0.2">
      <c r="A112" s="172">
        <f>'Web Graph Info.'!A105:A252</f>
        <v>42250</v>
      </c>
      <c r="B112">
        <v>0.5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>
        <v>1</v>
      </c>
      <c r="J112">
        <v>0.5</v>
      </c>
      <c r="K112" s="101">
        <v>0</v>
      </c>
      <c r="L112" s="101">
        <v>0</v>
      </c>
      <c r="M112" s="101">
        <v>0</v>
      </c>
      <c r="N112" s="101">
        <v>0</v>
      </c>
      <c r="O112" s="101">
        <v>1.5</v>
      </c>
      <c r="P112" s="101">
        <v>0</v>
      </c>
      <c r="Q112" s="101">
        <v>0</v>
      </c>
      <c r="R112" s="101">
        <v>0</v>
      </c>
      <c r="S112" s="101">
        <v>0</v>
      </c>
      <c r="T112" s="39">
        <f t="shared" si="52"/>
        <v>3.5</v>
      </c>
      <c r="U112" s="40">
        <v>0.5</v>
      </c>
      <c r="V112">
        <f t="shared" si="51"/>
        <v>4</v>
      </c>
      <c r="W112" s="2"/>
    </row>
    <row r="113" spans="1:42" x14ac:dyDescent="0.2">
      <c r="A113" s="172">
        <f>'Web Graph Info.'!A106:A253</f>
        <v>42251</v>
      </c>
      <c r="B113" s="101">
        <v>0.5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</v>
      </c>
      <c r="J113" s="101">
        <v>0.5</v>
      </c>
      <c r="K113" s="101">
        <v>0</v>
      </c>
      <c r="L113" s="101">
        <v>0</v>
      </c>
      <c r="M113" s="101">
        <v>0</v>
      </c>
      <c r="N113" s="101">
        <v>0</v>
      </c>
      <c r="O113" s="101">
        <v>1.5</v>
      </c>
      <c r="P113" s="101">
        <v>0</v>
      </c>
      <c r="Q113" s="101">
        <v>0</v>
      </c>
      <c r="R113" s="101">
        <v>0</v>
      </c>
      <c r="S113" s="101">
        <v>0</v>
      </c>
      <c r="T113" s="39">
        <f t="shared" ref="T113" si="72">IF(SUM(B113:S113)=0,NA(),SUM(B113:S113))</f>
        <v>3.5</v>
      </c>
      <c r="U113" s="40">
        <v>0.5</v>
      </c>
      <c r="V113" s="101">
        <f t="shared" ref="V113" si="73">T113+U113</f>
        <v>4</v>
      </c>
    </row>
    <row r="114" spans="1:42" x14ac:dyDescent="0.2">
      <c r="A114" s="172">
        <f>'Web Graph Info.'!A107:A254</f>
        <v>42252</v>
      </c>
      <c r="B114" s="101">
        <v>0.25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0.75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39">
        <f t="shared" si="52"/>
        <v>1</v>
      </c>
      <c r="U114" s="40">
        <v>0</v>
      </c>
      <c r="V114">
        <f t="shared" si="51"/>
        <v>1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 x14ac:dyDescent="0.2">
      <c r="A115" s="172">
        <f>'Web Graph Info.'!A108:A255</f>
        <v>42253</v>
      </c>
      <c r="B115" s="101">
        <v>0.25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0.75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39">
        <f t="shared" ref="T115:T117" si="74">IF(SUM(B115:S115)=0,NA(),SUM(B115:S115))</f>
        <v>1</v>
      </c>
      <c r="U115" s="40">
        <v>0</v>
      </c>
      <c r="V115" s="101">
        <f t="shared" ref="V115:V117" si="75">T115+U115</f>
        <v>1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O115" s="4"/>
    </row>
    <row r="116" spans="1:42" x14ac:dyDescent="0.2">
      <c r="A116" s="172">
        <f>'Web Graph Info.'!A109:A256</f>
        <v>42254</v>
      </c>
      <c r="B116" s="101">
        <v>0.25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0.75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39">
        <f t="shared" si="74"/>
        <v>1</v>
      </c>
      <c r="U116" s="40">
        <v>0</v>
      </c>
      <c r="V116" s="101">
        <f t="shared" si="75"/>
        <v>1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O116" s="4"/>
    </row>
    <row r="117" spans="1:42" x14ac:dyDescent="0.2">
      <c r="A117" s="172">
        <f>'Web Graph Info.'!A110:A257</f>
        <v>42255</v>
      </c>
      <c r="B117" s="101">
        <v>0.25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0.75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39">
        <f t="shared" si="74"/>
        <v>1</v>
      </c>
      <c r="U117" s="40">
        <v>0</v>
      </c>
      <c r="V117" s="101">
        <f t="shared" si="75"/>
        <v>1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O117" s="4"/>
    </row>
    <row r="118" spans="1:42" x14ac:dyDescent="0.2">
      <c r="A118" s="172">
        <f>'Web Graph Info.'!A111:A258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1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1">
        <v>0</v>
      </c>
      <c r="S118" s="101">
        <v>0</v>
      </c>
      <c r="T118" s="39">
        <f t="shared" si="52"/>
        <v>1</v>
      </c>
      <c r="U118" s="40">
        <v>0</v>
      </c>
      <c r="V118">
        <f t="shared" si="51"/>
        <v>1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O118" s="4"/>
    </row>
    <row r="119" spans="1:42" x14ac:dyDescent="0.2">
      <c r="A119" s="172">
        <f>'Web Graph Info.'!A112:A259</f>
        <v>42257</v>
      </c>
      <c r="B119" s="101">
        <v>0.5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1">
        <v>0</v>
      </c>
      <c r="S119" s="101">
        <v>0</v>
      </c>
      <c r="T119" s="39">
        <f t="shared" si="52"/>
        <v>0.5</v>
      </c>
      <c r="U119" s="40">
        <v>0</v>
      </c>
      <c r="V119">
        <f t="shared" si="51"/>
        <v>0.5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O119" s="4"/>
    </row>
    <row r="120" spans="1:42" x14ac:dyDescent="0.2">
      <c r="A120" s="172">
        <f>'Web Graph Info.'!A113:A260</f>
        <v>42258</v>
      </c>
      <c r="B120" s="101">
        <v>0.5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39">
        <f t="shared" ref="T120" si="76">IF(SUM(B120:S120)=0,NA(),SUM(B120:S120))</f>
        <v>0.5</v>
      </c>
      <c r="U120" s="40">
        <v>0</v>
      </c>
      <c r="V120" s="101">
        <f t="shared" ref="V120" si="77">T120+U120</f>
        <v>0.5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O120" s="4"/>
    </row>
    <row r="121" spans="1:42" x14ac:dyDescent="0.2">
      <c r="A121" s="172">
        <f>'Web Graph Info.'!A114:A261</f>
        <v>42259</v>
      </c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0.3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1</v>
      </c>
      <c r="P121" s="101">
        <v>0</v>
      </c>
      <c r="Q121" s="101">
        <v>0</v>
      </c>
      <c r="R121" s="101">
        <v>0</v>
      </c>
      <c r="S121" s="101">
        <v>0</v>
      </c>
      <c r="T121" s="39">
        <f t="shared" ref="T121:T123" si="78">IF(SUM(B121:S121)=0,NA(),SUM(B121:S121))</f>
        <v>1.3</v>
      </c>
      <c r="U121" s="40">
        <v>0</v>
      </c>
      <c r="V121" s="101">
        <f t="shared" ref="V121:V123" si="79">T121+U121</f>
        <v>1.3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O121" s="4"/>
    </row>
    <row r="122" spans="1:42" x14ac:dyDescent="0.2">
      <c r="A122" s="172">
        <f>'Web Graph Info.'!A115:A262</f>
        <v>42260</v>
      </c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0.3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1</v>
      </c>
      <c r="P122" s="101">
        <v>0</v>
      </c>
      <c r="Q122" s="101">
        <v>0</v>
      </c>
      <c r="R122" s="101">
        <v>0</v>
      </c>
      <c r="S122" s="101">
        <v>0</v>
      </c>
      <c r="T122" s="39">
        <f t="shared" si="78"/>
        <v>1.3</v>
      </c>
      <c r="U122" s="40">
        <v>0</v>
      </c>
      <c r="V122" s="101">
        <f t="shared" si="79"/>
        <v>1.3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O122" s="4"/>
    </row>
    <row r="123" spans="1:42" x14ac:dyDescent="0.2">
      <c r="A123" s="172">
        <f>'Web Graph Info.'!A116:A263</f>
        <v>42261</v>
      </c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0.3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1</v>
      </c>
      <c r="P123" s="101">
        <v>0</v>
      </c>
      <c r="Q123" s="101">
        <v>0</v>
      </c>
      <c r="R123" s="101">
        <v>0</v>
      </c>
      <c r="S123" s="101">
        <v>0</v>
      </c>
      <c r="T123" s="39">
        <f t="shared" si="78"/>
        <v>1.3</v>
      </c>
      <c r="U123" s="40">
        <v>0</v>
      </c>
      <c r="V123" s="101">
        <f t="shared" si="79"/>
        <v>1.3</v>
      </c>
      <c r="Z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O123" s="4"/>
    </row>
    <row r="124" spans="1:42" x14ac:dyDescent="0.2">
      <c r="A124" s="172">
        <f>'Web Graph Info.'!A117:A264</f>
        <v>42262</v>
      </c>
      <c r="B124" s="101">
        <v>3.5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1</v>
      </c>
      <c r="P124" s="101">
        <v>0</v>
      </c>
      <c r="Q124" s="101">
        <v>0</v>
      </c>
      <c r="R124" s="101">
        <v>0</v>
      </c>
      <c r="S124" s="101">
        <v>0</v>
      </c>
      <c r="T124" s="39">
        <f t="shared" si="52"/>
        <v>4.5</v>
      </c>
      <c r="U124" s="40">
        <v>0</v>
      </c>
      <c r="V124">
        <f t="shared" si="51"/>
        <v>4.5</v>
      </c>
      <c r="Z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O124" s="4"/>
    </row>
    <row r="125" spans="1:42" x14ac:dyDescent="0.2">
      <c r="A125" s="172">
        <f>'Web Graph Info.'!A118:A265</f>
        <v>42263</v>
      </c>
      <c r="B125" s="101">
        <v>3.5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1">
        <v>0</v>
      </c>
      <c r="M125" s="101">
        <v>0</v>
      </c>
      <c r="N125" s="101">
        <v>0</v>
      </c>
      <c r="O125" s="101">
        <v>1</v>
      </c>
      <c r="P125" s="101">
        <v>0</v>
      </c>
      <c r="Q125" s="101">
        <v>0</v>
      </c>
      <c r="R125" s="101">
        <v>0</v>
      </c>
      <c r="S125" s="101">
        <v>0</v>
      </c>
      <c r="T125" s="39">
        <f t="shared" ref="T125" si="80">IF(SUM(B125:S125)=0,NA(),SUM(B125:S125))</f>
        <v>4.5</v>
      </c>
      <c r="U125" s="40">
        <v>0</v>
      </c>
      <c r="V125" s="101">
        <f t="shared" ref="V125" si="81">T125+U125</f>
        <v>4.5</v>
      </c>
      <c r="Z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O125" s="4"/>
    </row>
    <row r="126" spans="1:42" x14ac:dyDescent="0.2">
      <c r="A126" s="172">
        <f>'Web Graph Info.'!A119:A266</f>
        <v>42264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39" t="e">
        <f t="shared" si="52"/>
        <v>#N/A</v>
      </c>
      <c r="U126" s="40"/>
      <c r="V126" t="e">
        <f t="shared" si="51"/>
        <v>#N/A</v>
      </c>
      <c r="Z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O126" s="4"/>
    </row>
    <row r="127" spans="1:4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39" t="e">
        <f t="shared" si="52"/>
        <v>#N/A</v>
      </c>
      <c r="U127" s="40"/>
      <c r="V127" t="e">
        <f t="shared" si="51"/>
        <v>#N/A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O127" s="4"/>
    </row>
    <row r="128" spans="1:42" x14ac:dyDescent="0.2">
      <c r="A128" s="172">
        <f>'Web Graph Info.'!A121:A268</f>
        <v>42266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39" t="e">
        <f t="shared" si="52"/>
        <v>#N/A</v>
      </c>
      <c r="U128" s="40"/>
      <c r="V128" t="e">
        <f t="shared" si="51"/>
        <v>#N/A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O128" s="4"/>
    </row>
    <row r="129" spans="1:41" x14ac:dyDescent="0.2">
      <c r="A129" s="172">
        <f>'Web Graph Info.'!A122:A269</f>
        <v>42267</v>
      </c>
      <c r="B12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39" t="e">
        <f t="shared" si="52"/>
        <v>#N/A</v>
      </c>
      <c r="U129" s="40"/>
      <c r="V129" t="e">
        <f t="shared" si="51"/>
        <v>#N/A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O129" s="4"/>
    </row>
    <row r="130" spans="1:41" x14ac:dyDescent="0.2">
      <c r="A130" s="172">
        <f>'Web Graph Info.'!A123:A270</f>
        <v>42268</v>
      </c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39" t="e">
        <f t="shared" si="52"/>
        <v>#N/A</v>
      </c>
      <c r="U130" s="40"/>
      <c r="V130" t="e">
        <f t="shared" si="51"/>
        <v>#N/A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O130" s="4"/>
    </row>
    <row r="131" spans="1:41" x14ac:dyDescent="0.2">
      <c r="A131" s="172">
        <f>'Web Graph Info.'!A124:A271</f>
        <v>42269</v>
      </c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39" t="e">
        <f t="shared" si="52"/>
        <v>#N/A</v>
      </c>
      <c r="U131" s="40"/>
      <c r="V131" t="e">
        <f t="shared" si="51"/>
        <v>#N/A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O131" s="4"/>
    </row>
    <row r="132" spans="1:41" x14ac:dyDescent="0.2">
      <c r="A132" s="172">
        <f>'Web Graph Info.'!A125:A272</f>
        <v>42270</v>
      </c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39" t="e">
        <f t="shared" si="52"/>
        <v>#N/A</v>
      </c>
      <c r="U132" s="40"/>
      <c r="V132" t="e">
        <f t="shared" si="51"/>
        <v>#N/A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O132" s="4"/>
    </row>
    <row r="133" spans="1:41" x14ac:dyDescent="0.2">
      <c r="A133" s="172">
        <f>'Web Graph Info.'!A126:A273</f>
        <v>42271</v>
      </c>
      <c r="B13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9" t="e">
        <f t="shared" si="52"/>
        <v>#N/A</v>
      </c>
      <c r="U133" s="40"/>
      <c r="V133" t="e">
        <f t="shared" si="51"/>
        <v>#N/A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O133" s="4"/>
    </row>
    <row r="134" spans="1:41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9" t="e">
        <f t="shared" si="52"/>
        <v>#N/A</v>
      </c>
      <c r="U134" s="40"/>
      <c r="V134" t="e">
        <f t="shared" si="51"/>
        <v>#N/A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O134" s="4"/>
    </row>
    <row r="135" spans="1:41" x14ac:dyDescent="0.2">
      <c r="A135" s="172">
        <f>'Web Graph Info.'!A128:A275</f>
        <v>42273</v>
      </c>
      <c r="B1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9" t="e">
        <f t="shared" si="52"/>
        <v>#N/A</v>
      </c>
      <c r="U135" s="40"/>
      <c r="V135" t="e">
        <f t="shared" si="51"/>
        <v>#N/A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O135" s="4"/>
    </row>
    <row r="136" spans="1:41" x14ac:dyDescent="0.2">
      <c r="A136" s="172">
        <f>'Web Graph Info.'!A129:A276</f>
        <v>42274</v>
      </c>
      <c r="B1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9" t="e">
        <f t="shared" si="52"/>
        <v>#N/A</v>
      </c>
      <c r="U136" s="40"/>
      <c r="V136" t="e">
        <f t="shared" si="51"/>
        <v>#N/A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O136" s="4"/>
    </row>
    <row r="137" spans="1:41" x14ac:dyDescent="0.2">
      <c r="A137" s="172">
        <f>'Web Graph Info.'!A130:A277</f>
        <v>42275</v>
      </c>
      <c r="B137" s="101"/>
      <c r="C137" s="101"/>
      <c r="D137" s="101"/>
      <c r="E137" s="101"/>
      <c r="F137" s="101"/>
      <c r="G137" s="10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9" t="e">
        <f t="shared" si="52"/>
        <v>#N/A</v>
      </c>
      <c r="U137" s="40"/>
      <c r="V137" s="101" t="e">
        <f t="shared" si="51"/>
        <v>#N/A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O137" s="4"/>
    </row>
    <row r="138" spans="1:41" x14ac:dyDescent="0.2">
      <c r="A138" s="172">
        <f>'Web Graph Info.'!A131:A278</f>
        <v>42276</v>
      </c>
      <c r="B138" s="101"/>
      <c r="C138" s="101"/>
      <c r="D138" s="101"/>
      <c r="E138" s="101"/>
      <c r="F138" s="101"/>
      <c r="G138" s="10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9" t="e">
        <f t="shared" ref="T138:T160" si="82">IF(SUM(B138:S138)=0,NA(),SUM(B138:S138))</f>
        <v>#N/A</v>
      </c>
      <c r="U138" s="40"/>
      <c r="V138" s="101" t="e">
        <f t="shared" ref="V138:V162" si="83">T138+U138</f>
        <v>#N/A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O138" s="4"/>
    </row>
    <row r="139" spans="1:41" s="101" customFormat="1" x14ac:dyDescent="0.2">
      <c r="A139" s="172">
        <f>'Web Graph Info.'!A132:A279</f>
        <v>42277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9" t="e">
        <f t="shared" si="82"/>
        <v>#N/A</v>
      </c>
      <c r="U139" s="40"/>
      <c r="V139" s="101" t="e">
        <f t="shared" si="83"/>
        <v>#N/A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O139" s="4"/>
    </row>
    <row r="140" spans="1:41" s="101" customFormat="1" x14ac:dyDescent="0.2">
      <c r="A140" s="172">
        <f>'Web Graph Info.'!A133:A280</f>
        <v>42278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9" t="e">
        <f t="shared" si="82"/>
        <v>#N/A</v>
      </c>
      <c r="U140" s="40"/>
      <c r="V140" s="101" t="e">
        <f t="shared" si="83"/>
        <v>#N/A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O140" s="4"/>
    </row>
    <row r="141" spans="1:41" s="101" customFormat="1" x14ac:dyDescent="0.2">
      <c r="A141" s="172">
        <f>'Web Graph Info.'!A134:A281</f>
        <v>42279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9" t="e">
        <f t="shared" si="82"/>
        <v>#N/A</v>
      </c>
      <c r="U141" s="40"/>
      <c r="V141" s="101" t="e">
        <f t="shared" si="83"/>
        <v>#N/A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O141" s="4"/>
    </row>
    <row r="142" spans="1:41" s="101" customFormat="1" x14ac:dyDescent="0.2">
      <c r="A142" s="172">
        <f>'Web Graph Info.'!A135:A282</f>
        <v>42280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9" t="e">
        <f t="shared" si="82"/>
        <v>#N/A</v>
      </c>
      <c r="U142" s="40"/>
      <c r="V142" s="101" t="e">
        <f t="shared" si="83"/>
        <v>#N/A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O142" s="4"/>
    </row>
    <row r="143" spans="1:41" s="101" customFormat="1" x14ac:dyDescent="0.2">
      <c r="A143" s="172">
        <f>'Web Graph Info.'!A136:A283</f>
        <v>42281</v>
      </c>
      <c r="T143" s="39" t="e">
        <f t="shared" si="82"/>
        <v>#N/A</v>
      </c>
      <c r="U143" s="40"/>
      <c r="V143" s="101" t="e">
        <f t="shared" si="83"/>
        <v>#N/A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O143" s="4"/>
    </row>
    <row r="144" spans="1:41" s="101" customFormat="1" x14ac:dyDescent="0.2">
      <c r="A144" s="172">
        <f>'Web Graph Info.'!A137:A284</f>
        <v>42282</v>
      </c>
      <c r="T144" s="39" t="e">
        <f t="shared" si="82"/>
        <v>#N/A</v>
      </c>
      <c r="U144" s="40"/>
      <c r="V144" s="101" t="e">
        <f t="shared" si="83"/>
        <v>#N/A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O144" s="4"/>
    </row>
    <row r="145" spans="1:41" s="101" customFormat="1" x14ac:dyDescent="0.2">
      <c r="A145" s="172">
        <f>'Web Graph Info.'!A138:A285</f>
        <v>42283</v>
      </c>
      <c r="T145" s="39" t="e">
        <f t="shared" si="82"/>
        <v>#N/A</v>
      </c>
      <c r="U145" s="40"/>
      <c r="V145" s="101" t="e">
        <f t="shared" si="83"/>
        <v>#N/A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O145" s="4"/>
    </row>
    <row r="146" spans="1:41" s="101" customFormat="1" x14ac:dyDescent="0.2">
      <c r="A146" s="172">
        <f>'Web Graph Info.'!A139:A286</f>
        <v>42284</v>
      </c>
      <c r="T146" s="39" t="e">
        <f t="shared" si="82"/>
        <v>#N/A</v>
      </c>
      <c r="U146" s="40"/>
      <c r="V146" s="101" t="e">
        <f t="shared" si="83"/>
        <v>#N/A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O146" s="4"/>
    </row>
    <row r="147" spans="1:41" s="101" customFormat="1" x14ac:dyDescent="0.2">
      <c r="A147" s="172">
        <f>'Web Graph Info.'!A140:A287</f>
        <v>42285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9" t="e">
        <f t="shared" si="82"/>
        <v>#N/A</v>
      </c>
      <c r="U147" s="40"/>
      <c r="V147" s="101" t="e">
        <f t="shared" si="83"/>
        <v>#N/A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O147" s="4"/>
    </row>
    <row r="148" spans="1:41" s="101" customFormat="1" x14ac:dyDescent="0.2">
      <c r="A148" s="172">
        <f>'Web Graph Info.'!A141:A288</f>
        <v>42286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9" t="e">
        <f t="shared" si="82"/>
        <v>#N/A</v>
      </c>
      <c r="U148" s="40"/>
      <c r="V148" s="101" t="e">
        <f t="shared" si="83"/>
        <v>#N/A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O148" s="4"/>
    </row>
    <row r="149" spans="1:41" s="101" customFormat="1" x14ac:dyDescent="0.2">
      <c r="A149" s="172">
        <f>'Web Graph Info.'!A142:A289</f>
        <v>42287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9" t="e">
        <f t="shared" si="82"/>
        <v>#N/A</v>
      </c>
      <c r="U149" s="40"/>
      <c r="V149" s="101" t="e">
        <f t="shared" si="83"/>
        <v>#N/A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O149" s="4"/>
    </row>
    <row r="150" spans="1:41" s="101" customFormat="1" x14ac:dyDescent="0.2">
      <c r="A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9" t="e">
        <f t="shared" si="82"/>
        <v>#N/A</v>
      </c>
      <c r="U150" s="40"/>
      <c r="V150" s="101" t="e">
        <f t="shared" si="83"/>
        <v>#N/A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O150" s="4"/>
    </row>
    <row r="151" spans="1:41" s="101" customFormat="1" x14ac:dyDescent="0.2">
      <c r="A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9" t="e">
        <f t="shared" si="82"/>
        <v>#N/A</v>
      </c>
      <c r="U151" s="40"/>
      <c r="V151" s="101" t="e">
        <f t="shared" si="83"/>
        <v>#N/A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O151" s="4"/>
    </row>
    <row r="152" spans="1:41" s="101" customFormat="1" x14ac:dyDescent="0.2">
      <c r="A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9" t="e">
        <f t="shared" si="82"/>
        <v>#N/A</v>
      </c>
      <c r="U152" s="40"/>
      <c r="V152" s="101" t="e">
        <f t="shared" si="83"/>
        <v>#N/A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O152" s="4"/>
    </row>
    <row r="153" spans="1:41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9" t="e">
        <f t="shared" si="82"/>
        <v>#N/A</v>
      </c>
      <c r="U153" s="40"/>
      <c r="V153" s="101" t="e">
        <f t="shared" si="83"/>
        <v>#N/A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O153" s="4"/>
    </row>
    <row r="154" spans="1:41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9" t="e">
        <f t="shared" si="82"/>
        <v>#N/A</v>
      </c>
      <c r="U154" s="40"/>
      <c r="V154" s="101" t="e">
        <f t="shared" si="83"/>
        <v>#N/A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O154" s="4"/>
    </row>
    <row r="155" spans="1:41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9" t="e">
        <f t="shared" si="82"/>
        <v>#N/A</v>
      </c>
      <c r="U155" s="4"/>
      <c r="V155" s="101" t="e">
        <f t="shared" si="83"/>
        <v>#N/A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O155" s="4"/>
    </row>
    <row r="156" spans="1:41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9" t="e">
        <f t="shared" si="82"/>
        <v>#N/A</v>
      </c>
      <c r="U156" s="4"/>
      <c r="V156" s="101" t="e">
        <f t="shared" si="83"/>
        <v>#N/A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O156" s="4"/>
    </row>
    <row r="157" spans="1:41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9" t="e">
        <f t="shared" si="82"/>
        <v>#N/A</v>
      </c>
      <c r="U157" s="4"/>
      <c r="V157" s="101" t="e">
        <f t="shared" si="83"/>
        <v>#N/A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O157" s="4"/>
    </row>
    <row r="158" spans="1:41" s="101" customFormat="1" x14ac:dyDescent="0.2">
      <c r="A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9" t="e">
        <f t="shared" si="82"/>
        <v>#N/A</v>
      </c>
      <c r="U158" s="4"/>
      <c r="V158" s="101" t="e">
        <f t="shared" si="83"/>
        <v>#N/A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O158" s="4"/>
    </row>
    <row r="159" spans="1:41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9" t="e">
        <f t="shared" si="82"/>
        <v>#N/A</v>
      </c>
      <c r="U159" s="4"/>
      <c r="V159" s="101" t="e">
        <f t="shared" si="83"/>
        <v>#N/A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O159" s="4"/>
    </row>
    <row r="160" spans="1:41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9" t="e">
        <f t="shared" si="82"/>
        <v>#N/A</v>
      </c>
      <c r="U160" s="4"/>
      <c r="V160" s="101" t="e">
        <f t="shared" si="83"/>
        <v>#N/A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O160" s="4"/>
    </row>
    <row r="161" spans="1:41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9" t="e">
        <f t="shared" ref="T161:T162" si="84">IF(SUM(B161:S161)=0,NA(),SUM(B161:S161))</f>
        <v>#N/A</v>
      </c>
      <c r="U161" s="4"/>
      <c r="V161" s="101" t="e">
        <f t="shared" si="83"/>
        <v>#N/A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O161" s="4"/>
    </row>
    <row r="162" spans="1:41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9" t="e">
        <f t="shared" si="84"/>
        <v>#N/A</v>
      </c>
      <c r="U162" s="4"/>
      <c r="V162" s="101" t="e">
        <f t="shared" si="83"/>
        <v>#N/A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O162" s="4"/>
    </row>
    <row r="163" spans="1:41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9"/>
      <c r="U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O163" s="4"/>
    </row>
    <row r="164" spans="1:41" s="101" customFormat="1" x14ac:dyDescent="0.2">
      <c r="A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9"/>
      <c r="U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O164" s="4"/>
    </row>
    <row r="165" spans="1:41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9"/>
      <c r="U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O165" s="4"/>
    </row>
    <row r="166" spans="1:41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9"/>
      <c r="U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O166" s="4"/>
    </row>
    <row r="167" spans="1:41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9"/>
      <c r="U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O167" s="4"/>
    </row>
    <row r="168" spans="1:41" x14ac:dyDescent="0.2">
      <c r="A168" s="11" t="s">
        <v>14</v>
      </c>
      <c r="B168" s="224" t="s">
        <v>27</v>
      </c>
      <c r="C168" s="224"/>
      <c r="D168" s="224"/>
      <c r="E168" s="224"/>
      <c r="F168" s="224"/>
      <c r="G168" s="224"/>
      <c r="H168" s="224"/>
      <c r="I168" s="224" t="s">
        <v>28</v>
      </c>
      <c r="J168" s="224"/>
      <c r="K168" s="224"/>
      <c r="L168" s="224"/>
      <c r="M168" s="224"/>
      <c r="N168" s="224"/>
      <c r="O168" s="224" t="s">
        <v>29</v>
      </c>
      <c r="P168" s="224"/>
      <c r="Q168" s="224"/>
      <c r="R168" s="224" t="s">
        <v>30</v>
      </c>
      <c r="S168" s="224"/>
      <c r="T168" s="222" t="s">
        <v>31</v>
      </c>
      <c r="U168" t="s">
        <v>32</v>
      </c>
      <c r="V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O168" s="4"/>
    </row>
    <row r="169" spans="1:41" x14ac:dyDescent="0.2">
      <c r="A169" s="11"/>
      <c r="B169" t="s">
        <v>34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H169" s="1" t="s">
        <v>40</v>
      </c>
      <c r="I169" t="s">
        <v>41</v>
      </c>
      <c r="J169" t="s">
        <v>42</v>
      </c>
      <c r="K169" t="s">
        <v>43</v>
      </c>
      <c r="L169" t="s">
        <v>44</v>
      </c>
      <c r="M169" t="s">
        <v>50</v>
      </c>
      <c r="N169" s="1" t="s">
        <v>40</v>
      </c>
      <c r="O169" t="s">
        <v>46</v>
      </c>
      <c r="P169" t="s">
        <v>47</v>
      </c>
      <c r="Q169" s="1" t="s">
        <v>40</v>
      </c>
      <c r="R169" t="s">
        <v>51</v>
      </c>
      <c r="S169" s="1" t="s">
        <v>49</v>
      </c>
      <c r="T169" s="223"/>
      <c r="V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O169" s="4"/>
    </row>
    <row r="170" spans="1:41" x14ac:dyDescent="0.2">
      <c r="A170" s="11"/>
      <c r="B170">
        <f t="shared" ref="B170:S170" si="85">SUM(B10:B103)</f>
        <v>1976.9999999999995</v>
      </c>
      <c r="C170">
        <f t="shared" si="85"/>
        <v>42.400000000000006</v>
      </c>
      <c r="D170">
        <f t="shared" si="85"/>
        <v>0</v>
      </c>
      <c r="E170">
        <f t="shared" si="85"/>
        <v>0</v>
      </c>
      <c r="F170">
        <f t="shared" si="85"/>
        <v>0</v>
      </c>
      <c r="G170">
        <f t="shared" si="85"/>
        <v>1</v>
      </c>
      <c r="H170">
        <f t="shared" si="85"/>
        <v>0</v>
      </c>
      <c r="I170">
        <f t="shared" si="85"/>
        <v>129.79999999999995</v>
      </c>
      <c r="J170">
        <f t="shared" si="85"/>
        <v>113.89999999999998</v>
      </c>
      <c r="K170">
        <f t="shared" si="85"/>
        <v>0</v>
      </c>
      <c r="L170">
        <f t="shared" si="85"/>
        <v>57.70000000000001</v>
      </c>
      <c r="M170">
        <f t="shared" si="85"/>
        <v>75.199999999999974</v>
      </c>
      <c r="N170">
        <f t="shared" si="85"/>
        <v>6.8999999999999995</v>
      </c>
      <c r="O170">
        <f t="shared" si="85"/>
        <v>202.49999999999997</v>
      </c>
      <c r="P170">
        <f t="shared" si="85"/>
        <v>0</v>
      </c>
      <c r="Q170">
        <f t="shared" si="85"/>
        <v>0</v>
      </c>
      <c r="R170">
        <f t="shared" si="85"/>
        <v>10</v>
      </c>
      <c r="S170">
        <f t="shared" si="85"/>
        <v>0</v>
      </c>
      <c r="T170" t="e">
        <f>SUM(T10:T111)</f>
        <v>#N/A</v>
      </c>
      <c r="U170">
        <f>SUM(U10:U111)</f>
        <v>1958.8999999999985</v>
      </c>
      <c r="V170" s="4"/>
    </row>
    <row r="171" spans="1:41" x14ac:dyDescent="0.2">
      <c r="A171" s="11"/>
      <c r="B171"/>
      <c r="H171" s="1"/>
      <c r="I171"/>
      <c r="N171" s="1"/>
      <c r="O171"/>
      <c r="Q171" s="1"/>
      <c r="R171"/>
      <c r="S171" s="1"/>
      <c r="T171"/>
    </row>
    <row r="172" spans="1:41" x14ac:dyDescent="0.2">
      <c r="A172" s="11"/>
      <c r="B172"/>
      <c r="H172" s="1"/>
      <c r="I172"/>
      <c r="N172" s="1"/>
      <c r="O172"/>
      <c r="Q172" s="1"/>
      <c r="R172"/>
      <c r="S172" s="1"/>
      <c r="T172"/>
    </row>
    <row r="173" spans="1:41" x14ac:dyDescent="0.2">
      <c r="A173" s="11"/>
      <c r="B173"/>
      <c r="H173" s="1"/>
      <c r="I173"/>
      <c r="N173" s="1"/>
      <c r="O173"/>
      <c r="Q173" s="1"/>
      <c r="R173"/>
      <c r="S173" s="1"/>
      <c r="T173"/>
    </row>
    <row r="174" spans="1:41" x14ac:dyDescent="0.2">
      <c r="A174" s="11"/>
      <c r="B174"/>
      <c r="H174" s="1"/>
      <c r="I174"/>
      <c r="N174" s="1"/>
      <c r="O174"/>
      <c r="Q174" s="1"/>
      <c r="R174"/>
      <c r="S174" s="1"/>
      <c r="T174"/>
    </row>
    <row r="175" spans="1:41" x14ac:dyDescent="0.2">
      <c r="A175" s="11"/>
      <c r="B175"/>
      <c r="H175" s="1"/>
      <c r="I175"/>
      <c r="N175" s="1"/>
      <c r="O175"/>
      <c r="Q175" s="1"/>
      <c r="R175"/>
      <c r="S175" s="1"/>
      <c r="T175"/>
    </row>
    <row r="176" spans="1:41" x14ac:dyDescent="0.2">
      <c r="A176" s="11"/>
      <c r="B176"/>
      <c r="H176" s="1"/>
      <c r="I176"/>
      <c r="N176" s="1"/>
      <c r="O176"/>
      <c r="Q176" s="1"/>
      <c r="R176"/>
      <c r="S176" s="1"/>
      <c r="T176"/>
    </row>
    <row r="177" spans="1:22" x14ac:dyDescent="0.2">
      <c r="A177" s="11"/>
      <c r="B177"/>
      <c r="H177" s="1"/>
      <c r="I177"/>
      <c r="N177" s="1"/>
      <c r="O177"/>
      <c r="Q177" s="1"/>
      <c r="R177"/>
      <c r="S177" s="1"/>
      <c r="T177"/>
    </row>
    <row r="178" spans="1:22" x14ac:dyDescent="0.2">
      <c r="A178" s="11"/>
      <c r="B178"/>
      <c r="H178" s="1"/>
      <c r="I178"/>
      <c r="N178" s="1"/>
      <c r="O178"/>
      <c r="Q178" s="1"/>
      <c r="R178"/>
      <c r="S178" s="1"/>
      <c r="T178"/>
      <c r="V178" s="223" t="s">
        <v>33</v>
      </c>
    </row>
    <row r="179" spans="1:22" x14ac:dyDescent="0.2">
      <c r="A179" s="11"/>
      <c r="B179"/>
      <c r="H179" s="1"/>
      <c r="I179"/>
      <c r="N179" s="1"/>
      <c r="O179"/>
      <c r="Q179" s="1"/>
      <c r="R179"/>
      <c r="S179" s="1"/>
      <c r="T179"/>
      <c r="V179" s="223"/>
    </row>
    <row r="180" spans="1:22" x14ac:dyDescent="0.2">
      <c r="A180" s="11"/>
      <c r="B180"/>
      <c r="H180" s="1"/>
      <c r="I180"/>
      <c r="N180" s="1"/>
      <c r="O180"/>
      <c r="Q180" s="1"/>
      <c r="R180"/>
      <c r="S180" s="1"/>
      <c r="T180"/>
      <c r="V180" t="e">
        <f>SUM(V10:V177)</f>
        <v>#N/A</v>
      </c>
    </row>
    <row r="181" spans="1:22" x14ac:dyDescent="0.2">
      <c r="A181" s="11"/>
    </row>
    <row r="182" spans="1:22" x14ac:dyDescent="0.2">
      <c r="A182" s="11"/>
    </row>
    <row r="183" spans="1:22" x14ac:dyDescent="0.2">
      <c r="A183" s="11"/>
    </row>
    <row r="184" spans="1:22" x14ac:dyDescent="0.2">
      <c r="A184" s="11"/>
    </row>
    <row r="185" spans="1:22" x14ac:dyDescent="0.2">
      <c r="A185" s="11"/>
    </row>
    <row r="186" spans="1:22" x14ac:dyDescent="0.2">
      <c r="A186" s="11"/>
    </row>
    <row r="187" spans="1:22" x14ac:dyDescent="0.2">
      <c r="A187" s="11"/>
    </row>
    <row r="188" spans="1:22" x14ac:dyDescent="0.2">
      <c r="A188" s="11"/>
    </row>
    <row r="189" spans="1:22" x14ac:dyDescent="0.2">
      <c r="A189" s="11"/>
    </row>
    <row r="190" spans="1:22" x14ac:dyDescent="0.2">
      <c r="A190" s="11"/>
    </row>
    <row r="191" spans="1:22" x14ac:dyDescent="0.2">
      <c r="A191" s="11"/>
    </row>
    <row r="192" spans="1:22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78:V179"/>
    <mergeCell ref="T7:T8"/>
    <mergeCell ref="V7:V8"/>
    <mergeCell ref="B168:H168"/>
    <mergeCell ref="I168:N168"/>
    <mergeCell ref="O168:Q168"/>
    <mergeCell ref="R168:S168"/>
    <mergeCell ref="T168:T169"/>
  </mergeCells>
  <phoneticPr fontId="2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W167"/>
  <sheetViews>
    <sheetView topLeftCell="A4" zoomScaleNormal="100" workbookViewId="0">
      <pane ySplit="7" topLeftCell="A84" activePane="bottomLeft" state="frozen"/>
      <selection activeCell="A4" sqref="A4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183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205</v>
      </c>
      <c r="B3" s="226"/>
      <c r="C3" s="226"/>
      <c r="E3" s="224" t="s">
        <v>206</v>
      </c>
      <c r="F3" s="224"/>
      <c r="H3" s="1"/>
      <c r="I3"/>
      <c r="N3" s="1"/>
      <c r="O3"/>
      <c r="Q3" s="1"/>
      <c r="R3"/>
      <c r="S3" s="1"/>
      <c r="T3"/>
    </row>
    <row r="4" spans="1:22" x14ac:dyDescent="0.2">
      <c r="A4" s="221" t="s">
        <v>207</v>
      </c>
      <c r="B4" s="221"/>
      <c r="C4" s="221"/>
      <c r="D4" s="54"/>
      <c r="H4" s="1"/>
      <c r="I4"/>
      <c r="N4" s="1"/>
      <c r="O4"/>
      <c r="Q4" s="1"/>
      <c r="R4"/>
      <c r="S4" s="1"/>
      <c r="T4"/>
    </row>
    <row r="5" spans="1:22" x14ac:dyDescent="0.2">
      <c r="A5" s="54" t="s">
        <v>54</v>
      </c>
      <c r="B5" s="54"/>
      <c r="C5" s="54"/>
      <c r="D5" s="54"/>
      <c r="H5" s="1"/>
      <c r="I5"/>
      <c r="N5" s="1"/>
      <c r="O5"/>
      <c r="Q5" s="1"/>
      <c r="R5"/>
      <c r="S5" s="1"/>
      <c r="T5"/>
    </row>
    <row r="6" spans="1:22" x14ac:dyDescent="0.2">
      <c r="A6" s="226" t="s">
        <v>208</v>
      </c>
      <c r="B6" s="226"/>
      <c r="C6" s="226"/>
      <c r="D6" s="230" t="s">
        <v>209</v>
      </c>
      <c r="E6" s="230"/>
      <c r="F6" s="230"/>
      <c r="G6" s="230"/>
      <c r="H6" s="1"/>
      <c r="I6"/>
      <c r="N6" s="1"/>
      <c r="O6"/>
      <c r="Q6" s="1"/>
      <c r="R6"/>
      <c r="S6" s="1"/>
      <c r="T6"/>
    </row>
    <row r="7" spans="1:22" x14ac:dyDescent="0.2">
      <c r="A7" t="s">
        <v>210</v>
      </c>
      <c r="B7"/>
      <c r="D7" s="22" t="s">
        <v>211</v>
      </c>
      <c r="H7" s="1"/>
      <c r="I7"/>
      <c r="N7" s="1"/>
      <c r="O7"/>
      <c r="Q7" s="1"/>
      <c r="R7"/>
      <c r="S7" s="1"/>
      <c r="T7"/>
    </row>
    <row r="8" spans="1:22" x14ac:dyDescent="0.2">
      <c r="B8"/>
      <c r="H8" s="6"/>
      <c r="I8"/>
      <c r="N8" s="6"/>
      <c r="O8"/>
      <c r="Q8" s="6"/>
      <c r="R8"/>
      <c r="S8" s="6"/>
      <c r="T8"/>
    </row>
    <row r="9" spans="1:22" ht="12.75" customHeight="1" x14ac:dyDescent="0.2">
      <c r="A9" t="s">
        <v>6</v>
      </c>
      <c r="B9" s="224" t="s">
        <v>27</v>
      </c>
      <c r="C9" s="224"/>
      <c r="D9" s="224"/>
      <c r="E9" s="224"/>
      <c r="F9" s="224"/>
      <c r="G9" s="224"/>
      <c r="H9" s="224"/>
      <c r="I9" s="224" t="s">
        <v>28</v>
      </c>
      <c r="J9" s="224"/>
      <c r="K9" s="224"/>
      <c r="L9" s="224"/>
      <c r="M9" s="224"/>
      <c r="N9" s="224"/>
      <c r="O9" s="224" t="s">
        <v>29</v>
      </c>
      <c r="P9" s="224"/>
      <c r="Q9" s="224"/>
      <c r="R9" s="224" t="s">
        <v>30</v>
      </c>
      <c r="S9" s="224"/>
      <c r="T9" s="222" t="s">
        <v>31</v>
      </c>
      <c r="U9" t="s">
        <v>32</v>
      </c>
      <c r="V9" s="223" t="s">
        <v>33</v>
      </c>
    </row>
    <row r="10" spans="1:22" x14ac:dyDescent="0.2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s="1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 s="1" t="s">
        <v>40</v>
      </c>
      <c r="O10" t="s">
        <v>46</v>
      </c>
      <c r="P10" t="s">
        <v>47</v>
      </c>
      <c r="Q10" s="1" t="s">
        <v>40</v>
      </c>
      <c r="R10" t="s">
        <v>48</v>
      </c>
      <c r="S10" s="1" t="s">
        <v>49</v>
      </c>
      <c r="T10" s="223"/>
      <c r="V10" s="223"/>
    </row>
    <row r="11" spans="1:22" x14ac:dyDescent="0.2">
      <c r="A11" s="172">
        <f>'Web Graph Info.'!A2:A149</f>
        <v>42149</v>
      </c>
      <c r="B11"/>
      <c r="I11"/>
      <c r="O11"/>
      <c r="R11"/>
      <c r="S11" s="1"/>
      <c r="T11" s="8" t="e">
        <f>IF(SUM(B11:S11)=0,NA(),SUM(B11:S11))</f>
        <v>#N/A</v>
      </c>
      <c r="V11" s="4" t="e">
        <f>T11+U11</f>
        <v>#N/A</v>
      </c>
    </row>
    <row r="12" spans="1:22" x14ac:dyDescent="0.2">
      <c r="A12" s="172">
        <f>'Web Graph Info.'!A3:A150</f>
        <v>42150</v>
      </c>
      <c r="B12"/>
      <c r="I12"/>
      <c r="O12"/>
      <c r="R12"/>
      <c r="S12" s="1"/>
      <c r="T12" s="8" t="e">
        <f t="shared" ref="T12:T75" si="0">IF(SUM(B12:S12)=0,NA(),SUM(B12:S12))</f>
        <v>#N/A</v>
      </c>
      <c r="U12" s="4"/>
      <c r="V12" s="4" t="e">
        <f>T12+U12</f>
        <v>#N/A</v>
      </c>
    </row>
    <row r="13" spans="1:22" x14ac:dyDescent="0.2">
      <c r="A13" s="172">
        <f>'Web Graph Info.'!A4:A151</f>
        <v>42151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8" t="e">
        <f t="shared" si="0"/>
        <v>#N/A</v>
      </c>
      <c r="U13" s="22"/>
      <c r="V13" s="4" t="e">
        <f t="shared" ref="V13:V76" si="1">T13+U13</f>
        <v>#N/A</v>
      </c>
    </row>
    <row r="14" spans="1:22" x14ac:dyDescent="0.2">
      <c r="A14" s="172">
        <f>'Web Graph Info.'!A5:A152</f>
        <v>42152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8" t="e">
        <f t="shared" si="0"/>
        <v>#N/A</v>
      </c>
      <c r="U14" s="22"/>
      <c r="V14" s="4" t="e">
        <f t="shared" si="1"/>
        <v>#N/A</v>
      </c>
    </row>
    <row r="15" spans="1:22" x14ac:dyDescent="0.2">
      <c r="A15" s="172">
        <f>'Web Graph Info.'!A6:A153</f>
        <v>42153</v>
      </c>
      <c r="B15" s="22" t="s">
        <v>241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8" t="e">
        <f t="shared" si="0"/>
        <v>#N/A</v>
      </c>
      <c r="U15" s="22"/>
      <c r="V15" s="4" t="e">
        <f t="shared" si="1"/>
        <v>#N/A</v>
      </c>
    </row>
    <row r="16" spans="1:22" x14ac:dyDescent="0.2">
      <c r="A16" s="172">
        <f>'Web Graph Info.'!A7:A154</f>
        <v>42154</v>
      </c>
      <c r="B16" s="22">
        <v>3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2.6</v>
      </c>
      <c r="P16" s="22">
        <v>0</v>
      </c>
      <c r="Q16" s="22">
        <v>0</v>
      </c>
      <c r="R16" s="22">
        <v>0</v>
      </c>
      <c r="S16" s="22">
        <v>0</v>
      </c>
      <c r="T16" s="8">
        <f t="shared" si="0"/>
        <v>5.6</v>
      </c>
      <c r="U16" s="40">
        <v>14.3</v>
      </c>
      <c r="V16" s="4">
        <f t="shared" si="1"/>
        <v>19.899999999999999</v>
      </c>
    </row>
    <row r="17" spans="1:22" x14ac:dyDescent="0.2">
      <c r="A17" s="172">
        <f>'Web Graph Info.'!A8:A155</f>
        <v>42155</v>
      </c>
      <c r="B17" s="22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2.6</v>
      </c>
      <c r="P17" s="22">
        <v>0</v>
      </c>
      <c r="Q17" s="22">
        <v>0</v>
      </c>
      <c r="R17" s="22">
        <v>0</v>
      </c>
      <c r="S17" s="22">
        <v>0</v>
      </c>
      <c r="T17" s="8">
        <f t="shared" ref="T17:T18" si="2">IF(SUM(B17:S17)=0,NA(),SUM(B17:S17))</f>
        <v>5.6</v>
      </c>
      <c r="U17" s="40">
        <v>15.3</v>
      </c>
      <c r="V17" s="4">
        <f t="shared" ref="V17:V18" si="3">T17+U17</f>
        <v>20.9</v>
      </c>
    </row>
    <row r="18" spans="1:22" x14ac:dyDescent="0.2">
      <c r="A18" s="172">
        <f>'Web Graph Info.'!A9:A156</f>
        <v>42156</v>
      </c>
      <c r="B18" s="22">
        <v>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2.6</v>
      </c>
      <c r="P18" s="22">
        <v>0</v>
      </c>
      <c r="Q18" s="22">
        <v>0</v>
      </c>
      <c r="R18" s="22">
        <v>0</v>
      </c>
      <c r="S18" s="22">
        <v>0</v>
      </c>
      <c r="T18" s="8">
        <f t="shared" si="2"/>
        <v>5.6</v>
      </c>
      <c r="U18" s="40">
        <v>16.3</v>
      </c>
      <c r="V18" s="4">
        <f t="shared" si="3"/>
        <v>21.9</v>
      </c>
    </row>
    <row r="19" spans="1:22" x14ac:dyDescent="0.2">
      <c r="A19" s="172">
        <f>'Web Graph Info.'!A10:A157</f>
        <v>42157</v>
      </c>
      <c r="B19" s="22" t="s">
        <v>226</v>
      </c>
      <c r="C19" s="22" t="s">
        <v>226</v>
      </c>
      <c r="D19" s="22" t="s">
        <v>226</v>
      </c>
      <c r="E19" s="22" t="s">
        <v>226</v>
      </c>
      <c r="F19" s="22" t="s">
        <v>226</v>
      </c>
      <c r="G19" s="22" t="s">
        <v>226</v>
      </c>
      <c r="H19" s="22" t="s">
        <v>226</v>
      </c>
      <c r="I19" s="22" t="s">
        <v>226</v>
      </c>
      <c r="J19" s="22" t="s">
        <v>226</v>
      </c>
      <c r="K19" s="22" t="s">
        <v>226</v>
      </c>
      <c r="L19" s="22" t="s">
        <v>226</v>
      </c>
      <c r="M19" s="22" t="s">
        <v>226</v>
      </c>
      <c r="N19" s="22" t="s">
        <v>226</v>
      </c>
      <c r="O19" s="22" t="s">
        <v>226</v>
      </c>
      <c r="P19" s="22" t="s">
        <v>226</v>
      </c>
      <c r="Q19" s="22" t="s">
        <v>226</v>
      </c>
      <c r="R19" s="22" t="s">
        <v>226</v>
      </c>
      <c r="S19" s="22" t="s">
        <v>226</v>
      </c>
      <c r="T19" s="22" t="s">
        <v>226</v>
      </c>
      <c r="U19" s="22" t="s">
        <v>226</v>
      </c>
      <c r="V19" s="22" t="s">
        <v>226</v>
      </c>
    </row>
    <row r="20" spans="1:22" x14ac:dyDescent="0.2">
      <c r="A20" s="172">
        <f>'Web Graph Info.'!A11:A158</f>
        <v>42158</v>
      </c>
      <c r="B20" s="22" t="s">
        <v>226</v>
      </c>
      <c r="C20" s="22" t="s">
        <v>226</v>
      </c>
      <c r="D20" s="22" t="s">
        <v>226</v>
      </c>
      <c r="E20" s="22" t="s">
        <v>226</v>
      </c>
      <c r="F20" s="22" t="s">
        <v>226</v>
      </c>
      <c r="G20" s="22" t="s">
        <v>226</v>
      </c>
      <c r="H20" s="22" t="s">
        <v>226</v>
      </c>
      <c r="I20" s="22" t="s">
        <v>226</v>
      </c>
      <c r="J20" s="22" t="s">
        <v>226</v>
      </c>
      <c r="K20" s="22" t="s">
        <v>226</v>
      </c>
      <c r="L20" s="22" t="s">
        <v>226</v>
      </c>
      <c r="M20" s="22" t="s">
        <v>226</v>
      </c>
      <c r="N20" s="22" t="s">
        <v>226</v>
      </c>
      <c r="O20" s="22" t="s">
        <v>226</v>
      </c>
      <c r="P20" s="22" t="s">
        <v>226</v>
      </c>
      <c r="Q20" s="22" t="s">
        <v>226</v>
      </c>
      <c r="R20" s="22" t="s">
        <v>226</v>
      </c>
      <c r="S20" s="22" t="s">
        <v>226</v>
      </c>
      <c r="T20" s="22" t="s">
        <v>226</v>
      </c>
      <c r="U20" s="22" t="s">
        <v>226</v>
      </c>
      <c r="V20" s="22" t="s">
        <v>226</v>
      </c>
    </row>
    <row r="21" spans="1:22" x14ac:dyDescent="0.2">
      <c r="A21" s="172">
        <f>'Web Graph Info.'!A12:A159</f>
        <v>42159</v>
      </c>
      <c r="B21" s="22" t="s">
        <v>226</v>
      </c>
      <c r="C21" s="22" t="s">
        <v>226</v>
      </c>
      <c r="D21" s="22" t="s">
        <v>226</v>
      </c>
      <c r="E21" s="22" t="s">
        <v>226</v>
      </c>
      <c r="F21" s="22" t="s">
        <v>226</v>
      </c>
      <c r="G21" s="22" t="s">
        <v>226</v>
      </c>
      <c r="H21" s="22" t="s">
        <v>226</v>
      </c>
      <c r="I21" s="22" t="s">
        <v>226</v>
      </c>
      <c r="J21" s="22" t="s">
        <v>226</v>
      </c>
      <c r="K21" s="22" t="s">
        <v>226</v>
      </c>
      <c r="L21" s="22" t="s">
        <v>226</v>
      </c>
      <c r="M21" s="22" t="s">
        <v>226</v>
      </c>
      <c r="N21" s="22" t="s">
        <v>226</v>
      </c>
      <c r="O21" s="22" t="s">
        <v>226</v>
      </c>
      <c r="P21" s="22" t="s">
        <v>226</v>
      </c>
      <c r="Q21" s="22" t="s">
        <v>226</v>
      </c>
      <c r="R21" s="22" t="s">
        <v>226</v>
      </c>
      <c r="S21" s="22" t="s">
        <v>226</v>
      </c>
      <c r="T21" s="22" t="s">
        <v>226</v>
      </c>
      <c r="U21" s="22" t="s">
        <v>226</v>
      </c>
      <c r="V21" s="22" t="s">
        <v>226</v>
      </c>
    </row>
    <row r="22" spans="1:22" x14ac:dyDescent="0.2">
      <c r="A22" s="172">
        <f>'Web Graph Info.'!A13:A160</f>
        <v>42160</v>
      </c>
      <c r="B22" s="22" t="s">
        <v>226</v>
      </c>
      <c r="C22" s="22" t="s">
        <v>226</v>
      </c>
      <c r="D22" s="22" t="s">
        <v>226</v>
      </c>
      <c r="E22" s="22" t="s">
        <v>226</v>
      </c>
      <c r="F22" s="22" t="s">
        <v>226</v>
      </c>
      <c r="G22" s="22" t="s">
        <v>226</v>
      </c>
      <c r="H22" s="22" t="s">
        <v>226</v>
      </c>
      <c r="I22" s="22" t="s">
        <v>226</v>
      </c>
      <c r="J22" s="22" t="s">
        <v>226</v>
      </c>
      <c r="K22" s="22" t="s">
        <v>226</v>
      </c>
      <c r="L22" s="22" t="s">
        <v>226</v>
      </c>
      <c r="M22" s="22" t="s">
        <v>226</v>
      </c>
      <c r="N22" s="22" t="s">
        <v>226</v>
      </c>
      <c r="O22" s="22" t="s">
        <v>226</v>
      </c>
      <c r="P22" s="22" t="s">
        <v>226</v>
      </c>
      <c r="Q22" s="22" t="s">
        <v>226</v>
      </c>
      <c r="R22" s="22" t="s">
        <v>226</v>
      </c>
      <c r="S22" s="22" t="s">
        <v>226</v>
      </c>
      <c r="T22" s="22" t="s">
        <v>226</v>
      </c>
      <c r="U22" s="22" t="s">
        <v>226</v>
      </c>
      <c r="V22" s="22" t="s">
        <v>226</v>
      </c>
    </row>
    <row r="23" spans="1:22" x14ac:dyDescent="0.2">
      <c r="A23" s="172">
        <f>'Web Graph Info.'!A14:A161</f>
        <v>42161</v>
      </c>
      <c r="B23" s="22">
        <v>138.6</v>
      </c>
      <c r="C23" s="22">
        <v>4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2.6</v>
      </c>
      <c r="N23" s="22">
        <v>0</v>
      </c>
      <c r="O23" s="22">
        <v>4</v>
      </c>
      <c r="P23" s="22">
        <v>0</v>
      </c>
      <c r="Q23" s="22">
        <v>0</v>
      </c>
      <c r="R23" s="22">
        <v>0</v>
      </c>
      <c r="S23" s="22">
        <v>0</v>
      </c>
      <c r="T23" s="8">
        <f t="shared" si="0"/>
        <v>149.19999999999999</v>
      </c>
      <c r="U23" s="40">
        <v>77.3</v>
      </c>
      <c r="V23" s="4">
        <f t="shared" si="1"/>
        <v>226.5</v>
      </c>
    </row>
    <row r="24" spans="1:22" x14ac:dyDescent="0.2">
      <c r="A24" s="172">
        <f>'Web Graph Info.'!A15:A162</f>
        <v>42162</v>
      </c>
      <c r="B24" s="22">
        <v>138.6</v>
      </c>
      <c r="C24" s="22">
        <v>4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2.6</v>
      </c>
      <c r="N24" s="22">
        <v>0</v>
      </c>
      <c r="O24" s="22">
        <v>4</v>
      </c>
      <c r="P24" s="22">
        <v>0</v>
      </c>
      <c r="Q24" s="22">
        <v>0</v>
      </c>
      <c r="R24" s="22">
        <v>0</v>
      </c>
      <c r="S24" s="22">
        <v>0</v>
      </c>
      <c r="T24" s="8">
        <f t="shared" ref="T24:T25" si="4">IF(SUM(B24:S24)=0,NA(),SUM(B24:S24))</f>
        <v>149.19999999999999</v>
      </c>
      <c r="U24" s="40">
        <v>78.3</v>
      </c>
      <c r="V24" s="4">
        <f t="shared" ref="V24:V25" si="5">T24+U24</f>
        <v>227.5</v>
      </c>
    </row>
    <row r="25" spans="1:22" x14ac:dyDescent="0.2">
      <c r="A25" s="172">
        <f>'Web Graph Info.'!A16:A163</f>
        <v>42163</v>
      </c>
      <c r="B25" s="22">
        <v>138.6</v>
      </c>
      <c r="C25" s="22">
        <v>4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2.6</v>
      </c>
      <c r="N25" s="22">
        <v>0</v>
      </c>
      <c r="O25" s="22">
        <v>4</v>
      </c>
      <c r="P25" s="22">
        <v>0</v>
      </c>
      <c r="Q25" s="22">
        <v>0</v>
      </c>
      <c r="R25" s="22">
        <v>0</v>
      </c>
      <c r="S25" s="22">
        <v>0</v>
      </c>
      <c r="T25" s="8">
        <f t="shared" si="4"/>
        <v>149.19999999999999</v>
      </c>
      <c r="U25" s="40">
        <v>79.3</v>
      </c>
      <c r="V25" s="4">
        <f t="shared" si="5"/>
        <v>228.5</v>
      </c>
    </row>
    <row r="26" spans="1:22" x14ac:dyDescent="0.2">
      <c r="A26" s="172">
        <f>'Web Graph Info.'!A17:A164</f>
        <v>42164</v>
      </c>
      <c r="B26" s="22">
        <v>526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8">
        <f t="shared" si="0"/>
        <v>526</v>
      </c>
      <c r="U26" s="40">
        <v>236</v>
      </c>
      <c r="V26" s="4">
        <f t="shared" si="1"/>
        <v>762</v>
      </c>
    </row>
    <row r="27" spans="1:22" x14ac:dyDescent="0.2">
      <c r="A27" s="172">
        <f>'Web Graph Info.'!A18:A165</f>
        <v>42165</v>
      </c>
      <c r="B27" s="22">
        <v>526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8">
        <f t="shared" ref="T27" si="6">IF(SUM(B27:S27)=0,NA(),SUM(B27:S27))</f>
        <v>526</v>
      </c>
      <c r="U27" s="40">
        <v>237</v>
      </c>
      <c r="V27" s="4">
        <f t="shared" ref="V27" si="7">T27+U27</f>
        <v>763</v>
      </c>
    </row>
    <row r="28" spans="1:22" x14ac:dyDescent="0.2">
      <c r="A28" s="172">
        <f>'Web Graph Info.'!A19:A166</f>
        <v>42166</v>
      </c>
      <c r="B28" s="22">
        <v>130</v>
      </c>
      <c r="C28" s="22">
        <v>5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5</v>
      </c>
      <c r="M28" s="22">
        <v>3</v>
      </c>
      <c r="N28" s="22">
        <v>6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8">
        <f t="shared" si="0"/>
        <v>149</v>
      </c>
      <c r="U28" s="40">
        <v>62</v>
      </c>
      <c r="V28" s="4">
        <f t="shared" si="1"/>
        <v>211</v>
      </c>
    </row>
    <row r="29" spans="1:22" x14ac:dyDescent="0.2">
      <c r="A29" s="172">
        <f>'Web Graph Info.'!A20:A167</f>
        <v>42167</v>
      </c>
      <c r="B29" s="22">
        <v>130</v>
      </c>
      <c r="C29" s="22">
        <v>5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5</v>
      </c>
      <c r="M29" s="22">
        <v>3</v>
      </c>
      <c r="N29" s="22">
        <v>6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8">
        <f t="shared" ref="T29" si="8">IF(SUM(B29:S29)=0,NA(),SUM(B29:S29))</f>
        <v>149</v>
      </c>
      <c r="U29" s="40">
        <v>63</v>
      </c>
      <c r="V29" s="4">
        <f t="shared" ref="V29" si="9">T29+U29</f>
        <v>212</v>
      </c>
    </row>
    <row r="30" spans="1:22" x14ac:dyDescent="0.2">
      <c r="A30" s="172">
        <f>'Web Graph Info.'!A21:A168</f>
        <v>42168</v>
      </c>
      <c r="B30" s="22">
        <v>184</v>
      </c>
      <c r="C30" s="22">
        <v>2.6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0.6</v>
      </c>
      <c r="J30" s="22">
        <v>0</v>
      </c>
      <c r="K30" s="22">
        <v>0</v>
      </c>
      <c r="L30" s="22">
        <v>8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8">
        <f t="shared" si="0"/>
        <v>195.2</v>
      </c>
      <c r="U30" s="40">
        <v>256</v>
      </c>
      <c r="V30" s="4">
        <f t="shared" si="1"/>
        <v>451.2</v>
      </c>
    </row>
    <row r="31" spans="1:22" x14ac:dyDescent="0.2">
      <c r="A31" s="172">
        <f>'Web Graph Info.'!A22:A169</f>
        <v>42169</v>
      </c>
      <c r="B31" s="22">
        <v>184</v>
      </c>
      <c r="C31" s="22">
        <v>2.6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0.6</v>
      </c>
      <c r="J31" s="22">
        <v>0</v>
      </c>
      <c r="K31" s="22">
        <v>0</v>
      </c>
      <c r="L31" s="22">
        <v>8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8">
        <f t="shared" ref="T31:T33" si="10">IF(SUM(B31:S31)=0,NA(),SUM(B31:S31))</f>
        <v>195.2</v>
      </c>
      <c r="U31" s="40">
        <v>257</v>
      </c>
      <c r="V31" s="4">
        <f t="shared" ref="V31:V33" si="11">T31+U31</f>
        <v>452.2</v>
      </c>
    </row>
    <row r="32" spans="1:22" x14ac:dyDescent="0.2">
      <c r="A32" s="172">
        <f>'Web Graph Info.'!A23:A170</f>
        <v>42170</v>
      </c>
      <c r="B32" s="22">
        <v>184</v>
      </c>
      <c r="C32" s="22">
        <v>2.6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0.6</v>
      </c>
      <c r="J32" s="22">
        <v>0</v>
      </c>
      <c r="K32" s="22">
        <v>0</v>
      </c>
      <c r="L32" s="22">
        <v>8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8">
        <f t="shared" si="10"/>
        <v>195.2</v>
      </c>
      <c r="U32" s="40">
        <v>258</v>
      </c>
      <c r="V32" s="4">
        <f t="shared" si="11"/>
        <v>453.2</v>
      </c>
    </row>
    <row r="33" spans="1:22" x14ac:dyDescent="0.2">
      <c r="A33" s="172">
        <f>'Web Graph Info.'!A24:A171</f>
        <v>42171</v>
      </c>
      <c r="B33" s="22">
        <v>10.5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0.5</v>
      </c>
      <c r="J33" s="22">
        <v>1.5</v>
      </c>
      <c r="K33" s="22">
        <v>0</v>
      </c>
      <c r="L33" s="22">
        <v>0.5</v>
      </c>
      <c r="M33" s="22">
        <v>0</v>
      </c>
      <c r="N33" s="22">
        <v>0</v>
      </c>
      <c r="O33" s="22">
        <v>6.5</v>
      </c>
      <c r="P33" s="22">
        <v>0</v>
      </c>
      <c r="Q33" s="22">
        <v>0</v>
      </c>
      <c r="R33" s="22">
        <v>0</v>
      </c>
      <c r="S33" s="22">
        <v>0</v>
      </c>
      <c r="T33" s="8">
        <f t="shared" si="10"/>
        <v>19.5</v>
      </c>
      <c r="U33" s="40">
        <v>11</v>
      </c>
      <c r="V33" s="4">
        <f t="shared" si="11"/>
        <v>30.5</v>
      </c>
    </row>
    <row r="34" spans="1:22" x14ac:dyDescent="0.2">
      <c r="A34" s="172">
        <f>'Web Graph Info.'!A25:A172</f>
        <v>42172</v>
      </c>
      <c r="B34" s="22">
        <v>10.5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0.5</v>
      </c>
      <c r="J34" s="22">
        <v>1.5</v>
      </c>
      <c r="K34" s="22">
        <v>0</v>
      </c>
      <c r="L34" s="22">
        <v>0.5</v>
      </c>
      <c r="M34" s="22">
        <v>0</v>
      </c>
      <c r="N34" s="22">
        <v>0</v>
      </c>
      <c r="O34" s="22">
        <v>6.5</v>
      </c>
      <c r="P34" s="22">
        <v>0</v>
      </c>
      <c r="Q34" s="22">
        <v>0</v>
      </c>
      <c r="R34" s="22">
        <v>0</v>
      </c>
      <c r="S34" s="22">
        <v>0</v>
      </c>
      <c r="T34" s="8">
        <f t="shared" ref="T34" si="12">IF(SUM(B34:S34)=0,NA(),SUM(B34:S34))</f>
        <v>19.5</v>
      </c>
      <c r="U34" s="40">
        <v>12</v>
      </c>
      <c r="V34" s="4">
        <f t="shared" ref="V34" si="13">T34+U34</f>
        <v>31.5</v>
      </c>
    </row>
    <row r="35" spans="1:22" x14ac:dyDescent="0.2">
      <c r="A35" s="172">
        <f>'Web Graph Info.'!A26:A173</f>
        <v>42173</v>
      </c>
      <c r="B35" s="22">
        <v>69.5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7</v>
      </c>
      <c r="K35" s="22">
        <v>0</v>
      </c>
      <c r="L35" s="22">
        <v>0</v>
      </c>
      <c r="M35" s="22">
        <v>0</v>
      </c>
      <c r="N35" s="22">
        <v>0</v>
      </c>
      <c r="O35" s="22">
        <v>9</v>
      </c>
      <c r="P35" s="22">
        <v>0</v>
      </c>
      <c r="Q35" s="22">
        <v>0</v>
      </c>
      <c r="R35" s="22">
        <v>0</v>
      </c>
      <c r="S35" s="22">
        <v>0.5</v>
      </c>
      <c r="T35" s="8">
        <f t="shared" si="0"/>
        <v>86</v>
      </c>
      <c r="U35" s="40">
        <v>54</v>
      </c>
      <c r="V35" s="4">
        <f t="shared" ref="V35" si="14">T35+U35</f>
        <v>140</v>
      </c>
    </row>
    <row r="36" spans="1:22" x14ac:dyDescent="0.2">
      <c r="A36" s="172">
        <f>'Web Graph Info.'!A27:A174</f>
        <v>42174</v>
      </c>
      <c r="B36" s="22">
        <v>69.5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7</v>
      </c>
      <c r="K36" s="22">
        <v>0</v>
      </c>
      <c r="L36" s="22">
        <v>0</v>
      </c>
      <c r="M36" s="22">
        <v>0</v>
      </c>
      <c r="N36" s="22">
        <v>0</v>
      </c>
      <c r="O36" s="22">
        <v>9</v>
      </c>
      <c r="P36" s="22">
        <v>0</v>
      </c>
      <c r="Q36" s="22">
        <v>0</v>
      </c>
      <c r="R36" s="22">
        <v>0</v>
      </c>
      <c r="S36" s="22">
        <v>0.5</v>
      </c>
      <c r="T36" s="8">
        <f t="shared" ref="T36" si="15">IF(SUM(B36:S36)=0,NA(),SUM(B36:S36))</f>
        <v>86</v>
      </c>
      <c r="U36" s="40">
        <v>55</v>
      </c>
      <c r="V36" s="4">
        <f t="shared" ref="V36" si="16">T36+U36</f>
        <v>141</v>
      </c>
    </row>
    <row r="37" spans="1:22" x14ac:dyDescent="0.2">
      <c r="A37" s="172">
        <f>'Web Graph Info.'!A28:A175</f>
        <v>42175</v>
      </c>
      <c r="B37" s="22">
        <v>466.6</v>
      </c>
      <c r="C37" s="22">
        <v>2.6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6.6</v>
      </c>
      <c r="K37" s="22">
        <v>0</v>
      </c>
      <c r="L37" s="22">
        <v>2.6</v>
      </c>
      <c r="M37" s="22">
        <v>0</v>
      </c>
      <c r="N37" s="22">
        <v>0</v>
      </c>
      <c r="O37" s="22">
        <v>2.6</v>
      </c>
      <c r="P37" s="22">
        <v>0</v>
      </c>
      <c r="Q37" s="22">
        <v>0</v>
      </c>
      <c r="R37" s="22">
        <v>0</v>
      </c>
      <c r="S37" s="22">
        <v>0</v>
      </c>
      <c r="T37" s="8">
        <f t="shared" si="0"/>
        <v>481.00000000000011</v>
      </c>
      <c r="U37" s="40">
        <v>58.6</v>
      </c>
      <c r="V37" s="4">
        <f t="shared" si="1"/>
        <v>539.60000000000014</v>
      </c>
    </row>
    <row r="38" spans="1:22" x14ac:dyDescent="0.2">
      <c r="A38" s="172">
        <f>'Web Graph Info.'!A29:A176</f>
        <v>42176</v>
      </c>
      <c r="B38" s="22">
        <v>466.6</v>
      </c>
      <c r="C38" s="22">
        <v>2.6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6.6</v>
      </c>
      <c r="K38" s="22">
        <v>0</v>
      </c>
      <c r="L38" s="22">
        <v>2.6</v>
      </c>
      <c r="M38" s="22">
        <v>0</v>
      </c>
      <c r="N38" s="22">
        <v>0</v>
      </c>
      <c r="O38" s="22">
        <v>2.6</v>
      </c>
      <c r="P38" s="22">
        <v>0</v>
      </c>
      <c r="Q38" s="22">
        <v>0</v>
      </c>
      <c r="R38" s="22">
        <v>0</v>
      </c>
      <c r="S38" s="22">
        <v>0</v>
      </c>
      <c r="T38" s="8">
        <f t="shared" ref="T38:T39" si="17">IF(SUM(B38:S38)=0,NA(),SUM(B38:S38))</f>
        <v>481.00000000000011</v>
      </c>
      <c r="U38" s="40">
        <v>59.6</v>
      </c>
      <c r="V38" s="4">
        <f t="shared" ref="V38:V39" si="18">T38+U38</f>
        <v>540.60000000000014</v>
      </c>
    </row>
    <row r="39" spans="1:22" x14ac:dyDescent="0.2">
      <c r="A39" s="172">
        <f>'Web Graph Info.'!A30:A177</f>
        <v>42177</v>
      </c>
      <c r="B39" s="22">
        <v>466.6</v>
      </c>
      <c r="C39" s="22">
        <v>2.6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6.6</v>
      </c>
      <c r="K39" s="22">
        <v>0</v>
      </c>
      <c r="L39" s="22">
        <v>2.6</v>
      </c>
      <c r="M39" s="22">
        <v>0</v>
      </c>
      <c r="N39" s="22">
        <v>0</v>
      </c>
      <c r="O39" s="22">
        <v>2.6</v>
      </c>
      <c r="P39" s="22">
        <v>0</v>
      </c>
      <c r="Q39" s="22">
        <v>0</v>
      </c>
      <c r="R39" s="22">
        <v>0</v>
      </c>
      <c r="S39" s="22">
        <v>0</v>
      </c>
      <c r="T39" s="8">
        <f t="shared" si="17"/>
        <v>481.00000000000011</v>
      </c>
      <c r="U39" s="40">
        <v>60.6</v>
      </c>
      <c r="V39" s="4">
        <f t="shared" si="18"/>
        <v>541.60000000000014</v>
      </c>
    </row>
    <row r="40" spans="1:22" x14ac:dyDescent="0.2">
      <c r="A40" s="172">
        <f>'Web Graph Info.'!A31:A178</f>
        <v>42178</v>
      </c>
      <c r="B40" s="22">
        <v>105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2</v>
      </c>
      <c r="J40" s="22">
        <v>7</v>
      </c>
      <c r="K40" s="22">
        <v>0</v>
      </c>
      <c r="L40" s="22">
        <v>3</v>
      </c>
      <c r="M40" s="22">
        <v>0</v>
      </c>
      <c r="N40" s="22">
        <v>0</v>
      </c>
      <c r="O40" s="22">
        <v>4</v>
      </c>
      <c r="P40" s="22">
        <v>0</v>
      </c>
      <c r="Q40" s="22">
        <v>0</v>
      </c>
      <c r="R40" s="22">
        <v>0</v>
      </c>
      <c r="S40" s="22">
        <v>0</v>
      </c>
      <c r="T40" s="8">
        <f t="shared" si="0"/>
        <v>121</v>
      </c>
      <c r="U40" s="40">
        <v>24</v>
      </c>
      <c r="V40" s="4">
        <f t="shared" ref="V40" si="19">T40+U40</f>
        <v>145</v>
      </c>
    </row>
    <row r="41" spans="1:22" x14ac:dyDescent="0.2">
      <c r="A41" s="172">
        <f>'Web Graph Info.'!A32:A179</f>
        <v>42179</v>
      </c>
      <c r="B41" s="22">
        <v>105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2</v>
      </c>
      <c r="J41" s="22">
        <v>7</v>
      </c>
      <c r="K41" s="22">
        <v>0</v>
      </c>
      <c r="L41" s="22">
        <v>3</v>
      </c>
      <c r="M41" s="22">
        <v>0</v>
      </c>
      <c r="N41" s="22">
        <v>0</v>
      </c>
      <c r="O41" s="22">
        <v>4</v>
      </c>
      <c r="P41" s="22">
        <v>0</v>
      </c>
      <c r="Q41" s="22">
        <v>0</v>
      </c>
      <c r="R41" s="22">
        <v>0</v>
      </c>
      <c r="S41" s="22">
        <v>0</v>
      </c>
      <c r="T41" s="8">
        <f t="shared" ref="T41" si="20">IF(SUM(B41:S41)=0,NA(),SUM(B41:S41))</f>
        <v>121</v>
      </c>
      <c r="U41" s="40">
        <v>25</v>
      </c>
      <c r="V41" s="4">
        <f t="shared" ref="V41" si="21">T41+U41</f>
        <v>146</v>
      </c>
    </row>
    <row r="42" spans="1:22" x14ac:dyDescent="0.2">
      <c r="A42" s="172">
        <f>'Web Graph Info.'!A33:A180</f>
        <v>42180</v>
      </c>
      <c r="B42" s="22">
        <v>44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1</v>
      </c>
      <c r="J42" s="22">
        <v>0.5</v>
      </c>
      <c r="K42" s="22">
        <v>0</v>
      </c>
      <c r="L42" s="22">
        <v>0.5</v>
      </c>
      <c r="M42" s="22">
        <v>1.5</v>
      </c>
      <c r="N42" s="22">
        <v>0</v>
      </c>
      <c r="O42" s="22">
        <v>3</v>
      </c>
      <c r="P42" s="22">
        <v>0</v>
      </c>
      <c r="Q42" s="22">
        <v>0</v>
      </c>
      <c r="R42" s="22">
        <v>0</v>
      </c>
      <c r="S42" s="22">
        <v>0</v>
      </c>
      <c r="T42" s="8">
        <f t="shared" si="0"/>
        <v>50.5</v>
      </c>
      <c r="U42" s="40">
        <v>7.5</v>
      </c>
      <c r="V42" s="4">
        <f t="shared" ref="V42" si="22">T42+U42</f>
        <v>58</v>
      </c>
    </row>
    <row r="43" spans="1:22" x14ac:dyDescent="0.2">
      <c r="A43" s="172">
        <f>'Web Graph Info.'!A34:A181</f>
        <v>42181</v>
      </c>
      <c r="B43" s="22">
        <v>44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1</v>
      </c>
      <c r="J43" s="22">
        <v>0.5</v>
      </c>
      <c r="K43" s="22">
        <v>0</v>
      </c>
      <c r="L43" s="22">
        <v>0.5</v>
      </c>
      <c r="M43" s="22">
        <v>1.5</v>
      </c>
      <c r="N43" s="22">
        <v>0</v>
      </c>
      <c r="O43" s="22">
        <v>3</v>
      </c>
      <c r="P43" s="22">
        <v>0</v>
      </c>
      <c r="Q43" s="22">
        <v>0</v>
      </c>
      <c r="R43" s="22">
        <v>0</v>
      </c>
      <c r="S43" s="22">
        <v>0</v>
      </c>
      <c r="T43" s="8">
        <f t="shared" ref="T43" si="23">IF(SUM(B43:S43)=0,NA(),SUM(B43:S43))</f>
        <v>50.5</v>
      </c>
      <c r="U43" s="40">
        <v>8.5</v>
      </c>
      <c r="V43" s="4">
        <f t="shared" ref="V43" si="24">T43+U43</f>
        <v>59</v>
      </c>
    </row>
    <row r="44" spans="1:22" x14ac:dyDescent="0.2">
      <c r="A44" s="172">
        <f>'Web Graph Info.'!A35:A182</f>
        <v>42182</v>
      </c>
      <c r="B44" s="22">
        <v>199</v>
      </c>
      <c r="C44" s="22">
        <v>1.6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2.2999999999999998</v>
      </c>
      <c r="K44" s="22">
        <v>0</v>
      </c>
      <c r="L44" s="22">
        <v>0</v>
      </c>
      <c r="M44" s="22">
        <v>0</v>
      </c>
      <c r="N44" s="22">
        <v>0</v>
      </c>
      <c r="O44" s="22">
        <v>2.6</v>
      </c>
      <c r="P44" s="22">
        <v>0</v>
      </c>
      <c r="Q44" s="22">
        <v>0</v>
      </c>
      <c r="R44" s="22">
        <v>0</v>
      </c>
      <c r="S44" s="22">
        <v>0</v>
      </c>
      <c r="T44" s="8">
        <f t="shared" si="0"/>
        <v>205.5</v>
      </c>
      <c r="U44" s="40">
        <v>17.600000000000001</v>
      </c>
      <c r="V44" s="4">
        <f t="shared" si="1"/>
        <v>223.1</v>
      </c>
    </row>
    <row r="45" spans="1:22" x14ac:dyDescent="0.2">
      <c r="A45" s="172">
        <f>'Web Graph Info.'!A36:A183</f>
        <v>42183</v>
      </c>
      <c r="B45" s="22">
        <v>199</v>
      </c>
      <c r="C45" s="22">
        <v>1.6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2.2999999999999998</v>
      </c>
      <c r="K45" s="22">
        <v>0</v>
      </c>
      <c r="L45" s="22">
        <v>0</v>
      </c>
      <c r="M45" s="22">
        <v>0</v>
      </c>
      <c r="N45" s="22">
        <v>0</v>
      </c>
      <c r="O45" s="22">
        <v>2.6</v>
      </c>
      <c r="P45" s="22">
        <v>0</v>
      </c>
      <c r="Q45" s="22">
        <v>0</v>
      </c>
      <c r="R45" s="22">
        <v>0</v>
      </c>
      <c r="S45" s="22">
        <v>0</v>
      </c>
      <c r="T45" s="8">
        <f t="shared" ref="T45:T46" si="25">IF(SUM(B45:S45)=0,NA(),SUM(B45:S45))</f>
        <v>205.5</v>
      </c>
      <c r="U45" s="40">
        <v>18.600000000000001</v>
      </c>
      <c r="V45" s="4">
        <f t="shared" ref="V45:V46" si="26">T45+U45</f>
        <v>224.1</v>
      </c>
    </row>
    <row r="46" spans="1:22" x14ac:dyDescent="0.2">
      <c r="A46" s="172">
        <f>'Web Graph Info.'!A37:A184</f>
        <v>42184</v>
      </c>
      <c r="B46" s="22">
        <v>199</v>
      </c>
      <c r="C46" s="22">
        <v>1.6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2.2999999999999998</v>
      </c>
      <c r="K46" s="22">
        <v>0</v>
      </c>
      <c r="L46" s="22">
        <v>0</v>
      </c>
      <c r="M46" s="22">
        <v>0</v>
      </c>
      <c r="N46" s="22">
        <v>0</v>
      </c>
      <c r="O46" s="22">
        <v>2.6</v>
      </c>
      <c r="P46" s="22">
        <v>0</v>
      </c>
      <c r="Q46" s="22">
        <v>0</v>
      </c>
      <c r="R46" s="22">
        <v>0</v>
      </c>
      <c r="S46" s="22">
        <v>0</v>
      </c>
      <c r="T46" s="8">
        <f t="shared" si="25"/>
        <v>205.5</v>
      </c>
      <c r="U46" s="40">
        <v>19.600000000000001</v>
      </c>
      <c r="V46" s="4">
        <f t="shared" si="26"/>
        <v>225.1</v>
      </c>
    </row>
    <row r="47" spans="1:22" x14ac:dyDescent="0.2">
      <c r="A47" s="172">
        <f>'Web Graph Info.'!A38:A185</f>
        <v>42185</v>
      </c>
      <c r="B47" s="22">
        <v>29.5</v>
      </c>
      <c r="C47" s="22">
        <v>0.5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0.5</v>
      </c>
      <c r="J47" s="22">
        <v>1</v>
      </c>
      <c r="K47" s="22">
        <v>0</v>
      </c>
      <c r="L47" s="22">
        <v>0</v>
      </c>
      <c r="M47" s="22">
        <v>0</v>
      </c>
      <c r="N47" s="22">
        <v>0</v>
      </c>
      <c r="O47" s="22">
        <v>1</v>
      </c>
      <c r="P47" s="22">
        <v>0</v>
      </c>
      <c r="Q47" s="22">
        <v>0</v>
      </c>
      <c r="R47" s="22">
        <v>0</v>
      </c>
      <c r="S47" s="22">
        <v>0</v>
      </c>
      <c r="T47" s="8">
        <f t="shared" si="0"/>
        <v>32.5</v>
      </c>
      <c r="U47" s="40">
        <v>8.5</v>
      </c>
      <c r="V47" s="4">
        <f t="shared" ref="V47" si="27">T47+U47</f>
        <v>41</v>
      </c>
    </row>
    <row r="48" spans="1:22" x14ac:dyDescent="0.2">
      <c r="A48" s="172">
        <f>'Web Graph Info.'!A39:A186</f>
        <v>42186</v>
      </c>
      <c r="B48" s="22">
        <v>29.5</v>
      </c>
      <c r="C48" s="22">
        <v>0.5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0.5</v>
      </c>
      <c r="J48" s="22">
        <v>1</v>
      </c>
      <c r="K48" s="22">
        <v>0</v>
      </c>
      <c r="L48" s="22">
        <v>0</v>
      </c>
      <c r="M48" s="22">
        <v>0</v>
      </c>
      <c r="N48" s="22">
        <v>0</v>
      </c>
      <c r="O48" s="22">
        <v>1</v>
      </c>
      <c r="P48" s="22">
        <v>0</v>
      </c>
      <c r="Q48" s="22">
        <v>0</v>
      </c>
      <c r="R48" s="22">
        <v>0</v>
      </c>
      <c r="S48" s="22">
        <v>0</v>
      </c>
      <c r="T48" s="8">
        <f t="shared" ref="T48" si="28">IF(SUM(B48:S48)=0,NA(),SUM(B48:S48))</f>
        <v>32.5</v>
      </c>
      <c r="U48" s="40">
        <v>9.5</v>
      </c>
      <c r="V48" s="4">
        <f t="shared" si="1"/>
        <v>42</v>
      </c>
    </row>
    <row r="49" spans="1:22" x14ac:dyDescent="0.2">
      <c r="A49" s="172">
        <f>'Web Graph Info.'!A40:A187</f>
        <v>42187</v>
      </c>
      <c r="B49" s="22">
        <v>28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1</v>
      </c>
      <c r="N49" s="22">
        <v>0</v>
      </c>
      <c r="O49" s="22">
        <v>1</v>
      </c>
      <c r="P49" s="22">
        <v>0</v>
      </c>
      <c r="Q49" s="22">
        <v>0</v>
      </c>
      <c r="R49" s="22">
        <v>0</v>
      </c>
      <c r="S49" s="22">
        <v>0</v>
      </c>
      <c r="T49" s="8">
        <f t="shared" si="0"/>
        <v>30</v>
      </c>
      <c r="U49" s="40">
        <v>10</v>
      </c>
      <c r="V49" s="4">
        <f t="shared" ref="V49:V50" si="29">T49+U49</f>
        <v>40</v>
      </c>
    </row>
    <row r="50" spans="1:22" x14ac:dyDescent="0.2">
      <c r="A50" s="172">
        <f>'Web Graph Info.'!A41:A188</f>
        <v>42188</v>
      </c>
      <c r="B50" s="22">
        <v>114.5</v>
      </c>
      <c r="C50" s="22">
        <v>0.5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3</v>
      </c>
      <c r="J50" s="22">
        <v>4</v>
      </c>
      <c r="K50" s="22">
        <v>0</v>
      </c>
      <c r="L50" s="22">
        <v>1</v>
      </c>
      <c r="M50" s="22">
        <v>8</v>
      </c>
      <c r="N50" s="22">
        <v>0</v>
      </c>
      <c r="O50" s="22">
        <v>1</v>
      </c>
      <c r="P50" s="22">
        <v>0</v>
      </c>
      <c r="Q50" s="22">
        <v>0</v>
      </c>
      <c r="R50" s="22">
        <v>0</v>
      </c>
      <c r="S50" s="22">
        <v>0</v>
      </c>
      <c r="T50" s="8">
        <f t="shared" si="0"/>
        <v>132</v>
      </c>
      <c r="U50" s="40">
        <v>17.5</v>
      </c>
      <c r="V50" s="4">
        <f t="shared" si="29"/>
        <v>149.5</v>
      </c>
    </row>
    <row r="51" spans="1:22" x14ac:dyDescent="0.2">
      <c r="A51" s="172">
        <f>'Web Graph Info.'!A42:A189</f>
        <v>42189</v>
      </c>
      <c r="B51" s="22">
        <v>114.5</v>
      </c>
      <c r="C51" s="22">
        <v>0.5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3</v>
      </c>
      <c r="J51" s="22">
        <v>4</v>
      </c>
      <c r="K51" s="22">
        <v>0</v>
      </c>
      <c r="L51" s="22">
        <v>1</v>
      </c>
      <c r="M51" s="22">
        <v>8</v>
      </c>
      <c r="N51" s="22">
        <v>0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8">
        <f t="shared" ref="T51:T53" si="30">IF(SUM(B51:S51)=0,NA(),SUM(B51:S51))</f>
        <v>132</v>
      </c>
      <c r="U51" s="40">
        <v>17.5</v>
      </c>
      <c r="V51" s="4">
        <f t="shared" si="1"/>
        <v>149.5</v>
      </c>
    </row>
    <row r="52" spans="1:22" x14ac:dyDescent="0.2">
      <c r="A52" s="172">
        <f>'Web Graph Info.'!A43:A190</f>
        <v>42190</v>
      </c>
      <c r="B52" s="22">
        <v>114.5</v>
      </c>
      <c r="C52" s="22">
        <v>0.5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3</v>
      </c>
      <c r="J52" s="22">
        <v>4</v>
      </c>
      <c r="K52" s="22">
        <v>0</v>
      </c>
      <c r="L52" s="22">
        <v>1</v>
      </c>
      <c r="M52" s="22">
        <v>8</v>
      </c>
      <c r="N52" s="22">
        <v>0</v>
      </c>
      <c r="O52" s="22">
        <v>1</v>
      </c>
      <c r="P52" s="22">
        <v>0</v>
      </c>
      <c r="Q52" s="22">
        <v>0</v>
      </c>
      <c r="R52" s="22">
        <v>0</v>
      </c>
      <c r="S52" s="22">
        <v>0</v>
      </c>
      <c r="T52" s="8">
        <f t="shared" si="30"/>
        <v>132</v>
      </c>
      <c r="U52" s="40">
        <v>17.5</v>
      </c>
      <c r="V52" s="4">
        <f t="shared" ref="V52" si="31">T52+U52</f>
        <v>149.5</v>
      </c>
    </row>
    <row r="53" spans="1:22" x14ac:dyDescent="0.2">
      <c r="A53" s="172">
        <f>'Web Graph Info.'!A44:A191</f>
        <v>42191</v>
      </c>
      <c r="B53" s="22">
        <v>114.5</v>
      </c>
      <c r="C53" s="22">
        <v>0.5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3</v>
      </c>
      <c r="J53" s="22">
        <v>4</v>
      </c>
      <c r="K53" s="22">
        <v>0</v>
      </c>
      <c r="L53" s="22">
        <v>1</v>
      </c>
      <c r="M53" s="22">
        <v>8</v>
      </c>
      <c r="N53" s="22">
        <v>0</v>
      </c>
      <c r="O53" s="22">
        <v>1</v>
      </c>
      <c r="P53" s="22">
        <v>0</v>
      </c>
      <c r="Q53" s="22">
        <v>0</v>
      </c>
      <c r="R53" s="22">
        <v>0</v>
      </c>
      <c r="S53" s="22">
        <v>0</v>
      </c>
      <c r="T53" s="8">
        <f t="shared" si="30"/>
        <v>132</v>
      </c>
      <c r="U53" s="40">
        <v>17.5</v>
      </c>
      <c r="V53" s="4">
        <f t="shared" si="1"/>
        <v>149.5</v>
      </c>
    </row>
    <row r="54" spans="1:22" x14ac:dyDescent="0.2">
      <c r="A54" s="172">
        <f>'Web Graph Info.'!A45:A192</f>
        <v>42192</v>
      </c>
      <c r="B54" s="22">
        <v>10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4</v>
      </c>
      <c r="J54" s="22">
        <v>0</v>
      </c>
      <c r="K54" s="22">
        <v>0</v>
      </c>
      <c r="L54" s="22">
        <v>0</v>
      </c>
      <c r="M54" s="22">
        <v>3.5</v>
      </c>
      <c r="N54" s="22">
        <v>0</v>
      </c>
      <c r="O54" s="22">
        <v>1</v>
      </c>
      <c r="P54" s="22">
        <v>0</v>
      </c>
      <c r="Q54" s="22">
        <v>0</v>
      </c>
      <c r="R54" s="22">
        <v>0</v>
      </c>
      <c r="S54" s="22">
        <v>1</v>
      </c>
      <c r="T54" s="8">
        <f t="shared" si="0"/>
        <v>19.5</v>
      </c>
      <c r="U54" s="40">
        <v>17</v>
      </c>
      <c r="V54" s="4">
        <f t="shared" si="1"/>
        <v>36.5</v>
      </c>
    </row>
    <row r="55" spans="1:22" x14ac:dyDescent="0.2">
      <c r="A55" s="172">
        <f>'Web Graph Info.'!A46:A193</f>
        <v>42193</v>
      </c>
      <c r="B55" s="22">
        <v>10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4</v>
      </c>
      <c r="J55" s="22">
        <v>0</v>
      </c>
      <c r="K55" s="22">
        <v>0</v>
      </c>
      <c r="L55" s="22">
        <v>0</v>
      </c>
      <c r="M55" s="22">
        <v>3.5</v>
      </c>
      <c r="N55" s="22">
        <v>0</v>
      </c>
      <c r="O55" s="22">
        <v>1</v>
      </c>
      <c r="P55" s="22">
        <v>0</v>
      </c>
      <c r="Q55" s="22">
        <v>0</v>
      </c>
      <c r="R55" s="22">
        <v>0</v>
      </c>
      <c r="S55" s="22">
        <v>1</v>
      </c>
      <c r="T55" s="8">
        <f t="shared" ref="T55" si="32">IF(SUM(B55:S55)=0,NA(),SUM(B55:S55))</f>
        <v>19.5</v>
      </c>
      <c r="U55" s="40">
        <v>17</v>
      </c>
      <c r="V55" s="4">
        <f t="shared" ref="V55" si="33">T55+U55</f>
        <v>36.5</v>
      </c>
    </row>
    <row r="56" spans="1:22" x14ac:dyDescent="0.2">
      <c r="A56" s="172">
        <f>'Web Graph Info.'!A47:A194</f>
        <v>42194</v>
      </c>
      <c r="B56" s="22">
        <v>60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4.5</v>
      </c>
      <c r="J56" s="22">
        <v>0</v>
      </c>
      <c r="K56" s="22">
        <v>0</v>
      </c>
      <c r="L56" s="22">
        <v>0</v>
      </c>
      <c r="M56" s="22">
        <v>2</v>
      </c>
      <c r="N56" s="22">
        <v>0</v>
      </c>
      <c r="O56" s="22">
        <v>0</v>
      </c>
      <c r="P56" s="22">
        <v>0</v>
      </c>
      <c r="Q56" s="22">
        <v>0</v>
      </c>
      <c r="R56" s="22">
        <v>5</v>
      </c>
      <c r="S56" s="22">
        <v>0</v>
      </c>
      <c r="T56" s="8">
        <f t="shared" si="0"/>
        <v>71.5</v>
      </c>
      <c r="U56" s="40">
        <v>11.5</v>
      </c>
      <c r="V56" s="4">
        <f t="shared" si="1"/>
        <v>83</v>
      </c>
    </row>
    <row r="57" spans="1:22" x14ac:dyDescent="0.2">
      <c r="A57" s="172">
        <f>'Web Graph Info.'!A48:A195</f>
        <v>42195</v>
      </c>
      <c r="B57" s="22">
        <v>60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4.5</v>
      </c>
      <c r="J57" s="22">
        <v>0</v>
      </c>
      <c r="K57" s="22">
        <v>0</v>
      </c>
      <c r="L57" s="22">
        <v>0</v>
      </c>
      <c r="M57" s="22">
        <v>2</v>
      </c>
      <c r="N57" s="22">
        <v>0</v>
      </c>
      <c r="O57" s="22">
        <v>0</v>
      </c>
      <c r="P57" s="22">
        <v>0</v>
      </c>
      <c r="Q57" s="22">
        <v>0</v>
      </c>
      <c r="R57" s="22">
        <v>5</v>
      </c>
      <c r="S57" s="22">
        <v>0</v>
      </c>
      <c r="T57" s="8">
        <f t="shared" ref="T57" si="34">IF(SUM(B57:S57)=0,NA(),SUM(B57:S57))</f>
        <v>71.5</v>
      </c>
      <c r="U57" s="40">
        <v>11.5</v>
      </c>
      <c r="V57" s="4">
        <f t="shared" ref="V57" si="35">T57+U57</f>
        <v>83</v>
      </c>
    </row>
    <row r="58" spans="1:22" x14ac:dyDescent="0.2">
      <c r="A58" s="172">
        <f>'Web Graph Info.'!A49:A196</f>
        <v>42196</v>
      </c>
      <c r="B58" s="22">
        <v>47.3</v>
      </c>
      <c r="C58" s="22">
        <v>0.6</v>
      </c>
      <c r="D58" s="22">
        <v>0</v>
      </c>
      <c r="E58" s="22">
        <v>0.3</v>
      </c>
      <c r="F58" s="22">
        <v>0</v>
      </c>
      <c r="G58" s="22">
        <v>0</v>
      </c>
      <c r="H58" s="22">
        <v>0</v>
      </c>
      <c r="I58" s="22">
        <v>10</v>
      </c>
      <c r="J58" s="22">
        <v>2.6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4</v>
      </c>
      <c r="S58" s="22">
        <v>0</v>
      </c>
      <c r="T58" s="8">
        <f t="shared" si="0"/>
        <v>64.8</v>
      </c>
      <c r="U58" s="40">
        <v>10.6</v>
      </c>
      <c r="V58" s="4">
        <f t="shared" si="1"/>
        <v>75.399999999999991</v>
      </c>
    </row>
    <row r="59" spans="1:22" x14ac:dyDescent="0.2">
      <c r="A59" s="172">
        <f>'Web Graph Info.'!A50:A197</f>
        <v>42197</v>
      </c>
      <c r="B59" s="22">
        <v>47.3</v>
      </c>
      <c r="C59" s="22">
        <v>0.6</v>
      </c>
      <c r="D59" s="22">
        <v>0</v>
      </c>
      <c r="E59" s="22">
        <v>0.3</v>
      </c>
      <c r="F59" s="22">
        <v>0</v>
      </c>
      <c r="G59" s="22">
        <v>0</v>
      </c>
      <c r="H59" s="22">
        <v>0</v>
      </c>
      <c r="I59" s="22">
        <v>10</v>
      </c>
      <c r="J59" s="22">
        <v>2.6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4</v>
      </c>
      <c r="S59" s="22">
        <v>0</v>
      </c>
      <c r="T59" s="8">
        <f t="shared" ref="T59:T60" si="36">IF(SUM(B59:S59)=0,NA(),SUM(B59:S59))</f>
        <v>64.8</v>
      </c>
      <c r="U59" s="40">
        <v>10.6</v>
      </c>
      <c r="V59" s="4">
        <f t="shared" ref="V59:V60" si="37">T59+U59</f>
        <v>75.399999999999991</v>
      </c>
    </row>
    <row r="60" spans="1:22" x14ac:dyDescent="0.2">
      <c r="A60" s="172">
        <f>'Web Graph Info.'!A51:A198</f>
        <v>42198</v>
      </c>
      <c r="B60" s="22">
        <v>47.3</v>
      </c>
      <c r="C60" s="22">
        <v>0.6</v>
      </c>
      <c r="D60" s="22">
        <v>0</v>
      </c>
      <c r="E60" s="22">
        <v>0.3</v>
      </c>
      <c r="F60" s="22">
        <v>0</v>
      </c>
      <c r="G60" s="22">
        <v>0</v>
      </c>
      <c r="H60" s="22">
        <v>0</v>
      </c>
      <c r="I60" s="22">
        <v>10</v>
      </c>
      <c r="J60" s="22">
        <v>2.6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4</v>
      </c>
      <c r="S60" s="22">
        <v>0</v>
      </c>
      <c r="T60" s="8">
        <f t="shared" si="36"/>
        <v>64.8</v>
      </c>
      <c r="U60" s="40">
        <v>10.6</v>
      </c>
      <c r="V60" s="4">
        <f t="shared" si="37"/>
        <v>75.399999999999991</v>
      </c>
    </row>
    <row r="61" spans="1:22" x14ac:dyDescent="0.2">
      <c r="A61" s="172">
        <f>'Web Graph Info.'!A52:A199</f>
        <v>42199</v>
      </c>
      <c r="B61" s="22">
        <v>47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3.5</v>
      </c>
      <c r="J61" s="22">
        <v>0.5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8">
        <f t="shared" si="0"/>
        <v>51</v>
      </c>
      <c r="U61" s="40">
        <v>6</v>
      </c>
      <c r="V61" s="4">
        <f t="shared" si="1"/>
        <v>57</v>
      </c>
    </row>
    <row r="62" spans="1:22" x14ac:dyDescent="0.2">
      <c r="A62" s="172">
        <f>'Web Graph Info.'!A53:A200</f>
        <v>42200</v>
      </c>
      <c r="B62" s="22">
        <v>47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3.5</v>
      </c>
      <c r="J62" s="22">
        <v>0.5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8">
        <f t="shared" ref="T62" si="38">IF(SUM(B62:S62)=0,NA(),SUM(B62:S62))</f>
        <v>51</v>
      </c>
      <c r="U62" s="40">
        <v>6</v>
      </c>
      <c r="V62" s="4">
        <f t="shared" ref="V62" si="39">T62+U62</f>
        <v>57</v>
      </c>
    </row>
    <row r="63" spans="1:22" x14ac:dyDescent="0.2">
      <c r="A63" s="172">
        <f>'Web Graph Info.'!A54:A201</f>
        <v>42201</v>
      </c>
      <c r="B63" s="22">
        <v>9</v>
      </c>
      <c r="C63" s="22">
        <v>0.5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6.5</v>
      </c>
      <c r="J63" s="22">
        <v>2.5</v>
      </c>
      <c r="K63" s="22">
        <v>0</v>
      </c>
      <c r="L63" s="22">
        <v>0</v>
      </c>
      <c r="M63" s="22">
        <v>0</v>
      </c>
      <c r="N63" s="22">
        <v>0</v>
      </c>
      <c r="O63" s="22">
        <v>0.5</v>
      </c>
      <c r="P63" s="22">
        <v>0</v>
      </c>
      <c r="Q63" s="22">
        <v>0</v>
      </c>
      <c r="R63" s="22">
        <v>0.5</v>
      </c>
      <c r="S63" s="22">
        <v>0</v>
      </c>
      <c r="T63" s="8">
        <f t="shared" si="0"/>
        <v>19.5</v>
      </c>
      <c r="U63" s="40">
        <v>4.5</v>
      </c>
      <c r="V63" s="4">
        <f t="shared" si="1"/>
        <v>24</v>
      </c>
    </row>
    <row r="64" spans="1:22" x14ac:dyDescent="0.2">
      <c r="A64" s="172">
        <f>'Web Graph Info.'!A55:A202</f>
        <v>42202</v>
      </c>
      <c r="B64" s="22">
        <v>9</v>
      </c>
      <c r="C64" s="22">
        <v>0.5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6.5</v>
      </c>
      <c r="J64" s="22">
        <v>2.5</v>
      </c>
      <c r="K64" s="22">
        <v>0</v>
      </c>
      <c r="L64" s="22">
        <v>0</v>
      </c>
      <c r="M64" s="22">
        <v>0</v>
      </c>
      <c r="N64" s="22">
        <v>0</v>
      </c>
      <c r="O64" s="22">
        <v>0.5</v>
      </c>
      <c r="P64" s="22">
        <v>0</v>
      </c>
      <c r="Q64" s="22">
        <v>0</v>
      </c>
      <c r="R64" s="22">
        <v>0.5</v>
      </c>
      <c r="S64" s="22">
        <v>0</v>
      </c>
      <c r="T64" s="8">
        <f t="shared" ref="T64" si="40">IF(SUM(B64:S64)=0,NA(),SUM(B64:S64))</f>
        <v>19.5</v>
      </c>
      <c r="U64" s="40">
        <v>4.5</v>
      </c>
      <c r="V64" s="4">
        <f t="shared" si="1"/>
        <v>24</v>
      </c>
    </row>
    <row r="65" spans="1:23" x14ac:dyDescent="0.2">
      <c r="A65" s="172">
        <f>'Web Graph Info.'!A56:A203</f>
        <v>42203</v>
      </c>
      <c r="B65" s="22">
        <v>1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2</v>
      </c>
      <c r="J65" s="22">
        <v>1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8">
        <f t="shared" si="0"/>
        <v>4</v>
      </c>
      <c r="U65" s="40">
        <v>1.3</v>
      </c>
      <c r="V65" s="4">
        <f t="shared" si="1"/>
        <v>5.3</v>
      </c>
    </row>
    <row r="66" spans="1:23" x14ac:dyDescent="0.2">
      <c r="A66" s="172">
        <f>'Web Graph Info.'!A57:A204</f>
        <v>42204</v>
      </c>
      <c r="B66" s="22">
        <v>1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2</v>
      </c>
      <c r="J66" s="22">
        <v>1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8">
        <f t="shared" ref="T66:T67" si="41">IF(SUM(B66:S66)=0,NA(),SUM(B66:S66))</f>
        <v>4</v>
      </c>
      <c r="U66" s="40">
        <v>1.3</v>
      </c>
      <c r="V66" s="4">
        <f t="shared" ref="V66" si="42">T66+U66</f>
        <v>5.3</v>
      </c>
    </row>
    <row r="67" spans="1:23" x14ac:dyDescent="0.2">
      <c r="A67" s="172">
        <f>'Web Graph Info.'!A58:A205</f>
        <v>42205</v>
      </c>
      <c r="B67" s="22">
        <v>1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2</v>
      </c>
      <c r="J67" s="22">
        <v>1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8">
        <f t="shared" si="41"/>
        <v>4</v>
      </c>
      <c r="U67" s="40">
        <v>1.3</v>
      </c>
      <c r="V67" s="4">
        <f t="shared" si="1"/>
        <v>5.3</v>
      </c>
    </row>
    <row r="68" spans="1:23" x14ac:dyDescent="0.2">
      <c r="A68" s="172">
        <f>'Web Graph Info.'!A59:A206</f>
        <v>42206</v>
      </c>
      <c r="B68" s="22">
        <v>16</v>
      </c>
      <c r="C68" s="22">
        <v>0.5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6.5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0.5</v>
      </c>
      <c r="P68" s="22">
        <v>0</v>
      </c>
      <c r="Q68" s="22">
        <v>0</v>
      </c>
      <c r="R68" s="22">
        <v>0.5</v>
      </c>
      <c r="S68" s="22">
        <v>0</v>
      </c>
      <c r="T68" s="8">
        <f t="shared" si="0"/>
        <v>24</v>
      </c>
      <c r="U68" s="40">
        <v>5.5</v>
      </c>
      <c r="V68" s="4">
        <f t="shared" ref="V68" si="43">T68+U68</f>
        <v>29.5</v>
      </c>
    </row>
    <row r="69" spans="1:23" x14ac:dyDescent="0.2">
      <c r="A69" s="172">
        <f>'Web Graph Info.'!A60:A207</f>
        <v>42207</v>
      </c>
      <c r="B69" s="22">
        <v>16</v>
      </c>
      <c r="C69" s="22">
        <v>0.5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6.5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0.5</v>
      </c>
      <c r="P69" s="22">
        <v>0</v>
      </c>
      <c r="Q69" s="22">
        <v>0</v>
      </c>
      <c r="R69" s="22">
        <v>0.5</v>
      </c>
      <c r="S69" s="22">
        <v>0</v>
      </c>
      <c r="T69" s="8">
        <f t="shared" ref="T69" si="44">IF(SUM(B69:S69)=0,NA(),SUM(B69:S69))</f>
        <v>24</v>
      </c>
      <c r="U69" s="40">
        <v>5.5</v>
      </c>
      <c r="V69" s="4">
        <f t="shared" ref="V69" si="45">T69+U69</f>
        <v>29.5</v>
      </c>
      <c r="W69" s="101"/>
    </row>
    <row r="70" spans="1:23" x14ac:dyDescent="0.2">
      <c r="A70" s="172">
        <f>'Web Graph Info.'!A61:A208</f>
        <v>42208</v>
      </c>
      <c r="B70" s="22">
        <v>12.5</v>
      </c>
      <c r="C70" s="22">
        <v>0.5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10.5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0.5</v>
      </c>
      <c r="S70" s="22">
        <v>0</v>
      </c>
      <c r="T70" s="8">
        <f t="shared" si="0"/>
        <v>24</v>
      </c>
      <c r="U70" s="40">
        <v>16</v>
      </c>
      <c r="V70" s="4">
        <f t="shared" si="1"/>
        <v>40</v>
      </c>
    </row>
    <row r="71" spans="1:23" x14ac:dyDescent="0.2">
      <c r="A71" s="172">
        <f>'Web Graph Info.'!A62:A209</f>
        <v>42209</v>
      </c>
      <c r="B71" s="22">
        <v>12.5</v>
      </c>
      <c r="C71" s="22">
        <v>0.5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10.5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0.5</v>
      </c>
      <c r="S71" s="22">
        <v>0</v>
      </c>
      <c r="T71" s="8">
        <f t="shared" ref="T71" si="46">IF(SUM(B71:S71)=0,NA(),SUM(B71:S71))</f>
        <v>24</v>
      </c>
      <c r="U71" s="40">
        <v>16</v>
      </c>
      <c r="V71" s="4">
        <f t="shared" si="1"/>
        <v>40</v>
      </c>
    </row>
    <row r="72" spans="1:23" x14ac:dyDescent="0.2">
      <c r="A72" s="172">
        <f>'Web Graph Info.'!A63:A210</f>
        <v>42210</v>
      </c>
      <c r="B72" s="22">
        <v>469.3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17.3</v>
      </c>
      <c r="J72" s="22">
        <v>2.6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8.6</v>
      </c>
      <c r="S72" s="22">
        <v>0</v>
      </c>
      <c r="T72" s="8">
        <f t="shared" si="0"/>
        <v>497.80000000000007</v>
      </c>
      <c r="U72" s="40">
        <v>52.6</v>
      </c>
      <c r="V72" s="4">
        <f t="shared" si="1"/>
        <v>550.40000000000009</v>
      </c>
    </row>
    <row r="73" spans="1:23" x14ac:dyDescent="0.2">
      <c r="A73" s="172">
        <f>'Web Graph Info.'!A64:A211</f>
        <v>42211</v>
      </c>
      <c r="B73" s="22">
        <v>469.3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17.3</v>
      </c>
      <c r="J73" s="22">
        <v>2.6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8.6</v>
      </c>
      <c r="S73" s="22">
        <v>0</v>
      </c>
      <c r="T73" s="8">
        <f t="shared" ref="T73:T74" si="47">IF(SUM(B73:S73)=0,NA(),SUM(B73:S73))</f>
        <v>497.80000000000007</v>
      </c>
      <c r="U73" s="40">
        <v>52.6</v>
      </c>
      <c r="V73" s="4">
        <f t="shared" ref="V73" si="48">T73+U73</f>
        <v>550.40000000000009</v>
      </c>
    </row>
    <row r="74" spans="1:23" x14ac:dyDescent="0.2">
      <c r="A74" s="172">
        <f>'Web Graph Info.'!A65:A212</f>
        <v>42212</v>
      </c>
      <c r="B74" s="22">
        <v>469.3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17.3</v>
      </c>
      <c r="J74" s="22">
        <v>2.6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8.6</v>
      </c>
      <c r="S74" s="22">
        <v>0</v>
      </c>
      <c r="T74" s="8">
        <f t="shared" si="47"/>
        <v>497.80000000000007</v>
      </c>
      <c r="U74" s="40">
        <v>52.6</v>
      </c>
      <c r="V74" s="4">
        <f t="shared" si="1"/>
        <v>550.40000000000009</v>
      </c>
    </row>
    <row r="75" spans="1:23" x14ac:dyDescent="0.2">
      <c r="A75" s="172">
        <f>'Web Graph Info.'!A66:A213</f>
        <v>42213</v>
      </c>
      <c r="B75" s="22">
        <v>73.5</v>
      </c>
      <c r="C75" s="22">
        <v>1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3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8">
        <f t="shared" si="0"/>
        <v>77.5</v>
      </c>
      <c r="U75" s="40">
        <v>138.5</v>
      </c>
      <c r="V75" s="4">
        <f t="shared" si="1"/>
        <v>216</v>
      </c>
    </row>
    <row r="76" spans="1:23" x14ac:dyDescent="0.2">
      <c r="A76" s="172">
        <f>'Web Graph Info.'!A67:A214</f>
        <v>42214</v>
      </c>
      <c r="B76" s="22">
        <v>73.5</v>
      </c>
      <c r="C76" s="22">
        <v>1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3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8">
        <f t="shared" ref="T76" si="49">IF(SUM(B76:S76)=0,NA(),SUM(B76:S76))</f>
        <v>77.5</v>
      </c>
      <c r="U76" s="40">
        <v>138.5</v>
      </c>
      <c r="V76" s="4">
        <f t="shared" si="1"/>
        <v>216</v>
      </c>
    </row>
    <row r="77" spans="1:23" x14ac:dyDescent="0.2">
      <c r="A77" s="172">
        <f>'Web Graph Info.'!A68:A215</f>
        <v>42215</v>
      </c>
      <c r="B77" s="22">
        <v>679</v>
      </c>
      <c r="C77" s="22">
        <v>3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8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6</v>
      </c>
      <c r="S77" s="22">
        <v>0</v>
      </c>
      <c r="T77" s="8">
        <f t="shared" ref="T77:T139" si="50">IF(SUM(B77:S77)=0,NA(),SUM(B77:S77))</f>
        <v>696</v>
      </c>
      <c r="U77" s="40">
        <v>52</v>
      </c>
      <c r="V77" s="4">
        <f t="shared" ref="V77:V138" si="51">T77+U77</f>
        <v>748</v>
      </c>
    </row>
    <row r="78" spans="1:23" x14ac:dyDescent="0.2">
      <c r="A78" s="172">
        <f>'Web Graph Info.'!A69:A216</f>
        <v>42216</v>
      </c>
      <c r="B78" s="22">
        <v>679</v>
      </c>
      <c r="C78" s="22">
        <v>3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8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6</v>
      </c>
      <c r="S78" s="22">
        <v>0</v>
      </c>
      <c r="T78" s="8">
        <f t="shared" ref="T78" si="52">IF(SUM(B78:S78)=0,NA(),SUM(B78:S78))</f>
        <v>696</v>
      </c>
      <c r="U78" s="40">
        <v>52</v>
      </c>
      <c r="V78" s="4">
        <f t="shared" si="51"/>
        <v>748</v>
      </c>
    </row>
    <row r="79" spans="1:23" x14ac:dyDescent="0.2">
      <c r="A79" s="172">
        <f>'Web Graph Info.'!A70:A217</f>
        <v>42217</v>
      </c>
      <c r="B79" s="22">
        <v>69.3</v>
      </c>
      <c r="C79" s="22">
        <v>0.6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4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8">
        <f t="shared" si="50"/>
        <v>73.899999999999991</v>
      </c>
      <c r="U79" s="40">
        <v>26</v>
      </c>
      <c r="V79" s="4">
        <f t="shared" si="51"/>
        <v>99.899999999999991</v>
      </c>
    </row>
    <row r="80" spans="1:23" x14ac:dyDescent="0.2">
      <c r="A80" s="172">
        <f>'Web Graph Info.'!A71:A218</f>
        <v>42218</v>
      </c>
      <c r="B80" s="22">
        <v>69.3</v>
      </c>
      <c r="C80" s="22">
        <v>0.6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4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8">
        <f t="shared" ref="T80:T81" si="53">IF(SUM(B80:S80)=0,NA(),SUM(B80:S80))</f>
        <v>73.899999999999991</v>
      </c>
      <c r="U80" s="40">
        <v>26</v>
      </c>
      <c r="V80" s="4">
        <f t="shared" si="51"/>
        <v>99.899999999999991</v>
      </c>
    </row>
    <row r="81" spans="1:22" x14ac:dyDescent="0.2">
      <c r="A81" s="172">
        <f>'Web Graph Info.'!A72:A219</f>
        <v>42219</v>
      </c>
      <c r="B81" s="22">
        <v>69.3</v>
      </c>
      <c r="C81" s="22">
        <v>0.6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4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8">
        <f t="shared" si="53"/>
        <v>73.899999999999991</v>
      </c>
      <c r="U81" s="40">
        <v>26</v>
      </c>
      <c r="V81" s="4">
        <f t="shared" si="51"/>
        <v>99.899999999999991</v>
      </c>
    </row>
    <row r="82" spans="1:22" x14ac:dyDescent="0.2">
      <c r="A82" s="172">
        <f>'Web Graph Info.'!A73:A220</f>
        <v>42220</v>
      </c>
      <c r="B82" s="22">
        <v>13.5</v>
      </c>
      <c r="C82" s="22">
        <v>1.5</v>
      </c>
      <c r="D82" s="22">
        <v>0</v>
      </c>
      <c r="E82" s="22">
        <v>0.5</v>
      </c>
      <c r="F82" s="22">
        <v>0</v>
      </c>
      <c r="G82" s="22">
        <v>0</v>
      </c>
      <c r="H82" s="22">
        <v>0</v>
      </c>
      <c r="I82" s="22">
        <v>3.5</v>
      </c>
      <c r="J82" s="22">
        <v>1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8">
        <f t="shared" si="50"/>
        <v>20</v>
      </c>
      <c r="U82" s="40">
        <v>13</v>
      </c>
      <c r="V82" s="4">
        <f t="shared" ref="V82" si="54">T82+U82</f>
        <v>33</v>
      </c>
    </row>
    <row r="83" spans="1:22" x14ac:dyDescent="0.2">
      <c r="A83" s="172">
        <f>'Web Graph Info.'!A74:A221</f>
        <v>42221</v>
      </c>
      <c r="B83" s="22">
        <v>13.5</v>
      </c>
      <c r="C83" s="22">
        <v>1.5</v>
      </c>
      <c r="D83" s="22">
        <v>0</v>
      </c>
      <c r="E83" s="22">
        <v>0.5</v>
      </c>
      <c r="F83" s="22">
        <v>0</v>
      </c>
      <c r="G83" s="22">
        <v>0</v>
      </c>
      <c r="H83" s="22">
        <v>0</v>
      </c>
      <c r="I83" s="22">
        <v>3.5</v>
      </c>
      <c r="J83" s="22">
        <v>1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8">
        <f t="shared" ref="T83" si="55">IF(SUM(B83:S83)=0,NA(),SUM(B83:S83))</f>
        <v>20</v>
      </c>
      <c r="U83" s="40">
        <v>13</v>
      </c>
      <c r="V83" s="4">
        <f t="shared" ref="V83" si="56">T83+U83</f>
        <v>33</v>
      </c>
    </row>
    <row r="84" spans="1:22" x14ac:dyDescent="0.2">
      <c r="A84" s="172">
        <f>'Web Graph Info.'!A75:A222</f>
        <v>42222</v>
      </c>
      <c r="B84" s="22">
        <v>42</v>
      </c>
      <c r="C84" s="22">
        <v>1.5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5.5</v>
      </c>
      <c r="J84" s="22">
        <v>0</v>
      </c>
      <c r="K84" s="22">
        <v>0</v>
      </c>
      <c r="L84" s="22">
        <v>0</v>
      </c>
      <c r="M84" s="22">
        <v>1</v>
      </c>
      <c r="N84" s="22">
        <v>0.5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8">
        <f t="shared" si="50"/>
        <v>50.5</v>
      </c>
      <c r="U84" s="40">
        <v>12</v>
      </c>
      <c r="V84" s="4">
        <f t="shared" ref="V84:V85" si="57">T84+U84</f>
        <v>62.5</v>
      </c>
    </row>
    <row r="85" spans="1:22" x14ac:dyDescent="0.2">
      <c r="A85" s="172">
        <f>'Web Graph Info.'!A76:A223</f>
        <v>42223</v>
      </c>
      <c r="B85" s="22">
        <v>42</v>
      </c>
      <c r="C85" s="22">
        <v>1.5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5.5</v>
      </c>
      <c r="J85" s="22">
        <v>0</v>
      </c>
      <c r="K85" s="22">
        <v>0</v>
      </c>
      <c r="L85" s="22">
        <v>0</v>
      </c>
      <c r="M85" s="22">
        <v>1</v>
      </c>
      <c r="N85" s="22">
        <v>0.5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8">
        <f t="shared" ref="T85" si="58">IF(SUM(B85:S85)=0,NA(),SUM(B85:S85))</f>
        <v>50.5</v>
      </c>
      <c r="U85" s="40">
        <v>12</v>
      </c>
      <c r="V85" s="4">
        <f t="shared" si="57"/>
        <v>62.5</v>
      </c>
    </row>
    <row r="86" spans="1:22" x14ac:dyDescent="0.2">
      <c r="A86" s="172">
        <f>'Web Graph Info.'!A77:A224</f>
        <v>42224</v>
      </c>
      <c r="B86" s="22">
        <v>7.6</v>
      </c>
      <c r="C86" s="22">
        <v>0.3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0.6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0.3</v>
      </c>
      <c r="T86" s="8">
        <f t="shared" si="50"/>
        <v>8.8000000000000007</v>
      </c>
      <c r="U86" s="40">
        <v>0.6</v>
      </c>
      <c r="V86" s="4">
        <f t="shared" si="51"/>
        <v>9.4</v>
      </c>
    </row>
    <row r="87" spans="1:22" x14ac:dyDescent="0.2">
      <c r="A87" s="172">
        <f>'Web Graph Info.'!A78:A225</f>
        <v>42225</v>
      </c>
      <c r="B87" s="22">
        <v>7.6</v>
      </c>
      <c r="C87" s="22">
        <v>0.3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0.6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0.3</v>
      </c>
      <c r="T87" s="8">
        <f t="shared" ref="T87:T89" si="59">IF(SUM(B87:S87)=0,NA(),SUM(B87:S87))</f>
        <v>8.8000000000000007</v>
      </c>
      <c r="U87" s="40">
        <v>0.6</v>
      </c>
      <c r="V87" s="4">
        <f t="shared" ref="V87" si="60">T87+U87</f>
        <v>9.4</v>
      </c>
    </row>
    <row r="88" spans="1:22" x14ac:dyDescent="0.2">
      <c r="A88" s="172">
        <f>'Web Graph Info.'!A79:A226</f>
        <v>42226</v>
      </c>
      <c r="B88" s="22">
        <v>7.6</v>
      </c>
      <c r="C88" s="22">
        <v>0.3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0.6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0.3</v>
      </c>
      <c r="T88" s="8">
        <f t="shared" si="59"/>
        <v>8.8000000000000007</v>
      </c>
      <c r="U88" s="40">
        <v>0.6</v>
      </c>
      <c r="V88" s="4">
        <f t="shared" si="51"/>
        <v>9.4</v>
      </c>
    </row>
    <row r="89" spans="1:22" x14ac:dyDescent="0.2">
      <c r="A89" s="172">
        <f>'Web Graph Info.'!A80:A227</f>
        <v>42227</v>
      </c>
      <c r="B89" s="22">
        <v>1.5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4.5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8">
        <f t="shared" si="59"/>
        <v>6</v>
      </c>
      <c r="U89" s="40">
        <v>0</v>
      </c>
      <c r="V89" s="4">
        <f t="shared" ref="V89" si="61">T89+U89</f>
        <v>6</v>
      </c>
    </row>
    <row r="90" spans="1:22" x14ac:dyDescent="0.2">
      <c r="A90" s="172">
        <f>'Web Graph Info.'!A81:A228</f>
        <v>42228</v>
      </c>
      <c r="B90" s="22">
        <v>1.5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4.5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8">
        <f t="shared" ref="T90" si="62">IF(SUM(B90:S90)=0,NA(),SUM(B90:S90))</f>
        <v>6</v>
      </c>
      <c r="U90" s="40">
        <v>0</v>
      </c>
      <c r="V90" s="4">
        <f t="shared" si="51"/>
        <v>6</v>
      </c>
    </row>
    <row r="91" spans="1:22" x14ac:dyDescent="0.2">
      <c r="A91" s="172">
        <f>'Web Graph Info.'!A82:A229</f>
        <v>42229</v>
      </c>
      <c r="B91" s="22">
        <v>5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2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8">
        <f t="shared" si="50"/>
        <v>7</v>
      </c>
      <c r="U91" s="40">
        <v>2.5</v>
      </c>
      <c r="V91" s="4">
        <f t="shared" si="51"/>
        <v>9.5</v>
      </c>
    </row>
    <row r="92" spans="1:22" x14ac:dyDescent="0.2">
      <c r="A92" s="172">
        <f>'Web Graph Info.'!A83:A230</f>
        <v>42230</v>
      </c>
      <c r="B92" s="22">
        <v>5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2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8">
        <f t="shared" ref="T92" si="63">IF(SUM(B92:S92)=0,NA(),SUM(B92:S92))</f>
        <v>7</v>
      </c>
      <c r="U92" s="40">
        <v>3.5</v>
      </c>
      <c r="V92" s="4">
        <f t="shared" si="51"/>
        <v>10.5</v>
      </c>
    </row>
    <row r="93" spans="1:22" x14ac:dyDescent="0.2">
      <c r="A93" s="172">
        <f>'Web Graph Info.'!A84:A231</f>
        <v>42231</v>
      </c>
      <c r="B93" s="22">
        <v>1</v>
      </c>
      <c r="C93" s="22">
        <v>0.3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1.3</v>
      </c>
      <c r="J93" s="22">
        <v>0.3</v>
      </c>
      <c r="K93" s="22">
        <v>0</v>
      </c>
      <c r="L93" s="22">
        <v>0</v>
      </c>
      <c r="M93" s="22">
        <v>0</v>
      </c>
      <c r="N93" s="22">
        <v>0</v>
      </c>
      <c r="O93" s="22">
        <v>0.3</v>
      </c>
      <c r="P93" s="22">
        <v>0</v>
      </c>
      <c r="Q93" s="22">
        <v>0</v>
      </c>
      <c r="R93" s="22">
        <v>0</v>
      </c>
      <c r="S93" s="22">
        <v>0</v>
      </c>
      <c r="T93" s="8">
        <f t="shared" si="50"/>
        <v>3.1999999999999997</v>
      </c>
      <c r="U93" s="40">
        <v>0.3</v>
      </c>
      <c r="V93" s="4">
        <f t="shared" si="51"/>
        <v>3.4999999999999996</v>
      </c>
    </row>
    <row r="94" spans="1:22" x14ac:dyDescent="0.2">
      <c r="A94" s="172">
        <f>'Web Graph Info.'!A85:A232</f>
        <v>42232</v>
      </c>
      <c r="B94" s="22">
        <v>1</v>
      </c>
      <c r="C94" s="22">
        <v>0.3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1.3</v>
      </c>
      <c r="J94" s="22">
        <v>0.3</v>
      </c>
      <c r="K94" s="22">
        <v>0</v>
      </c>
      <c r="L94" s="22">
        <v>0</v>
      </c>
      <c r="M94" s="22">
        <v>0</v>
      </c>
      <c r="N94" s="22">
        <v>0</v>
      </c>
      <c r="O94" s="22">
        <v>0.3</v>
      </c>
      <c r="P94" s="22">
        <v>0</v>
      </c>
      <c r="Q94" s="22">
        <v>0</v>
      </c>
      <c r="R94" s="22">
        <v>0</v>
      </c>
      <c r="S94" s="22">
        <v>0</v>
      </c>
      <c r="T94" s="8">
        <f t="shared" ref="T94:T95" si="64">IF(SUM(B94:S94)=0,NA(),SUM(B94:S94))</f>
        <v>3.1999999999999997</v>
      </c>
      <c r="U94" s="40">
        <v>0.3</v>
      </c>
      <c r="V94" s="4">
        <f t="shared" ref="V94" si="65">T94+U94</f>
        <v>3.4999999999999996</v>
      </c>
    </row>
    <row r="95" spans="1:22" x14ac:dyDescent="0.2">
      <c r="A95" s="172">
        <f>'Web Graph Info.'!A86:A233</f>
        <v>42233</v>
      </c>
      <c r="B95" s="22">
        <v>1</v>
      </c>
      <c r="C95" s="22">
        <v>0.3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1.3</v>
      </c>
      <c r="J95" s="22">
        <v>0.3</v>
      </c>
      <c r="K95" s="22">
        <v>0</v>
      </c>
      <c r="L95" s="22">
        <v>0</v>
      </c>
      <c r="M95" s="22">
        <v>0</v>
      </c>
      <c r="N95" s="22">
        <v>0</v>
      </c>
      <c r="O95" s="22">
        <v>0.3</v>
      </c>
      <c r="P95" s="22">
        <v>0</v>
      </c>
      <c r="Q95" s="22">
        <v>0</v>
      </c>
      <c r="R95" s="22">
        <v>0</v>
      </c>
      <c r="S95" s="22">
        <v>0</v>
      </c>
      <c r="T95" s="8">
        <f t="shared" si="64"/>
        <v>3.1999999999999997</v>
      </c>
      <c r="U95" s="40">
        <v>0.3</v>
      </c>
      <c r="V95" s="4">
        <f t="shared" si="51"/>
        <v>3.4999999999999996</v>
      </c>
    </row>
    <row r="96" spans="1:22" x14ac:dyDescent="0.2">
      <c r="A96" s="172">
        <f>'Web Graph Info.'!A87:A234</f>
        <v>42234</v>
      </c>
      <c r="B96" s="22">
        <v>1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3">
        <v>0</v>
      </c>
      <c r="Q96" s="23">
        <v>0</v>
      </c>
      <c r="R96" s="23">
        <v>0</v>
      </c>
      <c r="S96" s="23">
        <v>0</v>
      </c>
      <c r="T96" s="8">
        <f t="shared" si="50"/>
        <v>2</v>
      </c>
      <c r="U96" s="40">
        <v>0</v>
      </c>
      <c r="V96" s="4">
        <f t="shared" si="51"/>
        <v>2</v>
      </c>
    </row>
    <row r="97" spans="1:22" x14ac:dyDescent="0.2">
      <c r="A97" s="172">
        <f>'Web Graph Info.'!A88:A235</f>
        <v>42235</v>
      </c>
      <c r="B97" s="22">
        <v>1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3">
        <v>0</v>
      </c>
      <c r="Q97" s="23">
        <v>0</v>
      </c>
      <c r="R97" s="23">
        <v>0</v>
      </c>
      <c r="S97" s="23">
        <v>0</v>
      </c>
      <c r="T97" s="8">
        <f t="shared" ref="T97:T98" si="66">IF(SUM(B97:S97)=0,NA(),SUM(B97:S97))</f>
        <v>2</v>
      </c>
      <c r="U97" s="40">
        <v>0</v>
      </c>
      <c r="V97" s="4">
        <f t="shared" ref="V97:V98" si="67">T97+U97</f>
        <v>2</v>
      </c>
    </row>
    <row r="98" spans="1:22" x14ac:dyDescent="0.2">
      <c r="A98" s="172">
        <f>'Web Graph Info.'!A89:A236</f>
        <v>42236</v>
      </c>
      <c r="B98" s="22">
        <v>0.5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3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3">
        <v>0</v>
      </c>
      <c r="Q98" s="23">
        <v>0</v>
      </c>
      <c r="R98" s="23">
        <v>0</v>
      </c>
      <c r="S98" s="23">
        <v>0</v>
      </c>
      <c r="T98" s="8">
        <f t="shared" si="66"/>
        <v>3.5</v>
      </c>
      <c r="U98" s="40">
        <v>1</v>
      </c>
      <c r="V98" s="4">
        <f t="shared" si="67"/>
        <v>4.5</v>
      </c>
    </row>
    <row r="99" spans="1:22" x14ac:dyDescent="0.2">
      <c r="A99" s="172">
        <f>'Web Graph Info.'!A90:A237</f>
        <v>42237</v>
      </c>
      <c r="B99" s="22">
        <v>0.5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3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3">
        <v>0</v>
      </c>
      <c r="Q99" s="23">
        <v>0</v>
      </c>
      <c r="R99" s="23">
        <v>0</v>
      </c>
      <c r="S99" s="23">
        <v>0</v>
      </c>
      <c r="T99" s="8">
        <f t="shared" si="50"/>
        <v>3.5</v>
      </c>
      <c r="U99" s="40">
        <v>1</v>
      </c>
      <c r="V99" s="4">
        <f t="shared" si="51"/>
        <v>4.5</v>
      </c>
    </row>
    <row r="100" spans="1:22" x14ac:dyDescent="0.2">
      <c r="A100" s="172">
        <f>'Web Graph Info.'!A91:A238</f>
        <v>42238</v>
      </c>
      <c r="B100" s="22">
        <f>5/3</f>
        <v>1.6666666666666667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f>4/3</f>
        <v>1.3333333333333333</v>
      </c>
      <c r="J100" s="22">
        <v>0.3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8">
        <f t="shared" si="50"/>
        <v>3.3</v>
      </c>
      <c r="U100" s="40">
        <v>0</v>
      </c>
      <c r="V100" s="4">
        <f t="shared" si="51"/>
        <v>3.3</v>
      </c>
    </row>
    <row r="101" spans="1:22" x14ac:dyDescent="0.2">
      <c r="A101" s="172">
        <f>'Web Graph Info.'!A92:A239</f>
        <v>42239</v>
      </c>
      <c r="B101" s="22">
        <f t="shared" ref="B101:B102" si="68">5/3</f>
        <v>1.6666666666666667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f t="shared" ref="I101:I102" si="69">4/3</f>
        <v>1.3333333333333333</v>
      </c>
      <c r="J101" s="22">
        <v>0.3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8">
        <f t="shared" si="50"/>
        <v>3.3</v>
      </c>
      <c r="U101" s="40">
        <v>0</v>
      </c>
      <c r="V101" s="4">
        <f t="shared" si="51"/>
        <v>3.3</v>
      </c>
    </row>
    <row r="102" spans="1:22" x14ac:dyDescent="0.2">
      <c r="A102" s="172">
        <f>'Web Graph Info.'!A93:A240</f>
        <v>42240</v>
      </c>
      <c r="B102" s="22">
        <f t="shared" si="68"/>
        <v>1.6666666666666667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f t="shared" si="69"/>
        <v>1.3333333333333333</v>
      </c>
      <c r="J102" s="22">
        <v>0.3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8">
        <f t="shared" si="50"/>
        <v>3.3</v>
      </c>
      <c r="U102" s="40">
        <v>0</v>
      </c>
      <c r="V102" s="4">
        <f t="shared" si="51"/>
        <v>3.3</v>
      </c>
    </row>
    <row r="103" spans="1:22" x14ac:dyDescent="0.2">
      <c r="A103" s="172">
        <f>'Web Graph Info.'!A94:A241</f>
        <v>42241</v>
      </c>
      <c r="B103" s="22">
        <v>3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1.5</v>
      </c>
      <c r="J103" s="22">
        <v>0.5</v>
      </c>
      <c r="K103" s="22">
        <v>0</v>
      </c>
      <c r="L103" s="22">
        <v>0</v>
      </c>
      <c r="M103" s="22">
        <v>0</v>
      </c>
      <c r="N103" s="22">
        <v>0</v>
      </c>
      <c r="O103" s="22">
        <v>0.5</v>
      </c>
      <c r="P103" s="22">
        <v>0</v>
      </c>
      <c r="Q103" s="22">
        <v>0</v>
      </c>
      <c r="R103" s="22">
        <v>0</v>
      </c>
      <c r="S103" s="22">
        <v>0</v>
      </c>
      <c r="T103" s="8">
        <f t="shared" ref="T103" si="70">IF(SUM(B103:S103)=0,NA(),SUM(B103:S103))</f>
        <v>5.5</v>
      </c>
      <c r="U103" s="40">
        <v>1.5</v>
      </c>
      <c r="V103" s="4">
        <f t="shared" ref="V103" si="71">T103+U103</f>
        <v>7</v>
      </c>
    </row>
    <row r="104" spans="1:22" x14ac:dyDescent="0.2">
      <c r="A104" s="172">
        <f>'Web Graph Info.'!A95:A242</f>
        <v>42242</v>
      </c>
      <c r="B104" s="22">
        <v>3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1.5</v>
      </c>
      <c r="J104" s="22">
        <v>0.5</v>
      </c>
      <c r="K104" s="22">
        <v>0</v>
      </c>
      <c r="L104" s="22">
        <v>0</v>
      </c>
      <c r="M104" s="22">
        <v>0</v>
      </c>
      <c r="N104" s="22">
        <v>0</v>
      </c>
      <c r="O104" s="22">
        <v>0.5</v>
      </c>
      <c r="P104" s="22">
        <v>0</v>
      </c>
      <c r="Q104" s="22">
        <v>0</v>
      </c>
      <c r="R104" s="22">
        <v>0</v>
      </c>
      <c r="S104" s="22">
        <v>0</v>
      </c>
      <c r="T104" s="8">
        <f t="shared" ref="T104" si="72">IF(SUM(B104:S104)=0,NA(),SUM(B104:S104))</f>
        <v>5.5</v>
      </c>
      <c r="U104" s="40">
        <v>1.5</v>
      </c>
      <c r="V104" s="4">
        <f t="shared" ref="V104:V105" si="73">T104+U104</f>
        <v>7</v>
      </c>
    </row>
    <row r="105" spans="1:22" x14ac:dyDescent="0.2">
      <c r="A105" s="172">
        <f>'Web Graph Info.'!A96:A243</f>
        <v>42243</v>
      </c>
      <c r="B105" s="22">
        <v>4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0.5</v>
      </c>
      <c r="K105" s="22">
        <v>0</v>
      </c>
      <c r="L105" s="22">
        <v>0</v>
      </c>
      <c r="M105" s="22">
        <v>0</v>
      </c>
      <c r="N105" s="22">
        <v>0</v>
      </c>
      <c r="O105" s="22">
        <v>1</v>
      </c>
      <c r="P105" s="22">
        <v>0</v>
      </c>
      <c r="Q105" s="22">
        <v>0</v>
      </c>
      <c r="R105" s="22">
        <v>0</v>
      </c>
      <c r="S105" s="22">
        <v>0</v>
      </c>
      <c r="T105" s="8">
        <f t="shared" si="50"/>
        <v>5.5</v>
      </c>
      <c r="U105" s="40">
        <v>1</v>
      </c>
      <c r="V105" s="4">
        <f t="shared" si="73"/>
        <v>6.5</v>
      </c>
    </row>
    <row r="106" spans="1:22" x14ac:dyDescent="0.2">
      <c r="A106" s="172">
        <f>'Web Graph Info.'!A97:A244</f>
        <v>42244</v>
      </c>
      <c r="B106" s="22">
        <v>4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0.5</v>
      </c>
      <c r="K106" s="22">
        <v>0</v>
      </c>
      <c r="L106" s="22">
        <v>0</v>
      </c>
      <c r="M106" s="22">
        <v>0</v>
      </c>
      <c r="N106" s="22">
        <v>0</v>
      </c>
      <c r="O106" s="22">
        <v>1</v>
      </c>
      <c r="P106" s="22">
        <v>0</v>
      </c>
      <c r="Q106" s="22">
        <v>0</v>
      </c>
      <c r="R106" s="22">
        <v>0</v>
      </c>
      <c r="S106" s="22">
        <v>0</v>
      </c>
      <c r="T106" s="8">
        <f t="shared" si="50"/>
        <v>5.5</v>
      </c>
      <c r="U106" s="40">
        <v>1</v>
      </c>
      <c r="V106" s="4">
        <f t="shared" si="51"/>
        <v>6.5</v>
      </c>
    </row>
    <row r="107" spans="1:22" x14ac:dyDescent="0.2">
      <c r="A107" s="172">
        <f>'Web Graph Info.'!A98:A245</f>
        <v>42245</v>
      </c>
      <c r="B107" s="22">
        <v>0.6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0.6</v>
      </c>
      <c r="J107" s="22">
        <v>0.3</v>
      </c>
      <c r="K107" s="22">
        <v>0</v>
      </c>
      <c r="L107" s="22">
        <v>0</v>
      </c>
      <c r="M107" s="22">
        <v>0</v>
      </c>
      <c r="N107" s="22">
        <v>0</v>
      </c>
      <c r="O107" s="22">
        <f>7/3</f>
        <v>2.3333333333333335</v>
      </c>
      <c r="P107" s="22">
        <v>0</v>
      </c>
      <c r="Q107" s="22">
        <v>0</v>
      </c>
      <c r="R107" s="22">
        <v>0</v>
      </c>
      <c r="S107" s="22">
        <v>0</v>
      </c>
      <c r="T107" s="8">
        <f t="shared" si="50"/>
        <v>3.8333333333333335</v>
      </c>
      <c r="U107" s="40">
        <v>0.3</v>
      </c>
      <c r="V107" s="4">
        <f t="shared" si="51"/>
        <v>4.1333333333333337</v>
      </c>
    </row>
    <row r="108" spans="1:22" x14ac:dyDescent="0.2">
      <c r="A108" s="172">
        <f>'Web Graph Info.'!A99:A246</f>
        <v>42246</v>
      </c>
      <c r="B108" s="22">
        <v>0.6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0.6</v>
      </c>
      <c r="J108" s="22">
        <v>0.3</v>
      </c>
      <c r="K108" s="22">
        <v>0</v>
      </c>
      <c r="L108" s="22">
        <v>0</v>
      </c>
      <c r="M108" s="22">
        <v>0</v>
      </c>
      <c r="N108" s="22">
        <v>0</v>
      </c>
      <c r="O108" s="22">
        <f t="shared" ref="O108:O109" si="74">7/3</f>
        <v>2.3333333333333335</v>
      </c>
      <c r="P108" s="22">
        <v>0</v>
      </c>
      <c r="Q108" s="22">
        <v>0</v>
      </c>
      <c r="R108" s="22">
        <v>0</v>
      </c>
      <c r="S108" s="22">
        <v>0</v>
      </c>
      <c r="T108" s="8">
        <f t="shared" si="50"/>
        <v>3.8333333333333335</v>
      </c>
      <c r="U108" s="40">
        <v>0.3</v>
      </c>
      <c r="V108" s="4">
        <f t="shared" si="51"/>
        <v>4.1333333333333337</v>
      </c>
    </row>
    <row r="109" spans="1:22" x14ac:dyDescent="0.2">
      <c r="A109" s="172">
        <f>'Web Graph Info.'!A100:A247</f>
        <v>42247</v>
      </c>
      <c r="B109" s="22">
        <v>0.6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0.6</v>
      </c>
      <c r="J109" s="22">
        <v>0.3</v>
      </c>
      <c r="K109" s="22">
        <v>0</v>
      </c>
      <c r="L109" s="22">
        <v>0</v>
      </c>
      <c r="M109" s="22">
        <v>0</v>
      </c>
      <c r="N109" s="22">
        <v>0</v>
      </c>
      <c r="O109" s="22">
        <f t="shared" si="74"/>
        <v>2.3333333333333335</v>
      </c>
      <c r="P109" s="22">
        <v>0</v>
      </c>
      <c r="Q109" s="22">
        <v>0</v>
      </c>
      <c r="R109" s="22">
        <v>0</v>
      </c>
      <c r="S109" s="22">
        <v>0</v>
      </c>
      <c r="T109" s="8">
        <f t="shared" si="50"/>
        <v>3.8333333333333335</v>
      </c>
      <c r="U109" s="40">
        <v>0.3</v>
      </c>
      <c r="V109" s="4">
        <f t="shared" si="51"/>
        <v>4.1333333333333337</v>
      </c>
    </row>
    <row r="110" spans="1:22" x14ac:dyDescent="0.2">
      <c r="A110" s="172">
        <f>'Web Graph Info.'!A101:A248</f>
        <v>42248</v>
      </c>
      <c r="B110" s="22">
        <v>2.5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0.5</v>
      </c>
      <c r="P110" s="22">
        <v>0</v>
      </c>
      <c r="Q110" s="22">
        <v>0</v>
      </c>
      <c r="R110" s="22">
        <v>0</v>
      </c>
      <c r="S110" s="22">
        <v>0</v>
      </c>
      <c r="T110" s="8">
        <f t="shared" si="50"/>
        <v>3</v>
      </c>
      <c r="U110" s="40">
        <v>1</v>
      </c>
      <c r="V110" s="4">
        <f t="shared" si="51"/>
        <v>4</v>
      </c>
    </row>
    <row r="111" spans="1:22" x14ac:dyDescent="0.2">
      <c r="A111" s="172">
        <f>'Web Graph Info.'!A102:A249</f>
        <v>42249</v>
      </c>
      <c r="B111" s="22">
        <v>2.5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0.5</v>
      </c>
      <c r="P111" s="22">
        <v>0</v>
      </c>
      <c r="Q111" s="22">
        <v>0</v>
      </c>
      <c r="R111" s="22">
        <v>0</v>
      </c>
      <c r="S111" s="22">
        <v>0</v>
      </c>
      <c r="T111" s="8">
        <f t="shared" ref="T111" si="75">IF(SUM(B111:S111)=0,NA(),SUM(B111:S111))</f>
        <v>3</v>
      </c>
      <c r="U111" s="40">
        <v>1</v>
      </c>
      <c r="V111" s="4">
        <f>T111+U111</f>
        <v>4</v>
      </c>
    </row>
    <row r="112" spans="1:22" x14ac:dyDescent="0.2">
      <c r="A112" s="172">
        <f>'Web Graph Info.'!A103:A250</f>
        <v>42250</v>
      </c>
      <c r="B112" s="22">
        <v>0.5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0.5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1</v>
      </c>
      <c r="P112" s="22">
        <v>0</v>
      </c>
      <c r="Q112" s="22">
        <v>0</v>
      </c>
      <c r="R112" s="22">
        <v>0</v>
      </c>
      <c r="S112" s="22">
        <v>0</v>
      </c>
      <c r="T112" s="8">
        <f t="shared" si="50"/>
        <v>2</v>
      </c>
      <c r="U112" s="40">
        <v>4</v>
      </c>
      <c r="V112" s="4">
        <f t="shared" si="51"/>
        <v>6</v>
      </c>
    </row>
    <row r="113" spans="1:22" x14ac:dyDescent="0.2">
      <c r="A113" s="172">
        <f>'Web Graph Info.'!A104:A251</f>
        <v>42251</v>
      </c>
      <c r="B113" s="22">
        <v>0.5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0.5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1</v>
      </c>
      <c r="P113" s="22">
        <v>0</v>
      </c>
      <c r="Q113" s="22">
        <v>0</v>
      </c>
      <c r="R113" s="22">
        <v>0</v>
      </c>
      <c r="S113" s="22">
        <v>0</v>
      </c>
      <c r="T113" s="8">
        <f t="shared" ref="T113" si="76">IF(SUM(B113:S113)=0,NA(),SUM(B113:S113))</f>
        <v>2</v>
      </c>
      <c r="U113" s="40">
        <v>4</v>
      </c>
      <c r="V113" s="4">
        <f t="shared" ref="V113" si="77">T113+U113</f>
        <v>6</v>
      </c>
    </row>
    <row r="114" spans="1:22" x14ac:dyDescent="0.2">
      <c r="A114" s="172">
        <f>'Web Graph Info.'!A105:A252</f>
        <v>42252</v>
      </c>
      <c r="B114" s="22">
        <v>0.5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1.25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0.25</v>
      </c>
      <c r="P114" s="22">
        <v>0</v>
      </c>
      <c r="Q114" s="22">
        <v>0</v>
      </c>
      <c r="R114" s="22">
        <v>0</v>
      </c>
      <c r="S114" s="22">
        <v>0</v>
      </c>
      <c r="T114" s="8">
        <f t="shared" si="50"/>
        <v>2</v>
      </c>
      <c r="U114" s="40">
        <v>1</v>
      </c>
      <c r="V114" s="4">
        <f t="shared" si="51"/>
        <v>3</v>
      </c>
    </row>
    <row r="115" spans="1:22" x14ac:dyDescent="0.2">
      <c r="A115" s="172">
        <f>'Web Graph Info.'!A106:A253</f>
        <v>42253</v>
      </c>
      <c r="B115" s="22">
        <v>0.5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1.25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0.25</v>
      </c>
      <c r="P115" s="22">
        <v>0</v>
      </c>
      <c r="Q115" s="22">
        <v>0</v>
      </c>
      <c r="R115" s="22">
        <v>0</v>
      </c>
      <c r="S115" s="22">
        <v>0</v>
      </c>
      <c r="T115" s="8">
        <f t="shared" ref="T115:T117" si="78">IF(SUM(B115:S115)=0,NA(),SUM(B115:S115))</f>
        <v>2</v>
      </c>
      <c r="U115" s="40">
        <v>1</v>
      </c>
      <c r="V115" s="4">
        <f t="shared" ref="V115:V117" si="79">T115+U115</f>
        <v>3</v>
      </c>
    </row>
    <row r="116" spans="1:22" x14ac:dyDescent="0.2">
      <c r="A116" s="172">
        <f>'Web Graph Info.'!A107:A254</f>
        <v>42254</v>
      </c>
      <c r="B116" s="22">
        <v>0.5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1.25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0.25</v>
      </c>
      <c r="P116" s="22">
        <v>0</v>
      </c>
      <c r="Q116" s="22">
        <v>0</v>
      </c>
      <c r="R116" s="22">
        <v>0</v>
      </c>
      <c r="S116" s="22">
        <v>0</v>
      </c>
      <c r="T116" s="8">
        <f t="shared" si="78"/>
        <v>2</v>
      </c>
      <c r="U116" s="40">
        <v>1</v>
      </c>
      <c r="V116" s="4">
        <f t="shared" si="79"/>
        <v>3</v>
      </c>
    </row>
    <row r="117" spans="1:22" x14ac:dyDescent="0.2">
      <c r="A117" s="172">
        <f>'Web Graph Info.'!A108:A255</f>
        <v>42255</v>
      </c>
      <c r="B117" s="22">
        <v>0.5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1.25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0.25</v>
      </c>
      <c r="P117" s="22">
        <v>0</v>
      </c>
      <c r="Q117" s="22">
        <v>0</v>
      </c>
      <c r="R117" s="22">
        <v>0</v>
      </c>
      <c r="S117" s="22">
        <v>0</v>
      </c>
      <c r="T117" s="8">
        <f t="shared" si="78"/>
        <v>2</v>
      </c>
      <c r="U117" s="40">
        <v>1</v>
      </c>
      <c r="V117" s="4">
        <f t="shared" si="79"/>
        <v>3</v>
      </c>
    </row>
    <row r="118" spans="1:22" x14ac:dyDescent="0.2">
      <c r="A118" s="172">
        <f>'Web Graph Info.'!A109:A256</f>
        <v>42256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10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8">
        <f t="shared" si="50"/>
        <v>11</v>
      </c>
      <c r="U118" s="8">
        <v>2</v>
      </c>
      <c r="V118" s="4">
        <f t="shared" si="51"/>
        <v>13</v>
      </c>
    </row>
    <row r="119" spans="1:22" x14ac:dyDescent="0.2">
      <c r="A119" s="172">
        <f>'Web Graph Info.'!A110:A257</f>
        <v>42257</v>
      </c>
      <c r="B119" s="3">
        <v>0.5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0.5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2</v>
      </c>
      <c r="P119" s="3">
        <v>0</v>
      </c>
      <c r="Q119" s="3">
        <v>0</v>
      </c>
      <c r="R119" s="3">
        <v>0</v>
      </c>
      <c r="S119" s="3">
        <v>0</v>
      </c>
      <c r="T119" s="8">
        <f t="shared" si="50"/>
        <v>3</v>
      </c>
      <c r="U119" s="8">
        <v>0</v>
      </c>
      <c r="V119" s="4">
        <f t="shared" si="51"/>
        <v>3</v>
      </c>
    </row>
    <row r="120" spans="1:22" x14ac:dyDescent="0.2">
      <c r="A120" s="172">
        <f>'Web Graph Info.'!A111:A258</f>
        <v>42258</v>
      </c>
      <c r="B120" s="3">
        <v>0.5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2</v>
      </c>
      <c r="P120" s="3">
        <v>0</v>
      </c>
      <c r="Q120" s="3">
        <v>0</v>
      </c>
      <c r="R120" s="3">
        <v>0</v>
      </c>
      <c r="S120" s="3">
        <v>0</v>
      </c>
      <c r="T120" s="8">
        <f t="shared" ref="T120" si="80">IF(SUM(B120:S120)=0,NA(),SUM(B120:S120))</f>
        <v>3</v>
      </c>
      <c r="U120" s="8">
        <v>0</v>
      </c>
      <c r="V120" s="4">
        <f t="shared" ref="V120" si="81">T120+U120</f>
        <v>3</v>
      </c>
    </row>
    <row r="121" spans="1:22" x14ac:dyDescent="0.2">
      <c r="A121" s="172">
        <f>'Web Graph Info.'!A112:A259</f>
        <v>42259</v>
      </c>
      <c r="B121" s="3">
        <v>2.2999999999999998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2.6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1.3</v>
      </c>
      <c r="P121" s="3">
        <v>0</v>
      </c>
      <c r="Q121" s="3">
        <v>0</v>
      </c>
      <c r="R121" s="3">
        <v>0</v>
      </c>
      <c r="S121" s="3">
        <v>0</v>
      </c>
      <c r="T121" s="8">
        <f t="shared" ref="T121:T123" si="82">IF(SUM(B121:S121)=0,NA(),SUM(B121:S121))</f>
        <v>6.2</v>
      </c>
      <c r="U121" s="8">
        <v>0.6</v>
      </c>
      <c r="V121" s="4">
        <f t="shared" ref="V121:V123" si="83">T121+U121</f>
        <v>6.8</v>
      </c>
    </row>
    <row r="122" spans="1:22" x14ac:dyDescent="0.2">
      <c r="A122" s="172">
        <f>'Web Graph Info.'!A113:A260</f>
        <v>42260</v>
      </c>
      <c r="B122" s="3">
        <v>2.2999999999999998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2.6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1.3</v>
      </c>
      <c r="P122" s="3">
        <v>0</v>
      </c>
      <c r="Q122" s="3">
        <v>0</v>
      </c>
      <c r="R122" s="3">
        <v>0</v>
      </c>
      <c r="S122" s="3">
        <v>0</v>
      </c>
      <c r="T122" s="8">
        <f t="shared" si="82"/>
        <v>6.2</v>
      </c>
      <c r="U122" s="8">
        <v>0.6</v>
      </c>
      <c r="V122" s="4">
        <f t="shared" si="83"/>
        <v>6.8</v>
      </c>
    </row>
    <row r="123" spans="1:22" x14ac:dyDescent="0.2">
      <c r="A123" s="172">
        <f>'Web Graph Info.'!A114:A261</f>
        <v>42261</v>
      </c>
      <c r="B123" s="3">
        <v>2.2999999999999998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2.6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1.3</v>
      </c>
      <c r="P123" s="3">
        <v>0</v>
      </c>
      <c r="Q123" s="3">
        <v>0</v>
      </c>
      <c r="R123" s="3">
        <v>0</v>
      </c>
      <c r="S123" s="3">
        <v>0</v>
      </c>
      <c r="T123" s="8">
        <f t="shared" si="82"/>
        <v>6.2</v>
      </c>
      <c r="U123" s="8">
        <v>0.6</v>
      </c>
      <c r="V123" s="4">
        <f t="shared" si="83"/>
        <v>6.8</v>
      </c>
    </row>
    <row r="124" spans="1:22" x14ac:dyDescent="0.2">
      <c r="A124" s="172">
        <f>'Web Graph Info.'!A115:A262</f>
        <v>42262</v>
      </c>
      <c r="B124" s="8">
        <v>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1</v>
      </c>
      <c r="J124" s="8">
        <v>0.5</v>
      </c>
      <c r="K124" s="8">
        <v>0</v>
      </c>
      <c r="L124" s="8">
        <v>0</v>
      </c>
      <c r="M124" s="8">
        <v>0</v>
      </c>
      <c r="N124" s="8">
        <v>0</v>
      </c>
      <c r="O124" s="8">
        <v>2</v>
      </c>
      <c r="P124" s="8">
        <v>0</v>
      </c>
      <c r="Q124" s="8">
        <v>0</v>
      </c>
      <c r="R124" s="8">
        <v>0</v>
      </c>
      <c r="S124" s="8">
        <v>0</v>
      </c>
      <c r="T124" s="8">
        <f t="shared" si="50"/>
        <v>10.5</v>
      </c>
      <c r="U124" s="8">
        <v>0.5</v>
      </c>
      <c r="V124" s="4">
        <v>11</v>
      </c>
    </row>
    <row r="125" spans="1:22" x14ac:dyDescent="0.2">
      <c r="A125" s="172">
        <f>'Web Graph Info.'!A116:A263</f>
        <v>42263</v>
      </c>
      <c r="B125" s="8">
        <v>7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1</v>
      </c>
      <c r="J125" s="8">
        <v>0.5</v>
      </c>
      <c r="K125" s="8">
        <v>0</v>
      </c>
      <c r="L125" s="8">
        <v>0</v>
      </c>
      <c r="M125" s="8">
        <v>0</v>
      </c>
      <c r="N125" s="8">
        <v>0</v>
      </c>
      <c r="O125" s="8">
        <v>2</v>
      </c>
      <c r="P125" s="8">
        <v>0</v>
      </c>
      <c r="Q125" s="8">
        <v>0</v>
      </c>
      <c r="R125" s="8">
        <v>0</v>
      </c>
      <c r="S125" s="8">
        <v>0</v>
      </c>
      <c r="T125" s="8">
        <f t="shared" ref="T125" si="84">IF(SUM(B125:S125)=0,NA(),SUM(B125:S125))</f>
        <v>10.5</v>
      </c>
      <c r="U125" s="8">
        <v>0.5</v>
      </c>
      <c r="V125" s="4">
        <v>11</v>
      </c>
    </row>
    <row r="126" spans="1:22" x14ac:dyDescent="0.2">
      <c r="A126" s="172">
        <f>'Web Graph Info.'!A117:A264</f>
        <v>42264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8" t="e">
        <f t="shared" si="50"/>
        <v>#N/A</v>
      </c>
      <c r="U126" s="4"/>
      <c r="V126" s="4" t="s">
        <v>226</v>
      </c>
    </row>
    <row r="127" spans="1:22" x14ac:dyDescent="0.2">
      <c r="A127" s="172">
        <f>'Web Graph Info.'!A118:A265</f>
        <v>42265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8" t="e">
        <f t="shared" si="50"/>
        <v>#N/A</v>
      </c>
      <c r="U127" s="4"/>
      <c r="V127" s="4" t="s">
        <v>226</v>
      </c>
    </row>
    <row r="128" spans="1:22" x14ac:dyDescent="0.2">
      <c r="A128" s="172">
        <f>'Web Graph Info.'!A119:A266</f>
        <v>42266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8" t="e">
        <f t="shared" si="50"/>
        <v>#N/A</v>
      </c>
      <c r="U128" s="4"/>
      <c r="V128" s="4" t="e">
        <f t="shared" si="51"/>
        <v>#N/A</v>
      </c>
    </row>
    <row r="129" spans="1:22" x14ac:dyDescent="0.2">
      <c r="A129" s="172">
        <f>'Web Graph Info.'!A120:A267</f>
        <v>42267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8" t="e">
        <f t="shared" si="50"/>
        <v>#N/A</v>
      </c>
      <c r="U129" s="8"/>
      <c r="V129" s="4" t="e">
        <f t="shared" si="51"/>
        <v>#N/A</v>
      </c>
    </row>
    <row r="130" spans="1:22" x14ac:dyDescent="0.2">
      <c r="A130" s="172">
        <f>'Web Graph Info.'!A121:A268</f>
        <v>42268</v>
      </c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P130" s="3"/>
      <c r="Q130" s="3"/>
      <c r="S130" s="3"/>
      <c r="T130" s="8" t="e">
        <f t="shared" si="50"/>
        <v>#N/A</v>
      </c>
      <c r="U130" s="8"/>
      <c r="V130" s="4" t="e">
        <f t="shared" si="51"/>
        <v>#N/A</v>
      </c>
    </row>
    <row r="131" spans="1:22" x14ac:dyDescent="0.2">
      <c r="A131" s="172">
        <f>'Web Graph Info.'!A122:A269</f>
        <v>42269</v>
      </c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P131" s="3"/>
      <c r="Q131" s="3"/>
      <c r="S131" s="3"/>
      <c r="T131" s="8" t="e">
        <f t="shared" si="50"/>
        <v>#N/A</v>
      </c>
      <c r="U131" s="8"/>
      <c r="V131" s="4" t="e">
        <f t="shared" si="51"/>
        <v>#N/A</v>
      </c>
    </row>
    <row r="132" spans="1:22" x14ac:dyDescent="0.2">
      <c r="A132" s="172">
        <f>'Web Graph Info.'!A123:A270</f>
        <v>42270</v>
      </c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P132" s="3"/>
      <c r="Q132" s="3"/>
      <c r="S132" s="3"/>
      <c r="T132" s="8" t="e">
        <f t="shared" si="50"/>
        <v>#N/A</v>
      </c>
      <c r="U132" s="8"/>
      <c r="V132" s="4" t="e">
        <f t="shared" si="51"/>
        <v>#N/A</v>
      </c>
    </row>
    <row r="133" spans="1:22" x14ac:dyDescent="0.2">
      <c r="A133" s="172">
        <f>'Web Graph Info.'!A124:A271</f>
        <v>42271</v>
      </c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P133" s="3"/>
      <c r="Q133" s="3"/>
      <c r="S133" s="3"/>
      <c r="T133" s="8" t="e">
        <f t="shared" si="50"/>
        <v>#N/A</v>
      </c>
      <c r="U133" s="8"/>
      <c r="V133" s="4" t="e">
        <f t="shared" si="51"/>
        <v>#N/A</v>
      </c>
    </row>
    <row r="134" spans="1:22" x14ac:dyDescent="0.2">
      <c r="A134" s="172">
        <f>'Web Graph Info.'!A125:A272</f>
        <v>42272</v>
      </c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P134" s="3"/>
      <c r="Q134" s="3"/>
      <c r="S134" s="3"/>
      <c r="T134" s="8" t="e">
        <f t="shared" si="50"/>
        <v>#N/A</v>
      </c>
      <c r="U134" s="8"/>
      <c r="V134" s="4" t="e">
        <f t="shared" si="51"/>
        <v>#N/A</v>
      </c>
    </row>
    <row r="135" spans="1:22" x14ac:dyDescent="0.2">
      <c r="A135" s="172">
        <f>'Web Graph Info.'!A126:A273</f>
        <v>42273</v>
      </c>
      <c r="B135" s="8"/>
      <c r="C135" s="8"/>
      <c r="D135" s="8"/>
      <c r="E135" s="8"/>
      <c r="F135" s="8"/>
      <c r="G135" s="8"/>
      <c r="H135" s="12"/>
      <c r="I135" s="8"/>
      <c r="J135" s="8"/>
      <c r="K135" s="8"/>
      <c r="L135" s="8"/>
      <c r="M135" s="8"/>
      <c r="N135" s="12"/>
      <c r="O135" s="8"/>
      <c r="P135" s="8"/>
      <c r="Q135" s="12"/>
      <c r="R135" s="8"/>
      <c r="S135" s="12"/>
      <c r="T135" s="8" t="e">
        <f t="shared" si="50"/>
        <v>#N/A</v>
      </c>
      <c r="U135" s="8"/>
      <c r="V135" s="4" t="e">
        <f t="shared" si="51"/>
        <v>#N/A</v>
      </c>
    </row>
    <row r="136" spans="1:22" x14ac:dyDescent="0.2">
      <c r="A136" s="172">
        <f>'Web Graph Info.'!A127:A274</f>
        <v>42274</v>
      </c>
      <c r="B136" s="8"/>
      <c r="C136" s="8"/>
      <c r="D136" s="8"/>
      <c r="E136" s="8"/>
      <c r="F136" s="8"/>
      <c r="G136" s="8"/>
      <c r="H136" s="12"/>
      <c r="I136" s="8"/>
      <c r="J136" s="8"/>
      <c r="K136" s="8"/>
      <c r="L136" s="8"/>
      <c r="M136" s="8"/>
      <c r="N136" s="12"/>
      <c r="O136" s="8"/>
      <c r="P136" s="8"/>
      <c r="Q136" s="12"/>
      <c r="R136" s="8"/>
      <c r="S136" s="12"/>
      <c r="T136" s="8" t="e">
        <f t="shared" si="50"/>
        <v>#N/A</v>
      </c>
      <c r="U136" s="8"/>
      <c r="V136" s="4" t="e">
        <f t="shared" si="51"/>
        <v>#N/A</v>
      </c>
    </row>
    <row r="137" spans="1:22" x14ac:dyDescent="0.2">
      <c r="A137" s="172">
        <f>'Web Graph Info.'!A128:A275</f>
        <v>42275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e">
        <f t="shared" si="50"/>
        <v>#N/A</v>
      </c>
      <c r="U137" s="8"/>
      <c r="V137" s="4" t="e">
        <f t="shared" si="51"/>
        <v>#N/A</v>
      </c>
    </row>
    <row r="138" spans="1:22" x14ac:dyDescent="0.2">
      <c r="A138" s="172">
        <f>'Web Graph Info.'!A129:A276</f>
        <v>42276</v>
      </c>
      <c r="B138" s="8"/>
      <c r="C138" s="8"/>
      <c r="D138" s="8"/>
      <c r="E138" s="8"/>
      <c r="F138" s="8"/>
      <c r="G138" s="8"/>
      <c r="H138" s="12"/>
      <c r="I138" s="8"/>
      <c r="J138" s="8"/>
      <c r="K138" s="8"/>
      <c r="L138" s="8"/>
      <c r="M138" s="8"/>
      <c r="N138" s="12"/>
      <c r="O138" s="8"/>
      <c r="P138" s="8"/>
      <c r="Q138" s="12"/>
      <c r="R138" s="8"/>
      <c r="S138" s="12"/>
      <c r="T138" s="8" t="e">
        <f t="shared" si="50"/>
        <v>#N/A</v>
      </c>
      <c r="U138" s="8"/>
      <c r="V138" s="4" t="e">
        <f t="shared" si="51"/>
        <v>#N/A</v>
      </c>
    </row>
    <row r="139" spans="1:22" x14ac:dyDescent="0.2">
      <c r="A139" s="172">
        <f>'Web Graph Info.'!A130:A277</f>
        <v>42277</v>
      </c>
      <c r="B139" s="8"/>
      <c r="C139" s="8"/>
      <c r="D139" s="8"/>
      <c r="E139" s="8"/>
      <c r="F139" s="8"/>
      <c r="G139" s="8"/>
      <c r="H139" s="12"/>
      <c r="I139" s="8"/>
      <c r="J139" s="8"/>
      <c r="K139" s="8"/>
      <c r="L139" s="8"/>
      <c r="M139" s="8"/>
      <c r="N139" s="12"/>
      <c r="O139" s="8"/>
      <c r="P139" s="8"/>
      <c r="Q139" s="12"/>
      <c r="R139" s="8"/>
      <c r="S139" s="12"/>
      <c r="T139" s="8" t="e">
        <f t="shared" si="50"/>
        <v>#N/A</v>
      </c>
      <c r="U139" s="8"/>
      <c r="V139" s="4" t="e">
        <f t="shared" ref="V139:V163" si="85">T139+U139</f>
        <v>#N/A</v>
      </c>
    </row>
    <row r="140" spans="1:22" x14ac:dyDescent="0.2">
      <c r="A140" s="172">
        <f>'Web Graph Info.'!A131:A278</f>
        <v>42278</v>
      </c>
      <c r="B140" s="8"/>
      <c r="C140" s="8"/>
      <c r="D140" s="8"/>
      <c r="E140" s="8"/>
      <c r="F140" s="8"/>
      <c r="G140" s="8"/>
      <c r="H140" s="12"/>
      <c r="I140" s="8"/>
      <c r="J140" s="8"/>
      <c r="K140" s="8"/>
      <c r="L140" s="8"/>
      <c r="M140" s="8"/>
      <c r="N140" s="12"/>
      <c r="O140" s="8"/>
      <c r="P140" s="8"/>
      <c r="Q140" s="12"/>
      <c r="R140" s="8"/>
      <c r="S140" s="12"/>
      <c r="T140" s="8" t="e">
        <f t="shared" ref="T140:T162" si="86">IF(SUM(B140:S140)=0,NA(),SUM(B140:S140))</f>
        <v>#N/A</v>
      </c>
      <c r="U140" s="8"/>
      <c r="V140" s="4" t="e">
        <f t="shared" si="85"/>
        <v>#N/A</v>
      </c>
    </row>
    <row r="141" spans="1:22" x14ac:dyDescent="0.2">
      <c r="A141" s="172">
        <f>'Web Graph Info.'!A132:A279</f>
        <v>42279</v>
      </c>
      <c r="B141" s="8"/>
      <c r="C141" s="8"/>
      <c r="D141" s="8"/>
      <c r="E141" s="8"/>
      <c r="F141" s="8"/>
      <c r="G141" s="8"/>
      <c r="H141" s="12"/>
      <c r="I141" s="8"/>
      <c r="J141" s="8"/>
      <c r="K141" s="8"/>
      <c r="L141" s="8"/>
      <c r="M141" s="8"/>
      <c r="N141" s="12"/>
      <c r="O141" s="8"/>
      <c r="P141" s="8"/>
      <c r="Q141" s="12"/>
      <c r="R141" s="8"/>
      <c r="S141" s="12"/>
      <c r="T141" s="8" t="e">
        <f t="shared" si="86"/>
        <v>#N/A</v>
      </c>
      <c r="U141" s="8"/>
      <c r="V141" s="4" t="e">
        <f t="shared" si="85"/>
        <v>#N/A</v>
      </c>
    </row>
    <row r="142" spans="1:22" s="101" customFormat="1" x14ac:dyDescent="0.2">
      <c r="A142" s="172">
        <f>'Web Graph Info.'!A133:A280</f>
        <v>42280</v>
      </c>
      <c r="B142" s="8"/>
      <c r="C142" s="8"/>
      <c r="D142" s="8"/>
      <c r="E142" s="8"/>
      <c r="F142" s="8"/>
      <c r="G142" s="8"/>
      <c r="H142" s="12"/>
      <c r="I142" s="8"/>
      <c r="J142" s="8"/>
      <c r="K142" s="8"/>
      <c r="L142" s="8"/>
      <c r="M142" s="8"/>
      <c r="N142" s="12"/>
      <c r="O142" s="8"/>
      <c r="P142" s="8"/>
      <c r="Q142" s="12"/>
      <c r="R142" s="8"/>
      <c r="S142" s="12"/>
      <c r="T142" s="8" t="e">
        <f t="shared" si="86"/>
        <v>#N/A</v>
      </c>
      <c r="U142" s="8"/>
      <c r="V142" s="4" t="e">
        <f t="shared" si="85"/>
        <v>#N/A</v>
      </c>
    </row>
    <row r="143" spans="1:22" s="101" customFormat="1" x14ac:dyDescent="0.2">
      <c r="A143" s="172">
        <f>'Web Graph Info.'!A134:A281</f>
        <v>42281</v>
      </c>
      <c r="B143" s="8"/>
      <c r="C143" s="8"/>
      <c r="D143" s="8"/>
      <c r="E143" s="8"/>
      <c r="F143" s="8"/>
      <c r="G143" s="8"/>
      <c r="H143" s="12"/>
      <c r="I143" s="8"/>
      <c r="J143" s="8"/>
      <c r="K143" s="8"/>
      <c r="L143" s="8"/>
      <c r="M143" s="8"/>
      <c r="N143" s="12"/>
      <c r="O143" s="8"/>
      <c r="P143" s="8"/>
      <c r="Q143" s="12"/>
      <c r="R143" s="8"/>
      <c r="S143" s="12"/>
      <c r="T143" s="8" t="e">
        <f t="shared" si="86"/>
        <v>#N/A</v>
      </c>
      <c r="U143" s="8"/>
      <c r="V143" s="4" t="e">
        <f t="shared" si="85"/>
        <v>#N/A</v>
      </c>
    </row>
    <row r="144" spans="1:22" s="101" customFormat="1" x14ac:dyDescent="0.2">
      <c r="A144" s="172">
        <f>'Web Graph Info.'!A135:A282</f>
        <v>42282</v>
      </c>
      <c r="B144" s="8"/>
      <c r="C144" s="8"/>
      <c r="D144" s="8"/>
      <c r="E144" s="8"/>
      <c r="F144" s="8"/>
      <c r="G144" s="8"/>
      <c r="H144" s="12"/>
      <c r="I144" s="8"/>
      <c r="J144" s="8"/>
      <c r="K144" s="8"/>
      <c r="L144" s="8"/>
      <c r="M144" s="8"/>
      <c r="N144" s="12"/>
      <c r="O144" s="8"/>
      <c r="P144" s="8"/>
      <c r="Q144" s="12"/>
      <c r="R144" s="8"/>
      <c r="S144" s="12"/>
      <c r="T144" s="8" t="e">
        <f t="shared" si="86"/>
        <v>#N/A</v>
      </c>
      <c r="U144" s="8"/>
      <c r="V144" s="4" t="e">
        <f t="shared" si="85"/>
        <v>#N/A</v>
      </c>
    </row>
    <row r="145" spans="1:22" s="101" customFormat="1" x14ac:dyDescent="0.2">
      <c r="A145" s="172">
        <f>'Web Graph Info.'!A136:A283</f>
        <v>42283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e">
        <f t="shared" si="86"/>
        <v>#N/A</v>
      </c>
      <c r="U145" s="8"/>
      <c r="V145" s="4" t="e">
        <f t="shared" si="85"/>
        <v>#N/A</v>
      </c>
    </row>
    <row r="146" spans="1:22" s="101" customFormat="1" x14ac:dyDescent="0.2">
      <c r="A146" s="172">
        <f>'Web Graph Info.'!A137:A284</f>
        <v>42284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e">
        <f t="shared" si="86"/>
        <v>#N/A</v>
      </c>
      <c r="U146" s="8"/>
      <c r="V146" s="4" t="e">
        <f t="shared" si="85"/>
        <v>#N/A</v>
      </c>
    </row>
    <row r="147" spans="1:22" s="101" customFormat="1" x14ac:dyDescent="0.2">
      <c r="A147" s="172">
        <f>'Web Graph Info.'!A138:A285</f>
        <v>42285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e">
        <f t="shared" si="86"/>
        <v>#N/A</v>
      </c>
      <c r="U147" s="8"/>
      <c r="V147" s="4" t="e">
        <f t="shared" si="85"/>
        <v>#N/A</v>
      </c>
    </row>
    <row r="148" spans="1:22" s="101" customFormat="1" x14ac:dyDescent="0.2">
      <c r="A148" s="172">
        <f>'Web Graph Info.'!A139:A286</f>
        <v>42286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e">
        <f t="shared" si="86"/>
        <v>#N/A</v>
      </c>
      <c r="U148" s="8"/>
      <c r="V148" s="4" t="e">
        <f t="shared" si="85"/>
        <v>#N/A</v>
      </c>
    </row>
    <row r="149" spans="1:22" s="101" customFormat="1" x14ac:dyDescent="0.2">
      <c r="A149" s="172">
        <f>'Web Graph Info.'!A140:A287</f>
        <v>42287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 t="e">
        <f t="shared" si="86"/>
        <v>#N/A</v>
      </c>
      <c r="U149" s="8"/>
      <c r="V149" s="4" t="e">
        <f t="shared" si="85"/>
        <v>#N/A</v>
      </c>
    </row>
    <row r="150" spans="1:22" s="101" customFormat="1" x14ac:dyDescent="0.2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e">
        <f t="shared" si="86"/>
        <v>#N/A</v>
      </c>
      <c r="U150" s="8"/>
      <c r="V150" s="4" t="e">
        <f t="shared" si="85"/>
        <v>#N/A</v>
      </c>
    </row>
    <row r="151" spans="1:22" s="101" customFormat="1" x14ac:dyDescent="0.2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e">
        <f t="shared" si="86"/>
        <v>#N/A</v>
      </c>
      <c r="U151" s="8"/>
      <c r="V151" s="4" t="e">
        <f t="shared" si="85"/>
        <v>#N/A</v>
      </c>
    </row>
    <row r="152" spans="1:22" s="101" customFormat="1" x14ac:dyDescent="0.2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e">
        <f t="shared" si="86"/>
        <v>#N/A</v>
      </c>
      <c r="U152" s="8"/>
      <c r="V152" s="4" t="e">
        <f t="shared" si="85"/>
        <v>#N/A</v>
      </c>
    </row>
    <row r="153" spans="1:22" s="101" customFormat="1" x14ac:dyDescent="0.2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e">
        <f t="shared" si="86"/>
        <v>#N/A</v>
      </c>
      <c r="U153" s="8"/>
      <c r="V153" s="4" t="e">
        <f t="shared" si="85"/>
        <v>#N/A</v>
      </c>
    </row>
    <row r="154" spans="1:22" s="101" customFormat="1" x14ac:dyDescent="0.2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e">
        <f t="shared" si="86"/>
        <v>#N/A</v>
      </c>
      <c r="U154" s="8"/>
      <c r="V154" s="4" t="e">
        <f t="shared" si="85"/>
        <v>#N/A</v>
      </c>
    </row>
    <row r="155" spans="1:22" s="101" customFormat="1" x14ac:dyDescent="0.2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 t="e">
        <f t="shared" si="86"/>
        <v>#N/A</v>
      </c>
      <c r="U155" s="8"/>
      <c r="V155" s="4" t="e">
        <f t="shared" si="85"/>
        <v>#N/A</v>
      </c>
    </row>
    <row r="156" spans="1:22" s="101" customFormat="1" x14ac:dyDescent="0.2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e">
        <f t="shared" si="86"/>
        <v>#N/A</v>
      </c>
      <c r="U156" s="8"/>
      <c r="V156" s="4" t="e">
        <f t="shared" si="85"/>
        <v>#N/A</v>
      </c>
    </row>
    <row r="157" spans="1:22" s="101" customFormat="1" x14ac:dyDescent="0.2">
      <c r="A157" s="11"/>
      <c r="B157" s="6"/>
      <c r="I157" s="6"/>
      <c r="O157" s="6"/>
      <c r="R157" s="6"/>
      <c r="T157" s="8" t="e">
        <f t="shared" si="86"/>
        <v>#N/A</v>
      </c>
      <c r="V157" s="4" t="e">
        <f t="shared" si="85"/>
        <v>#N/A</v>
      </c>
    </row>
    <row r="158" spans="1:22" s="101" customFormat="1" x14ac:dyDescent="0.2">
      <c r="A158" s="11"/>
      <c r="B158" s="6"/>
      <c r="I158" s="6"/>
      <c r="O158" s="6"/>
      <c r="R158" s="6"/>
      <c r="T158" s="8" t="e">
        <f t="shared" si="86"/>
        <v>#N/A</v>
      </c>
      <c r="V158" s="4" t="e">
        <f t="shared" si="85"/>
        <v>#N/A</v>
      </c>
    </row>
    <row r="159" spans="1:22" s="101" customFormat="1" x14ac:dyDescent="0.2">
      <c r="A159" s="11"/>
      <c r="B159" s="6"/>
      <c r="I159" s="6"/>
      <c r="O159" s="6"/>
      <c r="R159" s="6"/>
      <c r="T159" s="8" t="e">
        <f t="shared" si="86"/>
        <v>#N/A</v>
      </c>
      <c r="V159" s="4" t="e">
        <f t="shared" si="85"/>
        <v>#N/A</v>
      </c>
    </row>
    <row r="160" spans="1:22" s="101" customFormat="1" x14ac:dyDescent="0.2">
      <c r="A160" s="11"/>
      <c r="B160" s="6"/>
      <c r="I160" s="6"/>
      <c r="O160" s="6"/>
      <c r="R160" s="6"/>
      <c r="T160" s="8" t="e">
        <f t="shared" si="86"/>
        <v>#N/A</v>
      </c>
      <c r="V160" s="4" t="e">
        <f t="shared" si="85"/>
        <v>#N/A</v>
      </c>
    </row>
    <row r="161" spans="1:22" s="101" customFormat="1" x14ac:dyDescent="0.2">
      <c r="A161" s="11"/>
      <c r="B161" s="6"/>
      <c r="I161" s="6"/>
      <c r="O161" s="6"/>
      <c r="R161" s="6"/>
      <c r="T161" s="8" t="e">
        <f t="shared" si="86"/>
        <v>#N/A</v>
      </c>
      <c r="V161" s="4" t="e">
        <f t="shared" si="85"/>
        <v>#N/A</v>
      </c>
    </row>
    <row r="162" spans="1:22" s="101" customFormat="1" x14ac:dyDescent="0.2">
      <c r="A162" s="11"/>
      <c r="B162" s="6"/>
      <c r="I162" s="6"/>
      <c r="O162" s="6"/>
      <c r="R162" s="6"/>
      <c r="T162" s="8" t="e">
        <f t="shared" si="86"/>
        <v>#N/A</v>
      </c>
      <c r="V162" s="4" t="e">
        <f t="shared" si="85"/>
        <v>#N/A</v>
      </c>
    </row>
    <row r="163" spans="1:22" s="101" customFormat="1" x14ac:dyDescent="0.2">
      <c r="A163" s="11"/>
      <c r="B163" s="6"/>
      <c r="I163" s="6"/>
      <c r="O163" s="6"/>
      <c r="R163" s="6"/>
      <c r="T163" s="8" t="e">
        <f t="shared" ref="T163" si="87">IF(SUM(B163:S163)=0,NA(),SUM(B163:S163))</f>
        <v>#N/A</v>
      </c>
      <c r="V163" s="4" t="e">
        <f t="shared" si="85"/>
        <v>#N/A</v>
      </c>
    </row>
    <row r="164" spans="1:22" s="101" customFormat="1" x14ac:dyDescent="0.2">
      <c r="A164" s="11"/>
      <c r="B164" s="6"/>
      <c r="I164" s="6"/>
      <c r="O164" s="6"/>
      <c r="R164" s="6"/>
      <c r="T164" s="4"/>
      <c r="V164" s="4"/>
    </row>
    <row r="165" spans="1:22" x14ac:dyDescent="0.2">
      <c r="B165" s="224" t="s">
        <v>27</v>
      </c>
      <c r="C165" s="224"/>
      <c r="D165" s="224"/>
      <c r="E165" s="224"/>
      <c r="F165" s="224"/>
      <c r="G165" s="224"/>
      <c r="H165" s="224"/>
      <c r="I165" s="224" t="s">
        <v>28</v>
      </c>
      <c r="J165" s="224"/>
      <c r="K165" s="224"/>
      <c r="L165" s="224"/>
      <c r="M165" s="224"/>
      <c r="N165" s="224"/>
      <c r="O165" s="224" t="s">
        <v>29</v>
      </c>
      <c r="P165" s="224"/>
      <c r="Q165" s="224"/>
      <c r="R165" s="224" t="s">
        <v>30</v>
      </c>
      <c r="S165" s="224"/>
      <c r="T165" s="222" t="s">
        <v>31</v>
      </c>
      <c r="U165" t="s">
        <v>32</v>
      </c>
    </row>
    <row r="166" spans="1:22" x14ac:dyDescent="0.2">
      <c r="B166" t="s">
        <v>34</v>
      </c>
      <c r="C166" t="s">
        <v>35</v>
      </c>
      <c r="D166" t="s">
        <v>36</v>
      </c>
      <c r="E166" t="s">
        <v>37</v>
      </c>
      <c r="F166" t="s">
        <v>38</v>
      </c>
      <c r="G166" t="s">
        <v>39</v>
      </c>
      <c r="H166" s="1" t="s">
        <v>40</v>
      </c>
      <c r="I166" t="s">
        <v>41</v>
      </c>
      <c r="J166" t="s">
        <v>42</v>
      </c>
      <c r="K166" t="s">
        <v>43</v>
      </c>
      <c r="L166" t="s">
        <v>44</v>
      </c>
      <c r="M166" t="s">
        <v>50</v>
      </c>
      <c r="N166" s="1" t="s">
        <v>40</v>
      </c>
      <c r="O166" t="s">
        <v>46</v>
      </c>
      <c r="P166" t="s">
        <v>47</v>
      </c>
      <c r="Q166" s="1" t="s">
        <v>40</v>
      </c>
      <c r="R166" t="s">
        <v>51</v>
      </c>
      <c r="S166" s="1" t="s">
        <v>49</v>
      </c>
      <c r="T166" s="223"/>
    </row>
    <row r="167" spans="1:22" x14ac:dyDescent="0.2">
      <c r="A167" t="s">
        <v>52</v>
      </c>
      <c r="B167">
        <f t="shared" ref="B167:V167" si="88">SUM(B12:B113)</f>
        <v>9042.9</v>
      </c>
      <c r="C167">
        <f t="shared" si="88"/>
        <v>67.800000000000011</v>
      </c>
      <c r="D167">
        <f t="shared" si="88"/>
        <v>0</v>
      </c>
      <c r="E167">
        <f t="shared" si="88"/>
        <v>1.9</v>
      </c>
      <c r="F167">
        <f t="shared" si="88"/>
        <v>0</v>
      </c>
      <c r="G167">
        <f t="shared" si="88"/>
        <v>0</v>
      </c>
      <c r="H167">
        <f t="shared" si="88"/>
        <v>0</v>
      </c>
      <c r="I167">
        <f t="shared" si="88"/>
        <v>269.2000000000001</v>
      </c>
      <c r="J167">
        <f t="shared" si="88"/>
        <v>107.99999999999993</v>
      </c>
      <c r="K167">
        <f t="shared" si="88"/>
        <v>0</v>
      </c>
      <c r="L167">
        <f t="shared" si="88"/>
        <v>53.800000000000004</v>
      </c>
      <c r="M167">
        <f t="shared" si="88"/>
        <v>62.8</v>
      </c>
      <c r="N167">
        <f t="shared" si="88"/>
        <v>13</v>
      </c>
      <c r="O167">
        <f t="shared" si="88"/>
        <v>105.29999999999995</v>
      </c>
      <c r="P167">
        <f t="shared" si="88"/>
        <v>0</v>
      </c>
      <c r="Q167">
        <f t="shared" si="88"/>
        <v>0</v>
      </c>
      <c r="R167">
        <f t="shared" si="88"/>
        <v>62.800000000000004</v>
      </c>
      <c r="S167">
        <f t="shared" si="88"/>
        <v>3.8999999999999995</v>
      </c>
      <c r="T167" t="e">
        <f t="shared" si="88"/>
        <v>#N/A</v>
      </c>
      <c r="U167">
        <f t="shared" si="88"/>
        <v>3029.5000000000005</v>
      </c>
      <c r="V167" t="e">
        <f t="shared" si="88"/>
        <v>#N/A</v>
      </c>
    </row>
  </sheetData>
  <mergeCells count="18">
    <mergeCell ref="T165:T166"/>
    <mergeCell ref="B9:H9"/>
    <mergeCell ref="I9:N9"/>
    <mergeCell ref="O9:Q9"/>
    <mergeCell ref="R9:S9"/>
    <mergeCell ref="I165:N165"/>
    <mergeCell ref="B165:H165"/>
    <mergeCell ref="O165:Q165"/>
    <mergeCell ref="R165:S165"/>
    <mergeCell ref="V9:V10"/>
    <mergeCell ref="E3:F3"/>
    <mergeCell ref="D6:G6"/>
    <mergeCell ref="A1:C1"/>
    <mergeCell ref="A2:C2"/>
    <mergeCell ref="A3:C3"/>
    <mergeCell ref="A6:C6"/>
    <mergeCell ref="T9:T10"/>
    <mergeCell ref="A4:C4"/>
  </mergeCells>
  <phoneticPr fontId="2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Z180"/>
  <sheetViews>
    <sheetView zoomScaleNormal="100" workbookViewId="0">
      <pane ySplit="8" topLeftCell="A90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212</v>
      </c>
      <c r="B1" s="221"/>
      <c r="C1" s="221"/>
      <c r="D1" s="10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213</v>
      </c>
      <c r="B3" s="226"/>
      <c r="C3" s="226"/>
      <c r="E3" s="55" t="s">
        <v>214</v>
      </c>
      <c r="J3" s="53"/>
      <c r="L3" s="1"/>
      <c r="N3" s="1"/>
      <c r="O3"/>
      <c r="Q3" s="1"/>
      <c r="R3"/>
      <c r="S3" s="1"/>
      <c r="T3"/>
    </row>
    <row r="4" spans="1:22" x14ac:dyDescent="0.2">
      <c r="A4" s="226" t="s">
        <v>215</v>
      </c>
      <c r="B4" s="226"/>
      <c r="C4" s="226"/>
      <c r="D4" s="226"/>
      <c r="E4" t="s">
        <v>216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t="e">
        <f>IF(SUM(B9:S9)=0,NA(),SUM(B9:S9))</f>
        <v>#N/A</v>
      </c>
      <c r="V9" t="e">
        <f t="shared" ref="V9" si="0">T9+U9</f>
        <v>#N/A</v>
      </c>
    </row>
    <row r="10" spans="1:22" x14ac:dyDescent="0.2">
      <c r="A10" s="172">
        <f>'Web Graph Info.'!A3:A150</f>
        <v>42148</v>
      </c>
      <c r="B10"/>
      <c r="I10"/>
      <c r="J10" s="4"/>
      <c r="K10" s="4"/>
      <c r="L10" s="4"/>
      <c r="M10" s="4"/>
      <c r="N10" s="1"/>
      <c r="O10" s="4"/>
      <c r="P10" s="4"/>
      <c r="Q10" s="1"/>
      <c r="R10" s="4"/>
      <c r="S10" s="1"/>
      <c r="T10" s="101" t="e">
        <f t="shared" ref="T10:T72" si="1">IF(SUM(B10:S10)=0,NA(),SUM(B10:S10))</f>
        <v>#N/A</v>
      </c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T11" s="101" t="e">
        <f t="shared" si="1"/>
        <v>#N/A</v>
      </c>
      <c r="V11" t="e">
        <f t="shared" si="2"/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T12" s="101" t="e">
        <f t="shared" si="1"/>
        <v>#N/A</v>
      </c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T13" s="101" t="e">
        <f t="shared" si="1"/>
        <v>#N/A</v>
      </c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T14" s="101" t="e">
        <f t="shared" si="1"/>
        <v>#N/A</v>
      </c>
      <c r="V14" t="e">
        <f t="shared" si="2"/>
        <v>#N/A</v>
      </c>
    </row>
    <row r="15" spans="1:22" x14ac:dyDescent="0.2">
      <c r="A15" s="172">
        <f>'Web Graph Info.'!A8:A155</f>
        <v>42153</v>
      </c>
      <c r="B15">
        <v>15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7</v>
      </c>
      <c r="M15">
        <v>0</v>
      </c>
      <c r="N15">
        <v>0</v>
      </c>
      <c r="O15">
        <v>6</v>
      </c>
      <c r="P15">
        <v>0</v>
      </c>
      <c r="Q15">
        <v>0</v>
      </c>
      <c r="R15">
        <v>0</v>
      </c>
      <c r="S15">
        <v>0</v>
      </c>
      <c r="T15" s="101">
        <f t="shared" si="1"/>
        <v>29</v>
      </c>
      <c r="U15">
        <v>18</v>
      </c>
      <c r="V15">
        <f t="shared" si="2"/>
        <v>47</v>
      </c>
    </row>
    <row r="16" spans="1:22" x14ac:dyDescent="0.2">
      <c r="A16" s="172">
        <f>'Web Graph Info.'!A9:A156</f>
        <v>42154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0.3</v>
      </c>
      <c r="K16">
        <v>0</v>
      </c>
      <c r="L16">
        <v>0</v>
      </c>
      <c r="M16">
        <v>0</v>
      </c>
      <c r="N16">
        <v>0</v>
      </c>
      <c r="O16">
        <v>0.6</v>
      </c>
      <c r="P16">
        <v>0</v>
      </c>
      <c r="Q16">
        <v>0</v>
      </c>
      <c r="R16">
        <v>0</v>
      </c>
      <c r="S16">
        <v>0</v>
      </c>
      <c r="T16" s="101">
        <v>1</v>
      </c>
      <c r="U16">
        <v>1.3</v>
      </c>
      <c r="V16">
        <f t="shared" si="2"/>
        <v>2.2999999999999998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0.3</v>
      </c>
      <c r="K17" s="101">
        <v>0</v>
      </c>
      <c r="L17" s="101">
        <v>0</v>
      </c>
      <c r="M17" s="101">
        <v>0</v>
      </c>
      <c r="N17" s="101">
        <v>0</v>
      </c>
      <c r="O17" s="101">
        <v>0.6</v>
      </c>
      <c r="P17" s="101">
        <v>0</v>
      </c>
      <c r="Q17" s="101">
        <v>0</v>
      </c>
      <c r="R17" s="101">
        <v>0</v>
      </c>
      <c r="S17" s="101">
        <v>0</v>
      </c>
      <c r="T17" s="101">
        <v>1</v>
      </c>
      <c r="U17" s="101">
        <v>1.3</v>
      </c>
      <c r="V17" s="101">
        <f t="shared" ref="V17:V18" si="3">T17+U17</f>
        <v>2.2999999999999998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0.3</v>
      </c>
      <c r="K18" s="101">
        <v>0</v>
      </c>
      <c r="L18" s="101">
        <v>0</v>
      </c>
      <c r="M18" s="101">
        <v>0</v>
      </c>
      <c r="N18" s="101">
        <v>0</v>
      </c>
      <c r="O18" s="101">
        <v>0.6</v>
      </c>
      <c r="P18" s="101">
        <v>0</v>
      </c>
      <c r="Q18" s="101">
        <v>0</v>
      </c>
      <c r="R18" s="101">
        <v>0</v>
      </c>
      <c r="S18" s="101">
        <v>0</v>
      </c>
      <c r="T18" s="101">
        <v>1</v>
      </c>
      <c r="U18" s="101">
        <v>1.3</v>
      </c>
      <c r="V18" s="101">
        <f t="shared" si="3"/>
        <v>2.2999999999999998</v>
      </c>
    </row>
    <row r="19" spans="1:22" x14ac:dyDescent="0.2">
      <c r="A19" s="172">
        <f>'Web Graph Info.'!A12:A159</f>
        <v>42157</v>
      </c>
      <c r="B19">
        <v>24.5</v>
      </c>
      <c r="C19">
        <v>2.5</v>
      </c>
      <c r="D19">
        <v>0</v>
      </c>
      <c r="E19">
        <v>0</v>
      </c>
      <c r="F19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>
        <v>1</v>
      </c>
      <c r="M19">
        <v>2.5</v>
      </c>
      <c r="N19">
        <v>0</v>
      </c>
      <c r="O19">
        <v>6.5</v>
      </c>
      <c r="P19">
        <v>0</v>
      </c>
      <c r="Q19">
        <v>0</v>
      </c>
      <c r="R19">
        <v>0</v>
      </c>
      <c r="S19">
        <v>0</v>
      </c>
      <c r="T19" s="101">
        <f t="shared" si="1"/>
        <v>37</v>
      </c>
      <c r="U19">
        <v>46.5</v>
      </c>
      <c r="V19">
        <f>T19+U19</f>
        <v>83.5</v>
      </c>
    </row>
    <row r="20" spans="1:22" x14ac:dyDescent="0.2">
      <c r="A20" s="172">
        <f>'Web Graph Info.'!A13:A160</f>
        <v>42158</v>
      </c>
      <c r="B20" s="101">
        <v>24.5</v>
      </c>
      <c r="C20" s="101">
        <v>2.5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1</v>
      </c>
      <c r="M20" s="101">
        <v>2.5</v>
      </c>
      <c r="N20" s="101">
        <v>0</v>
      </c>
      <c r="O20" s="101">
        <v>6.5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4">IF(SUM(B20:S20)=0,NA(),SUM(B20:S20))</f>
        <v>37</v>
      </c>
      <c r="U20" s="101">
        <v>47.5</v>
      </c>
      <c r="V20" s="101">
        <f>T20+U20</f>
        <v>84.5</v>
      </c>
    </row>
    <row r="21" spans="1:22" x14ac:dyDescent="0.2">
      <c r="A21" s="172">
        <f>'Web Graph Info.'!A14:A161</f>
        <v>42159</v>
      </c>
      <c r="B21">
        <v>260.5</v>
      </c>
      <c r="C21">
        <v>22</v>
      </c>
      <c r="D2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>
        <v>0.5</v>
      </c>
      <c r="M21">
        <v>0</v>
      </c>
      <c r="N21">
        <v>0</v>
      </c>
      <c r="O21">
        <v>5</v>
      </c>
      <c r="P21">
        <v>0</v>
      </c>
      <c r="Q21">
        <v>0</v>
      </c>
      <c r="R21">
        <v>0</v>
      </c>
      <c r="T21" s="101">
        <f t="shared" si="1"/>
        <v>288</v>
      </c>
      <c r="U21">
        <v>46.5</v>
      </c>
      <c r="V21">
        <f t="shared" si="2"/>
        <v>334.5</v>
      </c>
    </row>
    <row r="22" spans="1:22" x14ac:dyDescent="0.2">
      <c r="A22" s="172">
        <f>'Web Graph Info.'!A15:A162</f>
        <v>42160</v>
      </c>
      <c r="B22" s="101">
        <v>260.5</v>
      </c>
      <c r="C22" s="101">
        <v>22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0.5</v>
      </c>
      <c r="M22" s="101">
        <v>0</v>
      </c>
      <c r="N22" s="101">
        <v>0</v>
      </c>
      <c r="O22" s="101">
        <v>5</v>
      </c>
      <c r="P22" s="101">
        <v>0</v>
      </c>
      <c r="Q22" s="101">
        <v>0</v>
      </c>
      <c r="R22" s="101">
        <v>0</v>
      </c>
      <c r="S22" s="101"/>
      <c r="T22" s="101">
        <f t="shared" ref="T22" si="5">IF(SUM(B22:S22)=0,NA(),SUM(B22:S22))</f>
        <v>288</v>
      </c>
      <c r="U22" s="101">
        <v>47.5</v>
      </c>
      <c r="V22" s="101">
        <f t="shared" ref="V22" si="6">T22+U22</f>
        <v>335.5</v>
      </c>
    </row>
    <row r="23" spans="1:22" x14ac:dyDescent="0.2">
      <c r="A23" s="172">
        <f>'Web Graph Info.'!A16:A163</f>
        <v>42161</v>
      </c>
      <c r="B23">
        <v>114.6</v>
      </c>
      <c r="C23">
        <v>13.3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5.3</v>
      </c>
      <c r="K23">
        <v>0</v>
      </c>
      <c r="L23">
        <v>0</v>
      </c>
      <c r="M23">
        <v>0</v>
      </c>
      <c r="N23">
        <v>0</v>
      </c>
      <c r="O23">
        <v>0.6</v>
      </c>
      <c r="P23">
        <v>0</v>
      </c>
      <c r="Q23">
        <v>0</v>
      </c>
      <c r="R23">
        <v>0</v>
      </c>
      <c r="S23">
        <v>0</v>
      </c>
      <c r="T23" s="101">
        <f t="shared" si="1"/>
        <v>133.79999999999998</v>
      </c>
      <c r="U23">
        <v>93.3</v>
      </c>
      <c r="V23">
        <f t="shared" si="2"/>
        <v>227.09999999999997</v>
      </c>
    </row>
    <row r="24" spans="1:22" x14ac:dyDescent="0.2">
      <c r="A24" s="172">
        <f>'Web Graph Info.'!A17:A164</f>
        <v>42162</v>
      </c>
      <c r="B24" s="101">
        <v>114.6</v>
      </c>
      <c r="C24" s="101">
        <v>13.3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5.3</v>
      </c>
      <c r="K24" s="101">
        <v>0</v>
      </c>
      <c r="L24" s="101">
        <v>0</v>
      </c>
      <c r="M24" s="101">
        <v>0</v>
      </c>
      <c r="N24" s="101">
        <v>0</v>
      </c>
      <c r="O24" s="101">
        <v>0.6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7">IF(SUM(B24:S24)=0,NA(),SUM(B24:S24))</f>
        <v>133.79999999999998</v>
      </c>
      <c r="U24" s="101">
        <v>94.3</v>
      </c>
      <c r="V24" s="101">
        <f t="shared" ref="V24:V25" si="8">T24+U24</f>
        <v>228.09999999999997</v>
      </c>
    </row>
    <row r="25" spans="1:22" x14ac:dyDescent="0.2">
      <c r="A25" s="172">
        <f>'Web Graph Info.'!A18:A165</f>
        <v>42163</v>
      </c>
      <c r="B25" s="101">
        <v>114.6</v>
      </c>
      <c r="C25" s="101">
        <v>13.3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5.3</v>
      </c>
      <c r="K25" s="101">
        <v>0</v>
      </c>
      <c r="L25" s="101">
        <v>0</v>
      </c>
      <c r="M25" s="101">
        <v>0</v>
      </c>
      <c r="N25" s="101">
        <v>0</v>
      </c>
      <c r="O25" s="101">
        <v>0.6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7"/>
        <v>133.79999999999998</v>
      </c>
      <c r="U25" s="101">
        <v>95.3</v>
      </c>
      <c r="V25" s="101">
        <f t="shared" si="8"/>
        <v>229.09999999999997</v>
      </c>
    </row>
    <row r="26" spans="1:22" x14ac:dyDescent="0.2">
      <c r="A26" s="172">
        <f>'Web Graph Info.'!A19:A166</f>
        <v>42164</v>
      </c>
      <c r="B26" s="89">
        <v>400</v>
      </c>
      <c r="C26" s="89">
        <v>28</v>
      </c>
      <c r="D26" s="89">
        <v>0</v>
      </c>
      <c r="E26" s="89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89">
        <v>22.5</v>
      </c>
      <c r="P26" s="89">
        <v>0</v>
      </c>
      <c r="Q26" s="89">
        <v>0</v>
      </c>
      <c r="R26" s="89">
        <v>0</v>
      </c>
      <c r="S26" s="89">
        <v>0</v>
      </c>
      <c r="T26" s="101">
        <f t="shared" si="1"/>
        <v>450.5</v>
      </c>
      <c r="U26">
        <v>132</v>
      </c>
      <c r="V26">
        <f>T26+U26</f>
        <v>582.5</v>
      </c>
    </row>
    <row r="27" spans="1:22" x14ac:dyDescent="0.2">
      <c r="A27" s="172">
        <f>'Web Graph Info.'!A20:A167</f>
        <v>42165</v>
      </c>
      <c r="B27" s="101">
        <v>400</v>
      </c>
      <c r="C27" s="101">
        <v>28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22.5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ref="T27" si="9">IF(SUM(B27:S27)=0,NA(),SUM(B27:S27))</f>
        <v>450.5</v>
      </c>
      <c r="U27" s="101">
        <v>133</v>
      </c>
      <c r="V27" s="101">
        <f>T27+U27</f>
        <v>583.5</v>
      </c>
    </row>
    <row r="28" spans="1:22" x14ac:dyDescent="0.2">
      <c r="A28" s="172">
        <f>'Web Graph Info.'!A21:A168</f>
        <v>42166</v>
      </c>
      <c r="B28">
        <v>382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 s="101">
        <f t="shared" si="1"/>
        <v>404</v>
      </c>
      <c r="U28">
        <v>100</v>
      </c>
      <c r="V28">
        <f>T28+U28</f>
        <v>504</v>
      </c>
    </row>
    <row r="29" spans="1:22" x14ac:dyDescent="0.2">
      <c r="A29" s="172">
        <f>'Web Graph Info.'!A22:A169</f>
        <v>42167</v>
      </c>
      <c r="B29" s="101">
        <v>382</v>
      </c>
      <c r="C29" s="101">
        <v>13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7</v>
      </c>
      <c r="K29" s="101">
        <v>0</v>
      </c>
      <c r="L29" s="101">
        <v>0</v>
      </c>
      <c r="M29" s="101">
        <v>0</v>
      </c>
      <c r="N29" s="101">
        <v>0</v>
      </c>
      <c r="O29" s="101">
        <v>2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10">IF(SUM(B29:S29)=0,NA(),SUM(B29:S29))</f>
        <v>404</v>
      </c>
      <c r="U29" s="101">
        <v>101</v>
      </c>
      <c r="V29" s="101">
        <f>T29+U29</f>
        <v>505</v>
      </c>
    </row>
    <row r="30" spans="1:22" x14ac:dyDescent="0.2">
      <c r="A30" s="172">
        <f>'Web Graph Info.'!A23:A170</f>
        <v>42168</v>
      </c>
      <c r="B30">
        <v>113.6</v>
      </c>
      <c r="C30">
        <v>3.3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1.6</v>
      </c>
      <c r="K30">
        <v>0</v>
      </c>
      <c r="L30">
        <v>1.3</v>
      </c>
      <c r="M30">
        <v>1</v>
      </c>
      <c r="N30">
        <v>0</v>
      </c>
      <c r="O30">
        <v>3.6</v>
      </c>
      <c r="P30">
        <v>0</v>
      </c>
      <c r="Q30">
        <v>0</v>
      </c>
      <c r="R30">
        <v>0</v>
      </c>
      <c r="S30">
        <v>0</v>
      </c>
      <c r="T30" s="101">
        <f t="shared" si="1"/>
        <v>124.39999999999998</v>
      </c>
      <c r="U30">
        <v>98.6</v>
      </c>
      <c r="V30">
        <f>T30+U30</f>
        <v>222.99999999999997</v>
      </c>
    </row>
    <row r="31" spans="1:22" x14ac:dyDescent="0.2">
      <c r="A31" s="172">
        <f>'Web Graph Info.'!A24:A171</f>
        <v>42169</v>
      </c>
      <c r="B31" s="101">
        <v>113.6</v>
      </c>
      <c r="C31" s="101">
        <v>3.3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1.6</v>
      </c>
      <c r="K31" s="101">
        <v>0</v>
      </c>
      <c r="L31" s="101">
        <v>1.3</v>
      </c>
      <c r="M31" s="101">
        <v>1</v>
      </c>
      <c r="N31" s="101">
        <v>0</v>
      </c>
      <c r="O31" s="101">
        <v>3.6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1">IF(SUM(B31:S31)=0,NA(),SUM(B31:S31))</f>
        <v>124.39999999999998</v>
      </c>
      <c r="U31" s="101">
        <v>99.6</v>
      </c>
      <c r="V31" s="101">
        <f t="shared" ref="V31:V32" si="12">T31+U31</f>
        <v>223.99999999999997</v>
      </c>
    </row>
    <row r="32" spans="1:22" x14ac:dyDescent="0.2">
      <c r="A32" s="172">
        <f>'Web Graph Info.'!A25:A172</f>
        <v>42170</v>
      </c>
      <c r="B32" s="101">
        <v>113.6</v>
      </c>
      <c r="C32" s="101">
        <v>3.3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1.6</v>
      </c>
      <c r="K32" s="101">
        <v>0</v>
      </c>
      <c r="L32" s="101">
        <v>1.3</v>
      </c>
      <c r="M32" s="101">
        <v>1</v>
      </c>
      <c r="N32" s="101">
        <v>0</v>
      </c>
      <c r="O32" s="101">
        <v>3.6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1"/>
        <v>124.39999999999998</v>
      </c>
      <c r="U32" s="101">
        <v>100.6</v>
      </c>
      <c r="V32" s="101">
        <f t="shared" si="12"/>
        <v>224.99999999999997</v>
      </c>
    </row>
    <row r="33" spans="1:22" x14ac:dyDescent="0.2">
      <c r="A33" s="172">
        <f>'Web Graph Info.'!A26:A173</f>
        <v>42171</v>
      </c>
      <c r="B33" s="101">
        <v>6.5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0.5</v>
      </c>
      <c r="J33" s="101">
        <v>0</v>
      </c>
      <c r="K33" s="101">
        <v>0</v>
      </c>
      <c r="L33" s="101">
        <v>1.5</v>
      </c>
      <c r="M33" s="101">
        <v>0</v>
      </c>
      <c r="N33" s="101">
        <v>0</v>
      </c>
      <c r="O33" s="101">
        <v>1.5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10</v>
      </c>
      <c r="U33" s="101">
        <v>4</v>
      </c>
      <c r="V33" s="101">
        <f t="shared" ref="V33" si="13">T33+U33</f>
        <v>14</v>
      </c>
    </row>
    <row r="34" spans="1:22" x14ac:dyDescent="0.2">
      <c r="A34" s="172">
        <f>'Web Graph Info.'!A27:A174</f>
        <v>42172</v>
      </c>
      <c r="B34" s="101">
        <v>6.5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0.5</v>
      </c>
      <c r="J34" s="101">
        <v>0</v>
      </c>
      <c r="K34" s="101">
        <v>0</v>
      </c>
      <c r="L34" s="101">
        <v>1.5</v>
      </c>
      <c r="M34" s="101">
        <v>0</v>
      </c>
      <c r="N34" s="101">
        <v>0</v>
      </c>
      <c r="O34" s="101">
        <v>1.5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4">IF(SUM(B34:S34)=0,NA(),SUM(B34:S34))</f>
        <v>10</v>
      </c>
      <c r="U34" s="101">
        <v>5</v>
      </c>
      <c r="V34" s="101">
        <f t="shared" ref="V34" si="15">T34+U34</f>
        <v>15</v>
      </c>
    </row>
    <row r="35" spans="1:22" x14ac:dyDescent="0.2">
      <c r="A35" s="172">
        <f>'Web Graph Info.'!A28:A175</f>
        <v>42173</v>
      </c>
      <c r="B35">
        <v>82.5</v>
      </c>
      <c r="C35">
        <v>1</v>
      </c>
      <c r="D35">
        <v>0</v>
      </c>
      <c r="E35">
        <v>0</v>
      </c>
      <c r="F35">
        <v>0.5</v>
      </c>
      <c r="G35">
        <v>0</v>
      </c>
      <c r="H35">
        <v>0</v>
      </c>
      <c r="I35">
        <v>0</v>
      </c>
      <c r="J35">
        <v>5</v>
      </c>
      <c r="K35">
        <v>0</v>
      </c>
      <c r="L35">
        <v>1.5</v>
      </c>
      <c r="M35">
        <v>2</v>
      </c>
      <c r="N35">
        <v>0</v>
      </c>
      <c r="O35">
        <v>2.5</v>
      </c>
      <c r="P35">
        <v>0</v>
      </c>
      <c r="Q35">
        <v>0</v>
      </c>
      <c r="R35">
        <v>0</v>
      </c>
      <c r="S35">
        <v>0</v>
      </c>
      <c r="T35" s="101">
        <f t="shared" si="1"/>
        <v>95</v>
      </c>
      <c r="U35">
        <v>12.5</v>
      </c>
      <c r="V35">
        <f>T35+U35</f>
        <v>107.5</v>
      </c>
    </row>
    <row r="36" spans="1:22" x14ac:dyDescent="0.2">
      <c r="A36" s="172">
        <f>'Web Graph Info.'!A29:A176</f>
        <v>42174</v>
      </c>
      <c r="B36" s="101">
        <v>82.5</v>
      </c>
      <c r="C36" s="101">
        <v>1</v>
      </c>
      <c r="D36" s="101">
        <v>0</v>
      </c>
      <c r="E36" s="101">
        <v>0</v>
      </c>
      <c r="F36" s="101">
        <v>0.5</v>
      </c>
      <c r="G36" s="101">
        <v>0</v>
      </c>
      <c r="H36" s="101">
        <v>0</v>
      </c>
      <c r="I36" s="101">
        <v>0</v>
      </c>
      <c r="J36" s="101">
        <v>5</v>
      </c>
      <c r="K36" s="101">
        <v>0</v>
      </c>
      <c r="L36" s="101">
        <v>1.5</v>
      </c>
      <c r="M36" s="101">
        <v>2</v>
      </c>
      <c r="N36" s="101">
        <v>0</v>
      </c>
      <c r="O36" s="101">
        <v>2.5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6">IF(SUM(B36:S36)=0,NA(),SUM(B36:S36))</f>
        <v>95</v>
      </c>
      <c r="U36" s="101">
        <v>13.5</v>
      </c>
      <c r="V36" s="101">
        <f>T36+U36</f>
        <v>108.5</v>
      </c>
    </row>
    <row r="37" spans="1:22" x14ac:dyDescent="0.2">
      <c r="A37" s="172">
        <f>'Web Graph Info.'!A30:A177</f>
        <v>42175</v>
      </c>
      <c r="B37">
        <v>148</v>
      </c>
      <c r="C37">
        <v>1.3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5.3</v>
      </c>
      <c r="M37">
        <v>0</v>
      </c>
      <c r="N37">
        <v>0</v>
      </c>
      <c r="O37">
        <v>1.3</v>
      </c>
      <c r="P37">
        <v>0</v>
      </c>
      <c r="Q37">
        <v>0</v>
      </c>
      <c r="R37">
        <v>0</v>
      </c>
      <c r="S37">
        <v>0</v>
      </c>
      <c r="T37" s="101">
        <f t="shared" si="1"/>
        <v>157.90000000000003</v>
      </c>
      <c r="U37">
        <v>12.6</v>
      </c>
      <c r="V37">
        <f>T37+U37</f>
        <v>170.50000000000003</v>
      </c>
    </row>
    <row r="38" spans="1:22" x14ac:dyDescent="0.2">
      <c r="A38" s="172">
        <f>'Web Graph Info.'!A31:A178</f>
        <v>42176</v>
      </c>
      <c r="B38" s="101">
        <v>148</v>
      </c>
      <c r="C38" s="101">
        <v>1.3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2</v>
      </c>
      <c r="K38" s="101">
        <v>0</v>
      </c>
      <c r="L38" s="101">
        <v>5.3</v>
      </c>
      <c r="M38" s="101">
        <v>0</v>
      </c>
      <c r="N38" s="101">
        <v>0</v>
      </c>
      <c r="O38" s="101">
        <v>1.3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17">IF(SUM(B38:S38)=0,NA(),SUM(B38:S38))</f>
        <v>157.90000000000003</v>
      </c>
      <c r="U38" s="101">
        <v>13.6</v>
      </c>
      <c r="V38" s="101">
        <f t="shared" ref="V38:V39" si="18">T38+U38</f>
        <v>171.50000000000003</v>
      </c>
    </row>
    <row r="39" spans="1:22" x14ac:dyDescent="0.2">
      <c r="A39" s="172">
        <f>'Web Graph Info.'!A32:A179</f>
        <v>42177</v>
      </c>
      <c r="B39" s="101">
        <v>148</v>
      </c>
      <c r="C39" s="101">
        <v>1.3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2</v>
      </c>
      <c r="K39" s="101">
        <v>0</v>
      </c>
      <c r="L39" s="101">
        <v>5.3</v>
      </c>
      <c r="M39" s="101">
        <v>0</v>
      </c>
      <c r="N39" s="101">
        <v>0</v>
      </c>
      <c r="O39" s="101">
        <v>1.3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17"/>
        <v>157.90000000000003</v>
      </c>
      <c r="U39" s="101">
        <v>14.6</v>
      </c>
      <c r="V39" s="101">
        <f t="shared" si="18"/>
        <v>172.50000000000003</v>
      </c>
    </row>
    <row r="40" spans="1:22" x14ac:dyDescent="0.2">
      <c r="A40" s="172">
        <f>'Web Graph Info.'!A33:A180</f>
        <v>42178</v>
      </c>
      <c r="B40" s="101">
        <v>149</v>
      </c>
      <c r="C40" s="101">
        <v>2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3</v>
      </c>
      <c r="J40" s="101">
        <v>3</v>
      </c>
      <c r="K40" s="101">
        <v>0</v>
      </c>
      <c r="L40" s="101">
        <v>2</v>
      </c>
      <c r="M40" s="101">
        <v>3.5</v>
      </c>
      <c r="N40" s="101">
        <v>0</v>
      </c>
      <c r="O40" s="101">
        <v>6</v>
      </c>
      <c r="P40" s="101">
        <v>0</v>
      </c>
      <c r="Q40" s="101">
        <v>0</v>
      </c>
      <c r="R40" s="101">
        <v>0</v>
      </c>
      <c r="S40" s="101">
        <v>0.5</v>
      </c>
      <c r="T40" s="101">
        <f t="shared" si="1"/>
        <v>169</v>
      </c>
      <c r="U40" s="101">
        <v>12</v>
      </c>
      <c r="V40" s="101">
        <f t="shared" ref="V40" si="19">T40+U40</f>
        <v>181</v>
      </c>
    </row>
    <row r="41" spans="1:22" x14ac:dyDescent="0.2">
      <c r="A41" s="172">
        <f>'Web Graph Info.'!A34:A181</f>
        <v>42179</v>
      </c>
      <c r="B41" s="101">
        <v>149</v>
      </c>
      <c r="C41" s="101">
        <v>2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3</v>
      </c>
      <c r="J41" s="101">
        <v>3</v>
      </c>
      <c r="K41" s="101">
        <v>0</v>
      </c>
      <c r="L41" s="101">
        <v>2</v>
      </c>
      <c r="M41" s="101">
        <v>3.5</v>
      </c>
      <c r="N41" s="101">
        <v>0</v>
      </c>
      <c r="O41" s="101">
        <v>6</v>
      </c>
      <c r="P41" s="101">
        <v>0</v>
      </c>
      <c r="Q41" s="101">
        <v>0</v>
      </c>
      <c r="R41" s="101">
        <v>0</v>
      </c>
      <c r="S41" s="101">
        <v>0.5</v>
      </c>
      <c r="T41" s="101">
        <f t="shared" ref="T41" si="20">IF(SUM(B41:S41)=0,NA(),SUM(B41:S41))</f>
        <v>169</v>
      </c>
      <c r="U41" s="101">
        <v>13</v>
      </c>
      <c r="V41" s="101">
        <f t="shared" ref="V41" si="21">T41+U41</f>
        <v>182</v>
      </c>
    </row>
    <row r="42" spans="1:22" x14ac:dyDescent="0.2">
      <c r="A42" s="172">
        <f>'Web Graph Info.'!A35:A182</f>
        <v>42180</v>
      </c>
      <c r="B42">
        <v>18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3.5</v>
      </c>
      <c r="M42">
        <v>0</v>
      </c>
      <c r="N42">
        <v>0</v>
      </c>
      <c r="O42">
        <v>2.5</v>
      </c>
      <c r="P42">
        <v>0</v>
      </c>
      <c r="Q42">
        <v>0</v>
      </c>
      <c r="R42">
        <v>0</v>
      </c>
      <c r="S42">
        <v>0</v>
      </c>
      <c r="T42" s="101">
        <f t="shared" si="1"/>
        <v>25</v>
      </c>
      <c r="U42">
        <v>8.5</v>
      </c>
      <c r="V42">
        <f>T42+U42</f>
        <v>33.5</v>
      </c>
    </row>
    <row r="43" spans="1:22" x14ac:dyDescent="0.2">
      <c r="A43" s="172">
        <f>'Web Graph Info.'!A36:A183</f>
        <v>42181</v>
      </c>
      <c r="B43" s="101">
        <v>18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1</v>
      </c>
      <c r="J43" s="101">
        <v>0</v>
      </c>
      <c r="K43" s="101">
        <v>0</v>
      </c>
      <c r="L43" s="101">
        <v>3.5</v>
      </c>
      <c r="M43" s="101">
        <v>0</v>
      </c>
      <c r="N43" s="101">
        <v>0</v>
      </c>
      <c r="O43" s="101">
        <v>2.5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2">IF(SUM(B43:S43)=0,NA(),SUM(B43:S43))</f>
        <v>25</v>
      </c>
      <c r="U43" s="101">
        <v>9.5</v>
      </c>
      <c r="V43" s="101">
        <f>T43+U43</f>
        <v>34.5</v>
      </c>
    </row>
    <row r="44" spans="1:22" x14ac:dyDescent="0.2">
      <c r="A44" s="172">
        <f>'Web Graph Info.'!A37:A184</f>
        <v>42182</v>
      </c>
      <c r="B44">
        <v>23</v>
      </c>
      <c r="C44">
        <v>0.6</v>
      </c>
      <c r="D44">
        <v>0</v>
      </c>
      <c r="E44" s="101">
        <v>0</v>
      </c>
      <c r="F44" s="101">
        <v>0</v>
      </c>
      <c r="G44">
        <v>0.3</v>
      </c>
      <c r="H44">
        <v>0</v>
      </c>
      <c r="I44">
        <v>1.3</v>
      </c>
      <c r="J44">
        <v>0</v>
      </c>
      <c r="K44">
        <v>0</v>
      </c>
      <c r="L44">
        <v>0.6</v>
      </c>
      <c r="M44">
        <v>1.3</v>
      </c>
      <c r="N44">
        <v>0</v>
      </c>
      <c r="O44">
        <v>1.6</v>
      </c>
      <c r="P44">
        <v>0</v>
      </c>
      <c r="Q44">
        <v>0</v>
      </c>
      <c r="R44">
        <v>0</v>
      </c>
      <c r="S44">
        <v>0</v>
      </c>
      <c r="T44" s="101">
        <f t="shared" si="1"/>
        <v>28.700000000000006</v>
      </c>
      <c r="U44">
        <v>4</v>
      </c>
      <c r="V44">
        <f>T44+U44</f>
        <v>32.700000000000003</v>
      </c>
    </row>
    <row r="45" spans="1:22" x14ac:dyDescent="0.2">
      <c r="A45" s="172">
        <f>'Web Graph Info.'!A38:A185</f>
        <v>42183</v>
      </c>
      <c r="B45" s="101">
        <v>23</v>
      </c>
      <c r="C45" s="101">
        <v>0.6</v>
      </c>
      <c r="D45" s="101">
        <v>0</v>
      </c>
      <c r="E45" s="101">
        <v>0</v>
      </c>
      <c r="F45" s="101">
        <v>0</v>
      </c>
      <c r="G45" s="101">
        <v>0.3</v>
      </c>
      <c r="H45" s="101">
        <v>0</v>
      </c>
      <c r="I45" s="101">
        <v>1.3</v>
      </c>
      <c r="J45" s="101">
        <v>0</v>
      </c>
      <c r="K45" s="101">
        <v>0</v>
      </c>
      <c r="L45" s="101">
        <v>0.6</v>
      </c>
      <c r="M45" s="101">
        <v>1.3</v>
      </c>
      <c r="N45" s="101">
        <v>0</v>
      </c>
      <c r="O45" s="101">
        <v>1.6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3">IF(SUM(B45:S45)=0,NA(),SUM(B45:S45))</f>
        <v>28.700000000000006</v>
      </c>
      <c r="U45" s="101">
        <v>5</v>
      </c>
      <c r="V45" s="101">
        <f t="shared" ref="V45:V46" si="24">T45+U45</f>
        <v>33.700000000000003</v>
      </c>
    </row>
    <row r="46" spans="1:22" x14ac:dyDescent="0.2">
      <c r="A46" s="172">
        <f>'Web Graph Info.'!A39:A186</f>
        <v>42184</v>
      </c>
      <c r="B46" s="101">
        <v>23</v>
      </c>
      <c r="C46" s="101">
        <v>0.6</v>
      </c>
      <c r="D46" s="101">
        <v>0</v>
      </c>
      <c r="E46" s="101">
        <v>0</v>
      </c>
      <c r="F46" s="101">
        <v>0</v>
      </c>
      <c r="G46" s="101">
        <v>0.3</v>
      </c>
      <c r="H46" s="101">
        <v>0</v>
      </c>
      <c r="I46" s="101">
        <v>1.3</v>
      </c>
      <c r="J46" s="101">
        <v>0</v>
      </c>
      <c r="K46" s="101">
        <v>0</v>
      </c>
      <c r="L46" s="101">
        <v>0.6</v>
      </c>
      <c r="M46" s="101">
        <v>1.3</v>
      </c>
      <c r="N46" s="101">
        <v>0</v>
      </c>
      <c r="O46" s="101">
        <v>1.6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3"/>
        <v>28.700000000000006</v>
      </c>
      <c r="U46" s="101">
        <v>6</v>
      </c>
      <c r="V46" s="101">
        <f t="shared" si="24"/>
        <v>34.700000000000003</v>
      </c>
    </row>
    <row r="47" spans="1:22" x14ac:dyDescent="0.2">
      <c r="A47" s="172">
        <f>'Web Graph Info.'!A40:A187</f>
        <v>42185</v>
      </c>
      <c r="B47" s="101">
        <v>10</v>
      </c>
      <c r="C47" s="101">
        <v>0.5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1</v>
      </c>
      <c r="J47" s="101">
        <v>1.5</v>
      </c>
      <c r="K47" s="101">
        <v>0</v>
      </c>
      <c r="L47" s="101">
        <v>1</v>
      </c>
      <c r="M47" s="101">
        <v>0.5</v>
      </c>
      <c r="N47" s="101">
        <v>0</v>
      </c>
      <c r="O47" s="101">
        <v>1.5</v>
      </c>
      <c r="P47" s="101">
        <v>0</v>
      </c>
      <c r="Q47" s="101">
        <v>0</v>
      </c>
      <c r="R47" s="101">
        <v>0</v>
      </c>
      <c r="S47" s="101">
        <v>0</v>
      </c>
      <c r="T47" s="101">
        <f t="shared" si="1"/>
        <v>16</v>
      </c>
      <c r="U47" s="101">
        <v>8.5</v>
      </c>
      <c r="V47" s="101">
        <f t="shared" ref="V47" si="25">T47+U47</f>
        <v>24.5</v>
      </c>
    </row>
    <row r="48" spans="1:22" x14ac:dyDescent="0.2">
      <c r="A48" s="172">
        <f>'Web Graph Info.'!A41:A188</f>
        <v>42186</v>
      </c>
      <c r="B48" s="101">
        <v>10</v>
      </c>
      <c r="C48" s="101">
        <v>0.5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1</v>
      </c>
      <c r="J48" s="101">
        <v>1.5</v>
      </c>
      <c r="K48" s="101">
        <v>0</v>
      </c>
      <c r="L48" s="101">
        <v>1</v>
      </c>
      <c r="M48" s="101">
        <v>0.5</v>
      </c>
      <c r="N48" s="101">
        <v>0</v>
      </c>
      <c r="O48" s="101">
        <v>1.5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26">IF(SUM(B48:S48)=0,NA(),SUM(B48:S48))</f>
        <v>16</v>
      </c>
      <c r="U48" s="101">
        <v>9.5</v>
      </c>
      <c r="V48" s="101">
        <f t="shared" ref="V48" si="27">T48+U48</f>
        <v>25.5</v>
      </c>
    </row>
    <row r="49" spans="1:22" x14ac:dyDescent="0.2">
      <c r="A49" s="172">
        <f>'Web Graph Info.'!A42:A189</f>
        <v>42187</v>
      </c>
      <c r="B49">
        <v>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01">
        <f t="shared" si="1"/>
        <v>24</v>
      </c>
      <c r="U49">
        <v>8</v>
      </c>
      <c r="V49">
        <f t="shared" si="2"/>
        <v>32</v>
      </c>
    </row>
    <row r="50" spans="1:22" x14ac:dyDescent="0.2">
      <c r="A50" s="172">
        <f>'Web Graph Info.'!A43:A190</f>
        <v>42188</v>
      </c>
      <c r="B50" s="101" t="s">
        <v>226</v>
      </c>
      <c r="C50" s="101" t="s">
        <v>226</v>
      </c>
      <c r="D50" s="101" t="s">
        <v>226</v>
      </c>
      <c r="E50" s="101" t="s">
        <v>226</v>
      </c>
      <c r="F50" s="101" t="s">
        <v>226</v>
      </c>
      <c r="G50" s="101" t="s">
        <v>226</v>
      </c>
      <c r="H50" s="101" t="s">
        <v>226</v>
      </c>
      <c r="I50" s="101" t="s">
        <v>226</v>
      </c>
      <c r="J50" s="101" t="s">
        <v>226</v>
      </c>
      <c r="K50" s="101" t="s">
        <v>226</v>
      </c>
      <c r="L50" s="101" t="s">
        <v>226</v>
      </c>
      <c r="M50" s="101" t="s">
        <v>226</v>
      </c>
      <c r="N50" s="101" t="s">
        <v>226</v>
      </c>
      <c r="O50" s="101" t="s">
        <v>226</v>
      </c>
      <c r="P50" s="101" t="s">
        <v>226</v>
      </c>
      <c r="Q50" s="101" t="s">
        <v>226</v>
      </c>
      <c r="R50" s="101" t="s">
        <v>226</v>
      </c>
      <c r="S50" s="101" t="s">
        <v>226</v>
      </c>
      <c r="T50" s="101" t="s">
        <v>226</v>
      </c>
      <c r="U50" s="101" t="s">
        <v>226</v>
      </c>
      <c r="V50" s="101" t="s">
        <v>226</v>
      </c>
    </row>
    <row r="51" spans="1:22" x14ac:dyDescent="0.2">
      <c r="A51" s="172">
        <f>'Web Graph Info.'!A44:A191</f>
        <v>42189</v>
      </c>
      <c r="B51" s="101" t="s">
        <v>226</v>
      </c>
      <c r="C51" s="101" t="s">
        <v>226</v>
      </c>
      <c r="D51" s="101" t="s">
        <v>226</v>
      </c>
      <c r="E51" s="101" t="s">
        <v>226</v>
      </c>
      <c r="F51" s="101" t="s">
        <v>226</v>
      </c>
      <c r="G51" s="101" t="s">
        <v>226</v>
      </c>
      <c r="H51" s="101" t="s">
        <v>226</v>
      </c>
      <c r="I51" s="101" t="s">
        <v>226</v>
      </c>
      <c r="J51" s="101" t="s">
        <v>226</v>
      </c>
      <c r="K51" s="101" t="s">
        <v>226</v>
      </c>
      <c r="L51" s="101" t="s">
        <v>226</v>
      </c>
      <c r="M51" s="101" t="s">
        <v>226</v>
      </c>
      <c r="N51" s="101" t="s">
        <v>226</v>
      </c>
      <c r="O51" s="101" t="s">
        <v>226</v>
      </c>
      <c r="P51" s="101" t="s">
        <v>226</v>
      </c>
      <c r="Q51" s="101" t="s">
        <v>226</v>
      </c>
      <c r="R51" s="101" t="s">
        <v>226</v>
      </c>
      <c r="S51" s="101" t="s">
        <v>226</v>
      </c>
      <c r="T51" s="101" t="s">
        <v>226</v>
      </c>
      <c r="U51" s="101" t="s">
        <v>226</v>
      </c>
      <c r="V51" s="101" t="s">
        <v>226</v>
      </c>
    </row>
    <row r="52" spans="1:22" x14ac:dyDescent="0.2">
      <c r="A52" s="172">
        <f>'Web Graph Info.'!A45:A192</f>
        <v>42190</v>
      </c>
      <c r="B52" s="101" t="s">
        <v>226</v>
      </c>
      <c r="C52" s="101" t="s">
        <v>226</v>
      </c>
      <c r="D52" s="101" t="s">
        <v>226</v>
      </c>
      <c r="E52" s="101" t="s">
        <v>226</v>
      </c>
      <c r="F52" s="101" t="s">
        <v>226</v>
      </c>
      <c r="G52" s="101" t="s">
        <v>226</v>
      </c>
      <c r="H52" s="101" t="s">
        <v>226</v>
      </c>
      <c r="I52" s="101" t="s">
        <v>226</v>
      </c>
      <c r="J52" s="101" t="s">
        <v>226</v>
      </c>
      <c r="K52" s="101" t="s">
        <v>226</v>
      </c>
      <c r="L52" s="101" t="s">
        <v>226</v>
      </c>
      <c r="M52" s="101" t="s">
        <v>226</v>
      </c>
      <c r="N52" s="101" t="s">
        <v>226</v>
      </c>
      <c r="O52" s="101" t="s">
        <v>226</v>
      </c>
      <c r="P52" s="101" t="s">
        <v>226</v>
      </c>
      <c r="Q52" s="101" t="s">
        <v>226</v>
      </c>
      <c r="R52" s="101" t="s">
        <v>226</v>
      </c>
      <c r="S52" s="101" t="s">
        <v>226</v>
      </c>
      <c r="T52" s="101" t="s">
        <v>226</v>
      </c>
      <c r="U52" s="101" t="s">
        <v>226</v>
      </c>
      <c r="V52" s="101" t="s">
        <v>226</v>
      </c>
    </row>
    <row r="53" spans="1:22" x14ac:dyDescent="0.2">
      <c r="A53" s="172">
        <f>'Web Graph Info.'!A46:A193</f>
        <v>42191</v>
      </c>
      <c r="B53" s="101" t="s">
        <v>226</v>
      </c>
      <c r="C53" s="101" t="s">
        <v>226</v>
      </c>
      <c r="D53" s="101" t="s">
        <v>226</v>
      </c>
      <c r="E53" s="101" t="s">
        <v>226</v>
      </c>
      <c r="F53" s="101" t="s">
        <v>226</v>
      </c>
      <c r="G53" s="101" t="s">
        <v>226</v>
      </c>
      <c r="H53" s="101" t="s">
        <v>226</v>
      </c>
      <c r="I53" s="101" t="s">
        <v>226</v>
      </c>
      <c r="J53" s="101" t="s">
        <v>226</v>
      </c>
      <c r="K53" s="101" t="s">
        <v>226</v>
      </c>
      <c r="L53" s="101" t="s">
        <v>226</v>
      </c>
      <c r="M53" s="101" t="s">
        <v>226</v>
      </c>
      <c r="N53" s="101" t="s">
        <v>226</v>
      </c>
      <c r="O53" s="101" t="s">
        <v>226</v>
      </c>
      <c r="P53" s="101" t="s">
        <v>226</v>
      </c>
      <c r="Q53" s="101" t="s">
        <v>226</v>
      </c>
      <c r="R53" s="101" t="s">
        <v>226</v>
      </c>
      <c r="S53" s="101" t="s">
        <v>226</v>
      </c>
      <c r="T53" s="101" t="s">
        <v>226</v>
      </c>
      <c r="U53" s="101" t="s">
        <v>226</v>
      </c>
      <c r="V53" s="101" t="s">
        <v>226</v>
      </c>
    </row>
    <row r="54" spans="1:22" x14ac:dyDescent="0.2">
      <c r="A54" s="172">
        <f>'Web Graph Info.'!A47:A194</f>
        <v>42192</v>
      </c>
      <c r="B54" s="101">
        <v>5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0.5</v>
      </c>
      <c r="J54" s="101">
        <v>0</v>
      </c>
      <c r="K54" s="101">
        <v>0</v>
      </c>
      <c r="L54" s="101">
        <v>0</v>
      </c>
      <c r="M54" s="101">
        <v>2</v>
      </c>
      <c r="N54" s="101">
        <v>0</v>
      </c>
      <c r="O54" s="101">
        <v>0</v>
      </c>
      <c r="P54" s="101">
        <v>0</v>
      </c>
      <c r="Q54" s="101">
        <v>0</v>
      </c>
      <c r="R54" s="101">
        <v>0.5</v>
      </c>
      <c r="S54" s="101">
        <v>0</v>
      </c>
      <c r="T54" s="101">
        <f t="shared" si="1"/>
        <v>8</v>
      </c>
      <c r="U54">
        <v>13</v>
      </c>
      <c r="V54">
        <f>T54+U54</f>
        <v>21</v>
      </c>
    </row>
    <row r="55" spans="1:22" x14ac:dyDescent="0.2">
      <c r="A55" s="172">
        <f>'Web Graph Info.'!A48:A195</f>
        <v>42193</v>
      </c>
      <c r="B55" s="101">
        <v>5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0.5</v>
      </c>
      <c r="J55" s="101">
        <v>0</v>
      </c>
      <c r="K55" s="101">
        <v>0</v>
      </c>
      <c r="L55" s="101">
        <v>0</v>
      </c>
      <c r="M55" s="101">
        <v>2</v>
      </c>
      <c r="N55" s="101">
        <v>0</v>
      </c>
      <c r="O55" s="101">
        <v>0</v>
      </c>
      <c r="P55" s="101">
        <v>0</v>
      </c>
      <c r="Q55" s="101">
        <v>0</v>
      </c>
      <c r="R55" s="101">
        <v>0.5</v>
      </c>
      <c r="S55" s="101">
        <v>0</v>
      </c>
      <c r="T55" s="101">
        <f t="shared" ref="T55" si="28">IF(SUM(B55:S55)=0,NA(),SUM(B55:S55))</f>
        <v>8</v>
      </c>
      <c r="U55" s="101">
        <v>13</v>
      </c>
      <c r="V55" s="101">
        <f>T55+U55</f>
        <v>21</v>
      </c>
    </row>
    <row r="56" spans="1:22" x14ac:dyDescent="0.2">
      <c r="A56" s="172">
        <f>'Web Graph Info.'!A49:A196</f>
        <v>42194</v>
      </c>
      <c r="B56">
        <v>22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1.5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4.5</v>
      </c>
      <c r="S56">
        <v>0</v>
      </c>
      <c r="T56" s="101">
        <f t="shared" si="1"/>
        <v>31.5</v>
      </c>
      <c r="U56">
        <v>16</v>
      </c>
      <c r="V56">
        <f>T56+U56</f>
        <v>47.5</v>
      </c>
    </row>
    <row r="57" spans="1:22" x14ac:dyDescent="0.2">
      <c r="A57" s="172">
        <f>'Web Graph Info.'!A50:A197</f>
        <v>42195</v>
      </c>
      <c r="B57" s="101">
        <v>22</v>
      </c>
      <c r="C57" s="101">
        <v>0.5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1.5</v>
      </c>
      <c r="J57" s="101">
        <v>3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4.5</v>
      </c>
      <c r="S57" s="101">
        <v>0</v>
      </c>
      <c r="T57" s="101">
        <f t="shared" ref="T57" si="29">IF(SUM(B57:S57)=0,NA(),SUM(B57:S57))</f>
        <v>31.5</v>
      </c>
      <c r="U57" s="101">
        <v>16</v>
      </c>
      <c r="V57" s="101">
        <f>T57+U57</f>
        <v>47.5</v>
      </c>
    </row>
    <row r="58" spans="1:22" x14ac:dyDescent="0.2">
      <c r="A58" s="172">
        <f>'Web Graph Info.'!A51:A198</f>
        <v>42196</v>
      </c>
      <c r="B58">
        <v>24</v>
      </c>
      <c r="C58">
        <v>0.3</v>
      </c>
      <c r="D58">
        <v>0</v>
      </c>
      <c r="E58">
        <v>0</v>
      </c>
      <c r="F58">
        <v>0</v>
      </c>
      <c r="G58">
        <v>0</v>
      </c>
      <c r="H58">
        <v>0</v>
      </c>
      <c r="I58">
        <v>1.3</v>
      </c>
      <c r="J58">
        <v>5.3</v>
      </c>
      <c r="K58">
        <v>0</v>
      </c>
      <c r="L58">
        <v>0.3</v>
      </c>
      <c r="M58">
        <v>0.6</v>
      </c>
      <c r="N58">
        <v>0</v>
      </c>
      <c r="O58">
        <v>0</v>
      </c>
      <c r="P58">
        <v>0</v>
      </c>
      <c r="Q58">
        <v>0</v>
      </c>
      <c r="R58">
        <v>2.6</v>
      </c>
      <c r="S58">
        <v>0</v>
      </c>
      <c r="T58" s="101">
        <f t="shared" si="1"/>
        <v>34.400000000000006</v>
      </c>
      <c r="U58">
        <v>25.3</v>
      </c>
      <c r="V58">
        <f t="shared" si="2"/>
        <v>59.7</v>
      </c>
    </row>
    <row r="59" spans="1:22" x14ac:dyDescent="0.2">
      <c r="A59" s="172">
        <f>'Web Graph Info.'!A52:A199</f>
        <v>42197</v>
      </c>
      <c r="B59" s="101">
        <v>24</v>
      </c>
      <c r="C59" s="101">
        <v>0.3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1.3</v>
      </c>
      <c r="J59" s="101">
        <v>5.3</v>
      </c>
      <c r="K59" s="101">
        <v>0</v>
      </c>
      <c r="L59" s="101">
        <v>0.3</v>
      </c>
      <c r="M59" s="101">
        <v>0.6</v>
      </c>
      <c r="N59" s="101">
        <v>0</v>
      </c>
      <c r="O59" s="101">
        <v>0</v>
      </c>
      <c r="P59" s="101">
        <v>0</v>
      </c>
      <c r="Q59" s="101">
        <v>0</v>
      </c>
      <c r="R59" s="101">
        <v>2.6</v>
      </c>
      <c r="S59" s="101">
        <v>0</v>
      </c>
      <c r="T59" s="101">
        <f t="shared" ref="T59:T60" si="30">IF(SUM(B59:S59)=0,NA(),SUM(B59:S59))</f>
        <v>34.400000000000006</v>
      </c>
      <c r="U59" s="101">
        <v>25.3</v>
      </c>
      <c r="V59" s="101">
        <f t="shared" ref="V59:V60" si="31">T59+U59</f>
        <v>59.7</v>
      </c>
    </row>
    <row r="60" spans="1:22" x14ac:dyDescent="0.2">
      <c r="A60" s="172">
        <f>'Web Graph Info.'!A53:A200</f>
        <v>42198</v>
      </c>
      <c r="B60" s="101">
        <v>24</v>
      </c>
      <c r="C60" s="101">
        <v>0.3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1.3</v>
      </c>
      <c r="J60" s="101">
        <v>5.3</v>
      </c>
      <c r="K60" s="101">
        <v>0</v>
      </c>
      <c r="L60" s="101">
        <v>0.3</v>
      </c>
      <c r="M60" s="101">
        <v>0.6</v>
      </c>
      <c r="N60" s="101">
        <v>0</v>
      </c>
      <c r="O60" s="101">
        <v>0</v>
      </c>
      <c r="P60" s="101">
        <v>0</v>
      </c>
      <c r="Q60" s="101">
        <v>0</v>
      </c>
      <c r="R60" s="101">
        <v>2.6</v>
      </c>
      <c r="S60" s="101">
        <v>0</v>
      </c>
      <c r="T60" s="101">
        <f t="shared" si="30"/>
        <v>34.400000000000006</v>
      </c>
      <c r="U60" s="101">
        <v>25.3</v>
      </c>
      <c r="V60" s="101">
        <f t="shared" si="31"/>
        <v>59.7</v>
      </c>
    </row>
    <row r="61" spans="1:22" x14ac:dyDescent="0.2">
      <c r="A61" s="172">
        <f>'Web Graph Info.'!A54:A201</f>
        <v>42199</v>
      </c>
      <c r="B61">
        <v>21</v>
      </c>
      <c r="C61">
        <v>0.5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0.5</v>
      </c>
      <c r="S61">
        <v>0</v>
      </c>
      <c r="T61" s="101">
        <f t="shared" si="1"/>
        <v>26</v>
      </c>
      <c r="U61" s="101">
        <v>17.5</v>
      </c>
      <c r="V61">
        <f t="shared" si="2"/>
        <v>43.5</v>
      </c>
    </row>
    <row r="62" spans="1:22" x14ac:dyDescent="0.2">
      <c r="A62" s="172">
        <f>'Web Graph Info.'!A55:A202</f>
        <v>42200</v>
      </c>
      <c r="B62" s="101">
        <v>21</v>
      </c>
      <c r="C62" s="101">
        <v>0.5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1</v>
      </c>
      <c r="J62" s="101">
        <v>3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0.5</v>
      </c>
      <c r="S62" s="101">
        <v>0</v>
      </c>
      <c r="T62" s="101">
        <f t="shared" ref="T62" si="32">IF(SUM(B62:S62)=0,NA(),SUM(B62:S62))</f>
        <v>26</v>
      </c>
      <c r="U62" s="101">
        <v>17.5</v>
      </c>
      <c r="V62" s="101">
        <f t="shared" ref="V62" si="33">T62+U62</f>
        <v>43.5</v>
      </c>
    </row>
    <row r="63" spans="1:22" x14ac:dyDescent="0.2">
      <c r="A63" s="172">
        <f>'Web Graph Info.'!A56:A203</f>
        <v>42201</v>
      </c>
      <c r="B63">
        <v>7.5</v>
      </c>
      <c r="C63">
        <v>0</v>
      </c>
      <c r="D63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1.5</v>
      </c>
      <c r="J63" s="101">
        <v>1.5</v>
      </c>
      <c r="K63" s="101">
        <v>0</v>
      </c>
      <c r="L63" s="101">
        <v>0</v>
      </c>
      <c r="M63" s="101">
        <v>0.5</v>
      </c>
      <c r="N63" s="101">
        <v>0</v>
      </c>
      <c r="O63" s="101">
        <v>0</v>
      </c>
      <c r="P63" s="101">
        <v>0</v>
      </c>
      <c r="Q63" s="101">
        <v>0</v>
      </c>
      <c r="R63" s="101">
        <v>0.5</v>
      </c>
      <c r="S63" s="101">
        <v>0</v>
      </c>
      <c r="T63" s="101">
        <f t="shared" si="1"/>
        <v>11.5</v>
      </c>
      <c r="U63">
        <v>3</v>
      </c>
      <c r="V63">
        <f t="shared" si="2"/>
        <v>14.5</v>
      </c>
    </row>
    <row r="64" spans="1:22" x14ac:dyDescent="0.2">
      <c r="A64" s="172">
        <f>'Web Graph Info.'!A57:A204</f>
        <v>42202</v>
      </c>
      <c r="B64" s="101">
        <v>7.5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1.5</v>
      </c>
      <c r="J64" s="101">
        <v>1.5</v>
      </c>
      <c r="K64" s="101">
        <v>0</v>
      </c>
      <c r="L64" s="101">
        <v>0</v>
      </c>
      <c r="M64" s="101">
        <v>0.5</v>
      </c>
      <c r="N64" s="101">
        <v>0</v>
      </c>
      <c r="O64" s="101">
        <v>0</v>
      </c>
      <c r="P64" s="101">
        <v>0</v>
      </c>
      <c r="Q64" s="101">
        <v>0</v>
      </c>
      <c r="R64" s="101">
        <v>0.5</v>
      </c>
      <c r="S64" s="101">
        <v>0</v>
      </c>
      <c r="T64" s="101">
        <f t="shared" ref="T64" si="34">IF(SUM(B64:S64)=0,NA(),SUM(B64:S64))</f>
        <v>11.5</v>
      </c>
      <c r="U64" s="101">
        <v>3</v>
      </c>
      <c r="V64">
        <f t="shared" si="2"/>
        <v>14.5</v>
      </c>
    </row>
    <row r="65" spans="1:22" x14ac:dyDescent="0.2">
      <c r="A65" s="172">
        <f>'Web Graph Info.'!A58:A205</f>
        <v>42203</v>
      </c>
      <c r="B65">
        <v>7.6</v>
      </c>
      <c r="C65">
        <v>0.3</v>
      </c>
      <c r="D65">
        <v>0</v>
      </c>
      <c r="E65">
        <v>0</v>
      </c>
      <c r="F65">
        <v>0</v>
      </c>
      <c r="G65">
        <v>0</v>
      </c>
      <c r="H65">
        <v>0</v>
      </c>
      <c r="I65">
        <v>0.3</v>
      </c>
      <c r="J65">
        <v>0.6</v>
      </c>
      <c r="K65">
        <v>0</v>
      </c>
      <c r="L65">
        <v>0.6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101">
        <f t="shared" si="1"/>
        <v>10.399999999999999</v>
      </c>
      <c r="U65">
        <v>7</v>
      </c>
      <c r="V65">
        <f t="shared" si="2"/>
        <v>17.399999999999999</v>
      </c>
    </row>
    <row r="66" spans="1:22" x14ac:dyDescent="0.2">
      <c r="A66" s="172">
        <f>'Web Graph Info.'!A59:A206</f>
        <v>42204</v>
      </c>
      <c r="B66" s="101">
        <v>7.6</v>
      </c>
      <c r="C66" s="101">
        <v>0.3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0.3</v>
      </c>
      <c r="J66" s="101">
        <v>0.6</v>
      </c>
      <c r="K66" s="101">
        <v>0</v>
      </c>
      <c r="L66" s="101">
        <v>0.6</v>
      </c>
      <c r="M66" s="101">
        <v>0</v>
      </c>
      <c r="N66" s="101">
        <v>0</v>
      </c>
      <c r="O66" s="101">
        <v>1</v>
      </c>
      <c r="P66" s="101">
        <v>0</v>
      </c>
      <c r="Q66" s="101">
        <v>0</v>
      </c>
      <c r="R66" s="101">
        <v>0</v>
      </c>
      <c r="S66" s="101">
        <v>0</v>
      </c>
      <c r="T66" s="101">
        <f t="shared" ref="T66:T67" si="35">IF(SUM(B66:S66)=0,NA(),SUM(B66:S66))</f>
        <v>10.399999999999999</v>
      </c>
      <c r="U66" s="101">
        <v>7</v>
      </c>
      <c r="V66" s="101">
        <f t="shared" ref="V66" si="36">T66+U66</f>
        <v>17.399999999999999</v>
      </c>
    </row>
    <row r="67" spans="1:22" x14ac:dyDescent="0.2">
      <c r="A67" s="172">
        <f>'Web Graph Info.'!A60:A207</f>
        <v>42205</v>
      </c>
      <c r="B67" s="101">
        <v>7.6</v>
      </c>
      <c r="C67" s="101">
        <v>0.3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0.3</v>
      </c>
      <c r="J67" s="101">
        <v>0.6</v>
      </c>
      <c r="K67" s="101">
        <v>0</v>
      </c>
      <c r="L67" s="101">
        <v>0.6</v>
      </c>
      <c r="M67" s="101">
        <v>0</v>
      </c>
      <c r="N67" s="101">
        <v>0</v>
      </c>
      <c r="O67" s="101">
        <v>1</v>
      </c>
      <c r="P67" s="101">
        <v>0</v>
      </c>
      <c r="Q67" s="101">
        <v>0</v>
      </c>
      <c r="R67" s="101">
        <v>0</v>
      </c>
      <c r="S67" s="101">
        <v>0</v>
      </c>
      <c r="T67" s="101">
        <f t="shared" si="35"/>
        <v>10.399999999999999</v>
      </c>
      <c r="U67" s="101">
        <v>7</v>
      </c>
      <c r="V67">
        <f>T67+U67</f>
        <v>17.399999999999999</v>
      </c>
    </row>
    <row r="68" spans="1:22" x14ac:dyDescent="0.2">
      <c r="A68" s="172">
        <f>'Web Graph Info.'!A61:A208</f>
        <v>42206</v>
      </c>
      <c r="B68" s="101">
        <v>10.5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3.5</v>
      </c>
      <c r="J68" s="101">
        <v>0</v>
      </c>
      <c r="K68" s="101">
        <v>0</v>
      </c>
      <c r="L68" s="101">
        <v>0.5</v>
      </c>
      <c r="M68" s="101">
        <v>1.5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f t="shared" si="1"/>
        <v>16</v>
      </c>
      <c r="U68" s="101">
        <v>12.5</v>
      </c>
      <c r="V68">
        <f>T68+U68</f>
        <v>28.5</v>
      </c>
    </row>
    <row r="69" spans="1:22" x14ac:dyDescent="0.2">
      <c r="A69" s="172">
        <f>'Web Graph Info.'!A62:A209</f>
        <v>42207</v>
      </c>
      <c r="B69" s="101">
        <v>10.5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3.5</v>
      </c>
      <c r="J69" s="101">
        <v>0</v>
      </c>
      <c r="K69" s="101">
        <v>0</v>
      </c>
      <c r="L69" s="101">
        <v>0.5</v>
      </c>
      <c r="M69" s="101">
        <v>1.5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f t="shared" ref="T69" si="37">IF(SUM(B69:S69)=0,NA(),SUM(B69:S69))</f>
        <v>16</v>
      </c>
      <c r="U69" s="101">
        <v>12.5</v>
      </c>
      <c r="V69" s="101">
        <f>T69+U69</f>
        <v>28.5</v>
      </c>
    </row>
    <row r="70" spans="1:22" x14ac:dyDescent="0.2">
      <c r="A70" s="172">
        <f>'Web Graph Info.'!A63:A210</f>
        <v>42208</v>
      </c>
      <c r="B70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</v>
      </c>
      <c r="J70">
        <v>0.5</v>
      </c>
      <c r="K70">
        <v>0</v>
      </c>
      <c r="L70">
        <v>0.5</v>
      </c>
      <c r="M70">
        <v>0</v>
      </c>
      <c r="N70">
        <v>0</v>
      </c>
      <c r="O70">
        <v>0</v>
      </c>
      <c r="P70">
        <v>0</v>
      </c>
      <c r="Q70">
        <v>0</v>
      </c>
      <c r="R70">
        <v>1.5</v>
      </c>
      <c r="S70">
        <v>0</v>
      </c>
      <c r="T70" s="101">
        <f t="shared" si="1"/>
        <v>14.5</v>
      </c>
      <c r="U70">
        <v>12.5</v>
      </c>
      <c r="V70">
        <f t="shared" si="2"/>
        <v>27</v>
      </c>
    </row>
    <row r="71" spans="1:22" x14ac:dyDescent="0.2">
      <c r="A71" s="172">
        <f>'Web Graph Info.'!A64:A211</f>
        <v>42209</v>
      </c>
      <c r="B71" s="101">
        <v>7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5</v>
      </c>
      <c r="J71" s="101">
        <v>0.5</v>
      </c>
      <c r="K71" s="101">
        <v>0</v>
      </c>
      <c r="L71" s="101">
        <v>0.5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1.5</v>
      </c>
      <c r="S71" s="101">
        <v>0</v>
      </c>
      <c r="T71" s="101">
        <f t="shared" ref="T71" si="38">IF(SUM(B71:S71)=0,NA(),SUM(B71:S71))</f>
        <v>14.5</v>
      </c>
      <c r="U71" s="101">
        <v>12.5</v>
      </c>
      <c r="V71" s="101">
        <f t="shared" ref="V71" si="39">T71+U71</f>
        <v>27</v>
      </c>
    </row>
    <row r="72" spans="1:22" x14ac:dyDescent="0.2">
      <c r="A72" s="172">
        <f>'Web Graph Info.'!A65:A212</f>
        <v>42210</v>
      </c>
      <c r="B72">
        <v>22.3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0.6</v>
      </c>
      <c r="M72">
        <v>1</v>
      </c>
      <c r="N72">
        <v>0</v>
      </c>
      <c r="O72">
        <v>0.3</v>
      </c>
      <c r="P72">
        <v>0</v>
      </c>
      <c r="Q72">
        <v>0</v>
      </c>
      <c r="R72">
        <v>3</v>
      </c>
      <c r="S72">
        <v>0</v>
      </c>
      <c r="T72" s="101">
        <f t="shared" si="1"/>
        <v>30.200000000000003</v>
      </c>
      <c r="U72">
        <v>31</v>
      </c>
      <c r="V72">
        <f t="shared" si="2"/>
        <v>61.2</v>
      </c>
    </row>
    <row r="73" spans="1:22" x14ac:dyDescent="0.2">
      <c r="A73" s="172">
        <f>'Web Graph Info.'!A66:A213</f>
        <v>42211</v>
      </c>
      <c r="B73" s="101">
        <v>22.3</v>
      </c>
      <c r="C73" s="101">
        <v>1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</v>
      </c>
      <c r="J73" s="101">
        <v>1</v>
      </c>
      <c r="K73" s="101">
        <v>0</v>
      </c>
      <c r="L73" s="101">
        <v>0.6</v>
      </c>
      <c r="M73" s="101">
        <v>1</v>
      </c>
      <c r="N73" s="101">
        <v>0</v>
      </c>
      <c r="O73" s="101">
        <v>0.3</v>
      </c>
      <c r="P73" s="101">
        <v>0</v>
      </c>
      <c r="Q73" s="101">
        <v>0</v>
      </c>
      <c r="R73" s="101">
        <v>3</v>
      </c>
      <c r="S73" s="101">
        <v>0</v>
      </c>
      <c r="T73" s="101">
        <f t="shared" ref="T73:T74" si="40">IF(SUM(B73:S73)=0,NA(),SUM(B73:S73))</f>
        <v>30.200000000000003</v>
      </c>
      <c r="U73" s="101">
        <v>31</v>
      </c>
      <c r="V73">
        <f t="shared" si="2"/>
        <v>61.2</v>
      </c>
    </row>
    <row r="74" spans="1:22" x14ac:dyDescent="0.2">
      <c r="A74" s="172">
        <f>'Web Graph Info.'!A67:A214</f>
        <v>42212</v>
      </c>
      <c r="B74" s="101">
        <v>22.3</v>
      </c>
      <c r="C74" s="101">
        <v>1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</v>
      </c>
      <c r="J74" s="101">
        <v>1</v>
      </c>
      <c r="K74" s="101">
        <v>0</v>
      </c>
      <c r="L74" s="101">
        <v>0.6</v>
      </c>
      <c r="M74" s="101">
        <v>1</v>
      </c>
      <c r="N74" s="101">
        <v>0</v>
      </c>
      <c r="O74" s="101">
        <v>0.3</v>
      </c>
      <c r="P74" s="101">
        <v>0</v>
      </c>
      <c r="Q74" s="101">
        <v>0</v>
      </c>
      <c r="R74" s="101">
        <v>3</v>
      </c>
      <c r="S74" s="101">
        <v>0</v>
      </c>
      <c r="T74" s="101">
        <f t="shared" si="40"/>
        <v>30.200000000000003</v>
      </c>
      <c r="U74" s="101">
        <v>31</v>
      </c>
      <c r="V74">
        <f t="shared" ref="V74:V75" si="41">T74+U74</f>
        <v>61.2</v>
      </c>
    </row>
    <row r="75" spans="1:22" x14ac:dyDescent="0.2">
      <c r="A75" s="172">
        <f>'Web Graph Info.'!A68:A215</f>
        <v>42213</v>
      </c>
      <c r="B75" s="101">
        <v>20.5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37" si="42">IF(SUM(B75:S75)=0,NA(),SUM(B75:S75))</f>
        <v>20.5</v>
      </c>
      <c r="U75" s="101">
        <v>27.5</v>
      </c>
      <c r="V75">
        <f t="shared" si="41"/>
        <v>48</v>
      </c>
    </row>
    <row r="76" spans="1:22" x14ac:dyDescent="0.2">
      <c r="A76" s="172">
        <f>'Web Graph Info.'!A69:A216</f>
        <v>42214</v>
      </c>
      <c r="B76" s="101">
        <v>20.5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f t="shared" ref="T76" si="43">IF(SUM(B76:S76)=0,NA(),SUM(B76:S76))</f>
        <v>20.5</v>
      </c>
      <c r="U76" s="101">
        <v>27.5</v>
      </c>
      <c r="V76">
        <f t="shared" ref="V76:V108" si="44">T76+U76</f>
        <v>48</v>
      </c>
    </row>
    <row r="77" spans="1:22" x14ac:dyDescent="0.2">
      <c r="A77" s="172">
        <f>'Web Graph Info.'!A70:A217</f>
        <v>42215</v>
      </c>
      <c r="B77">
        <v>72.5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1.5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1.5</v>
      </c>
      <c r="S77">
        <v>0</v>
      </c>
      <c r="T77" s="101">
        <f t="shared" si="42"/>
        <v>80.5</v>
      </c>
      <c r="U77">
        <v>51.5</v>
      </c>
      <c r="V77">
        <f t="shared" si="44"/>
        <v>132</v>
      </c>
    </row>
    <row r="78" spans="1:22" x14ac:dyDescent="0.2">
      <c r="A78" s="172">
        <f>'Web Graph Info.'!A71:A218</f>
        <v>42216</v>
      </c>
      <c r="B78" s="101">
        <v>72.5</v>
      </c>
      <c r="C78" s="101">
        <v>3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1.5</v>
      </c>
      <c r="J78" s="101">
        <v>2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1.5</v>
      </c>
      <c r="S78" s="101">
        <v>0</v>
      </c>
      <c r="T78" s="101">
        <f t="shared" ref="T78" si="45">IF(SUM(B78:S78)=0,NA(),SUM(B78:S78))</f>
        <v>80.5</v>
      </c>
      <c r="U78" s="101">
        <v>51.5</v>
      </c>
      <c r="V78">
        <f t="shared" si="44"/>
        <v>132</v>
      </c>
    </row>
    <row r="79" spans="1:22" x14ac:dyDescent="0.2">
      <c r="A79" s="172">
        <f>'Web Graph Info.'!A72:A219</f>
        <v>42217</v>
      </c>
      <c r="B79">
        <v>20.3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3.3</v>
      </c>
      <c r="J79">
        <v>0.6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0.3</v>
      </c>
      <c r="S79">
        <v>0</v>
      </c>
      <c r="T79" s="101">
        <f t="shared" si="42"/>
        <v>25.500000000000004</v>
      </c>
      <c r="U79">
        <v>10</v>
      </c>
      <c r="V79">
        <f>T79+U79</f>
        <v>35.5</v>
      </c>
    </row>
    <row r="80" spans="1:22" x14ac:dyDescent="0.2">
      <c r="A80" s="172">
        <f>'Web Graph Info.'!A73:A220</f>
        <v>42218</v>
      </c>
      <c r="B80" s="101">
        <v>20.3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3.3</v>
      </c>
      <c r="J80" s="101">
        <v>0.6</v>
      </c>
      <c r="K80" s="101">
        <v>0</v>
      </c>
      <c r="L80" s="101">
        <v>0</v>
      </c>
      <c r="M80" s="101">
        <v>0</v>
      </c>
      <c r="N80" s="101">
        <v>0</v>
      </c>
      <c r="O80" s="101">
        <v>1</v>
      </c>
      <c r="P80" s="101">
        <v>0</v>
      </c>
      <c r="Q80" s="101">
        <v>0</v>
      </c>
      <c r="R80" s="101">
        <v>0.3</v>
      </c>
      <c r="S80" s="101">
        <v>0</v>
      </c>
      <c r="T80" s="101">
        <f t="shared" ref="T80:T81" si="46">IF(SUM(B80:S80)=0,NA(),SUM(B80:S80))</f>
        <v>25.500000000000004</v>
      </c>
      <c r="U80" s="101">
        <v>10</v>
      </c>
      <c r="V80">
        <f t="shared" si="44"/>
        <v>35.5</v>
      </c>
    </row>
    <row r="81" spans="1:22" x14ac:dyDescent="0.2">
      <c r="A81" s="172">
        <f>'Web Graph Info.'!A74:A221</f>
        <v>42219</v>
      </c>
      <c r="B81" s="101">
        <v>20.3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3.3</v>
      </c>
      <c r="J81" s="101">
        <v>0.6</v>
      </c>
      <c r="K81" s="101">
        <v>0</v>
      </c>
      <c r="L81" s="101">
        <v>0</v>
      </c>
      <c r="M81" s="101">
        <v>0</v>
      </c>
      <c r="N81" s="101">
        <v>0</v>
      </c>
      <c r="O81" s="101">
        <v>1</v>
      </c>
      <c r="P81" s="101">
        <v>0</v>
      </c>
      <c r="Q81" s="101">
        <v>0</v>
      </c>
      <c r="R81" s="101">
        <v>0.3</v>
      </c>
      <c r="S81" s="101">
        <v>0</v>
      </c>
      <c r="T81" s="101">
        <f t="shared" si="46"/>
        <v>25.500000000000004</v>
      </c>
      <c r="U81" s="101">
        <v>10</v>
      </c>
      <c r="V81" s="101">
        <f t="shared" ref="V81:V82" si="47">T81+U81</f>
        <v>35.5</v>
      </c>
    </row>
    <row r="82" spans="1:22" x14ac:dyDescent="0.2">
      <c r="A82" s="172">
        <f>'Web Graph Info.'!A75:A222</f>
        <v>42220</v>
      </c>
      <c r="B82" s="101">
        <v>5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1.5</v>
      </c>
      <c r="J82" s="101">
        <v>1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f t="shared" si="42"/>
        <v>7.5</v>
      </c>
      <c r="U82" s="101">
        <v>4</v>
      </c>
      <c r="V82" s="101">
        <f t="shared" si="47"/>
        <v>11.5</v>
      </c>
    </row>
    <row r="83" spans="1:22" x14ac:dyDescent="0.2">
      <c r="A83" s="172">
        <f>'Web Graph Info.'!A76:A223</f>
        <v>42221</v>
      </c>
      <c r="B83" s="101">
        <v>5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1.5</v>
      </c>
      <c r="J83" s="101">
        <v>1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f t="shared" ref="T83" si="48">IF(SUM(B83:S83)=0,NA(),SUM(B83:S83))</f>
        <v>7.5</v>
      </c>
      <c r="U83" s="101">
        <v>4</v>
      </c>
      <c r="V83" s="101">
        <f t="shared" ref="V83" si="49">T83+U83</f>
        <v>11.5</v>
      </c>
    </row>
    <row r="84" spans="1:22" x14ac:dyDescent="0.2">
      <c r="A84" s="172">
        <f>'Web Graph Info.'!A77:A224</f>
        <v>42222</v>
      </c>
      <c r="B84">
        <v>2.5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01">
        <f t="shared" si="42"/>
        <v>5</v>
      </c>
      <c r="U84">
        <v>1</v>
      </c>
      <c r="V84">
        <f t="shared" si="44"/>
        <v>6</v>
      </c>
    </row>
    <row r="85" spans="1:22" x14ac:dyDescent="0.2">
      <c r="A85" s="172">
        <f>'Web Graph Info.'!A78:A225</f>
        <v>42223</v>
      </c>
      <c r="B85" s="101">
        <v>2.5</v>
      </c>
      <c r="C85" s="101">
        <v>0.5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2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f t="shared" ref="T85" si="50">IF(SUM(B85:S85)=0,NA(),SUM(B85:S85))</f>
        <v>5</v>
      </c>
      <c r="U85" s="101">
        <v>1</v>
      </c>
      <c r="V85" s="101">
        <f t="shared" ref="V85" si="51">T85+U85</f>
        <v>6</v>
      </c>
    </row>
    <row r="86" spans="1:22" x14ac:dyDescent="0.2">
      <c r="A86" s="172">
        <f>'Web Graph Info.'!A79:A226</f>
        <v>42224</v>
      </c>
      <c r="B86">
        <v>0.6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1.3</v>
      </c>
      <c r="J86">
        <v>0</v>
      </c>
      <c r="K86">
        <v>0</v>
      </c>
      <c r="L86">
        <v>0</v>
      </c>
      <c r="M86">
        <v>0.3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101">
        <f t="shared" si="42"/>
        <v>2.1999999999999997</v>
      </c>
      <c r="U86">
        <v>0</v>
      </c>
      <c r="V86">
        <f t="shared" si="44"/>
        <v>2.1999999999999997</v>
      </c>
    </row>
    <row r="87" spans="1:22" x14ac:dyDescent="0.2">
      <c r="A87" s="172">
        <f>'Web Graph Info.'!A80:A227</f>
        <v>42225</v>
      </c>
      <c r="B87" s="101">
        <v>0.6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1.3</v>
      </c>
      <c r="J87" s="101">
        <v>0</v>
      </c>
      <c r="K87" s="101">
        <v>0</v>
      </c>
      <c r="L87" s="101">
        <v>0</v>
      </c>
      <c r="M87" s="101">
        <v>0.3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f t="shared" ref="T87:T88" si="52">IF(SUM(B87:S87)=0,NA(),SUM(B87:S87))</f>
        <v>2.1999999999999997</v>
      </c>
      <c r="U87" s="101">
        <v>0</v>
      </c>
      <c r="V87" s="101">
        <f t="shared" ref="V87" si="53">T87+U87</f>
        <v>2.1999999999999997</v>
      </c>
    </row>
    <row r="88" spans="1:22" x14ac:dyDescent="0.2">
      <c r="A88" s="172">
        <f>'Web Graph Info.'!A81:A228</f>
        <v>42226</v>
      </c>
      <c r="B88" s="101">
        <v>0.6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1.3</v>
      </c>
      <c r="J88" s="101">
        <v>0</v>
      </c>
      <c r="K88" s="101">
        <v>0</v>
      </c>
      <c r="L88" s="101">
        <v>0</v>
      </c>
      <c r="M88" s="101">
        <v>0.3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f t="shared" si="52"/>
        <v>2.1999999999999997</v>
      </c>
      <c r="U88" s="101">
        <v>0</v>
      </c>
      <c r="V88">
        <f t="shared" si="44"/>
        <v>2.1999999999999997</v>
      </c>
    </row>
    <row r="89" spans="1:22" x14ac:dyDescent="0.2">
      <c r="A89" s="172">
        <f>'Web Graph Info.'!A82:A229</f>
        <v>42227</v>
      </c>
      <c r="B89" s="101">
        <v>0.5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1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42"/>
        <v>1.5</v>
      </c>
      <c r="U89">
        <v>0.5</v>
      </c>
      <c r="V89">
        <f t="shared" si="44"/>
        <v>2</v>
      </c>
    </row>
    <row r="90" spans="1:22" x14ac:dyDescent="0.2">
      <c r="A90" s="172">
        <f>'Web Graph Info.'!A83:A230</f>
        <v>42228</v>
      </c>
      <c r="B90" s="101">
        <v>0.5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1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f t="shared" ref="T90" si="54">IF(SUM(B90:S90)=0,NA(),SUM(B90:S90))</f>
        <v>1.5</v>
      </c>
      <c r="U90" s="101">
        <v>0.5</v>
      </c>
      <c r="V90">
        <f t="shared" si="44"/>
        <v>2</v>
      </c>
    </row>
    <row r="91" spans="1:22" x14ac:dyDescent="0.2">
      <c r="A91" s="172">
        <f>'Web Graph Info.'!A84:A231</f>
        <v>42229</v>
      </c>
      <c r="B91">
        <v>3.5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0.5</v>
      </c>
      <c r="P91">
        <v>0</v>
      </c>
      <c r="Q91">
        <v>0</v>
      </c>
      <c r="R91">
        <v>0</v>
      </c>
      <c r="S91">
        <v>0</v>
      </c>
      <c r="T91" s="101">
        <f t="shared" si="42"/>
        <v>5</v>
      </c>
      <c r="U91">
        <v>4</v>
      </c>
      <c r="V91">
        <f>T91+U91</f>
        <v>9</v>
      </c>
    </row>
    <row r="92" spans="1:22" x14ac:dyDescent="0.2">
      <c r="A92" s="172">
        <f>'Web Graph Info.'!A85:A232</f>
        <v>42230</v>
      </c>
      <c r="B92" s="101">
        <v>3.5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0.5</v>
      </c>
      <c r="P92" s="101">
        <v>0</v>
      </c>
      <c r="Q92" s="101">
        <v>0</v>
      </c>
      <c r="R92" s="101">
        <v>0</v>
      </c>
      <c r="S92" s="101">
        <v>0</v>
      </c>
      <c r="T92" s="101">
        <f t="shared" ref="T92" si="55">IF(SUM(B92:S92)=0,NA(),SUM(B92:S92))</f>
        <v>5</v>
      </c>
      <c r="U92" s="101">
        <v>4</v>
      </c>
      <c r="V92" s="101">
        <f>T92+U92</f>
        <v>9</v>
      </c>
    </row>
    <row r="93" spans="1:22" x14ac:dyDescent="0.2">
      <c r="A93" s="172">
        <f>'Web Graph Info.'!A86:A233</f>
        <v>42231</v>
      </c>
      <c r="B93">
        <v>0.6</v>
      </c>
      <c r="C93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>
        <v>1.6</v>
      </c>
      <c r="J93">
        <v>0</v>
      </c>
      <c r="K93" s="101">
        <v>0</v>
      </c>
      <c r="L93" s="101">
        <v>0.3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f t="shared" si="42"/>
        <v>2.5</v>
      </c>
      <c r="U93">
        <v>1.6</v>
      </c>
      <c r="V93">
        <f t="shared" si="44"/>
        <v>4.0999999999999996</v>
      </c>
    </row>
    <row r="94" spans="1:22" x14ac:dyDescent="0.2">
      <c r="A94" s="172">
        <f>'Web Graph Info.'!A87:A234</f>
        <v>42232</v>
      </c>
      <c r="B94" s="101">
        <v>0.6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1.6</v>
      </c>
      <c r="J94" s="101">
        <v>0</v>
      </c>
      <c r="K94" s="101">
        <v>0</v>
      </c>
      <c r="L94" s="101">
        <v>0.3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56">IF(SUM(B94:S94)=0,NA(),SUM(B94:S94))</f>
        <v>2.5</v>
      </c>
      <c r="U94" s="101">
        <v>1.6</v>
      </c>
      <c r="V94">
        <f t="shared" si="44"/>
        <v>4.0999999999999996</v>
      </c>
    </row>
    <row r="95" spans="1:22" x14ac:dyDescent="0.2">
      <c r="A95" s="172">
        <f>'Web Graph Info.'!A88:A235</f>
        <v>42233</v>
      </c>
      <c r="B95" s="101">
        <v>0.6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1.6</v>
      </c>
      <c r="J95" s="101">
        <v>0</v>
      </c>
      <c r="K95" s="101">
        <v>0</v>
      </c>
      <c r="L95" s="101">
        <v>0.3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56"/>
        <v>2.5</v>
      </c>
      <c r="U95" s="101">
        <v>1.6</v>
      </c>
      <c r="V95">
        <f t="shared" si="44"/>
        <v>4.0999999999999996</v>
      </c>
    </row>
    <row r="96" spans="1:22" x14ac:dyDescent="0.2">
      <c r="A96" s="172">
        <f>'Web Graph Info.'!A89:A236</f>
        <v>42234</v>
      </c>
      <c r="B96" s="101">
        <v>0.5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f t="shared" si="42"/>
        <v>0.5</v>
      </c>
      <c r="U96" s="101">
        <v>0.5</v>
      </c>
      <c r="V96">
        <f t="shared" si="44"/>
        <v>1</v>
      </c>
    </row>
    <row r="97" spans="1:26" x14ac:dyDescent="0.2">
      <c r="A97" s="172">
        <f>'Web Graph Info.'!A90:A237</f>
        <v>42235</v>
      </c>
      <c r="B97" s="101">
        <v>0.5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f t="shared" ref="T97:T98" si="57">IF(SUM(B97:S97)=0,NA(),SUM(B97:S97))</f>
        <v>0.5</v>
      </c>
      <c r="U97" s="101">
        <v>0.5</v>
      </c>
      <c r="V97" s="101">
        <f t="shared" ref="V97:V98" si="58">T97+U97</f>
        <v>1</v>
      </c>
    </row>
    <row r="98" spans="1:26" x14ac:dyDescent="0.2">
      <c r="A98" s="172">
        <f>'Web Graph Info.'!A91:A238</f>
        <v>42236</v>
      </c>
      <c r="B98" s="101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0.5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0.5</v>
      </c>
      <c r="P98" s="101">
        <v>0</v>
      </c>
      <c r="Q98" s="101">
        <v>0</v>
      </c>
      <c r="R98" s="101">
        <v>0</v>
      </c>
      <c r="S98" s="101">
        <v>0</v>
      </c>
      <c r="T98" s="101">
        <f t="shared" si="57"/>
        <v>1</v>
      </c>
      <c r="U98" s="101">
        <v>2</v>
      </c>
      <c r="V98" s="101">
        <f t="shared" si="58"/>
        <v>3</v>
      </c>
    </row>
    <row r="99" spans="1:26" x14ac:dyDescent="0.2">
      <c r="A99" s="172">
        <f>'Web Graph Info.'!A92:A239</f>
        <v>42237</v>
      </c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0.5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0.5</v>
      </c>
      <c r="P99" s="101">
        <v>0</v>
      </c>
      <c r="Q99" s="101">
        <v>0</v>
      </c>
      <c r="R99" s="101">
        <v>0</v>
      </c>
      <c r="S99" s="101">
        <v>0</v>
      </c>
      <c r="T99" s="101">
        <f t="shared" si="42"/>
        <v>1</v>
      </c>
      <c r="U99" s="101">
        <v>2</v>
      </c>
      <c r="V99">
        <f t="shared" si="44"/>
        <v>3</v>
      </c>
    </row>
    <row r="100" spans="1:26" x14ac:dyDescent="0.2">
      <c r="A100" s="172">
        <f>'Web Graph Info.'!A93:A240</f>
        <v>42238</v>
      </c>
      <c r="B100">
        <v>1</v>
      </c>
      <c r="C100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>
        <v>0.6</v>
      </c>
      <c r="J100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f t="shared" si="42"/>
        <v>1.6</v>
      </c>
      <c r="U100">
        <v>0.3</v>
      </c>
      <c r="V100">
        <f t="shared" si="44"/>
        <v>1.9000000000000001</v>
      </c>
    </row>
    <row r="101" spans="1:26" x14ac:dyDescent="0.2">
      <c r="A101" s="172">
        <f>'Web Graph Info.'!A94:A241</f>
        <v>42239</v>
      </c>
      <c r="B101" s="101">
        <v>1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0.6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f t="shared" si="42"/>
        <v>1.6</v>
      </c>
      <c r="U101">
        <v>0.3</v>
      </c>
      <c r="V101">
        <f t="shared" si="44"/>
        <v>1.9000000000000001</v>
      </c>
    </row>
    <row r="102" spans="1:26" x14ac:dyDescent="0.2">
      <c r="A102" s="172">
        <f>'Web Graph Info.'!A95:A242</f>
        <v>42240</v>
      </c>
      <c r="B102" s="101">
        <v>1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0.6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f t="shared" si="42"/>
        <v>1.6</v>
      </c>
      <c r="U102" s="101">
        <v>0.3</v>
      </c>
      <c r="V102">
        <f t="shared" si="44"/>
        <v>1.9000000000000001</v>
      </c>
    </row>
    <row r="103" spans="1:26" x14ac:dyDescent="0.2">
      <c r="A103" s="172">
        <f>'Web Graph Info.'!A96:A243</f>
        <v>42241</v>
      </c>
      <c r="B103" s="101">
        <v>3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1</v>
      </c>
      <c r="J103" s="101">
        <v>1</v>
      </c>
      <c r="K103" s="101">
        <v>0</v>
      </c>
      <c r="L103" s="101">
        <v>0</v>
      </c>
      <c r="M103" s="101">
        <v>0</v>
      </c>
      <c r="N103" s="101">
        <v>0</v>
      </c>
      <c r="O103" s="101">
        <v>2.5</v>
      </c>
      <c r="P103" s="101">
        <v>0</v>
      </c>
      <c r="Q103" s="101">
        <v>0</v>
      </c>
      <c r="R103" s="101">
        <v>0</v>
      </c>
      <c r="S103" s="101">
        <v>0</v>
      </c>
      <c r="T103" s="101">
        <f t="shared" ref="T103" si="59">IF(SUM(B103:S103)=0,NA(),SUM(B103:S103))</f>
        <v>7.5</v>
      </c>
      <c r="U103" s="101">
        <v>0.5</v>
      </c>
      <c r="V103" s="101">
        <f t="shared" ref="V103" si="60">T103+U103</f>
        <v>8</v>
      </c>
    </row>
    <row r="104" spans="1:26" x14ac:dyDescent="0.2">
      <c r="A104" s="172">
        <f>'Web Graph Info.'!A97:A244</f>
        <v>42242</v>
      </c>
      <c r="B104" s="101">
        <v>3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1</v>
      </c>
      <c r="J104" s="101">
        <v>1</v>
      </c>
      <c r="K104" s="101">
        <v>0</v>
      </c>
      <c r="L104" s="101">
        <v>0</v>
      </c>
      <c r="M104" s="101">
        <v>0</v>
      </c>
      <c r="N104" s="101">
        <v>0</v>
      </c>
      <c r="O104" s="101">
        <v>2.5</v>
      </c>
      <c r="P104" s="101">
        <v>0</v>
      </c>
      <c r="Q104" s="101">
        <v>0</v>
      </c>
      <c r="R104" s="101">
        <v>0</v>
      </c>
      <c r="S104" s="101">
        <v>0</v>
      </c>
      <c r="T104" s="101">
        <f t="shared" ref="T104" si="61">IF(SUM(B104:S104)=0,NA(),SUM(B104:S104))</f>
        <v>7.5</v>
      </c>
      <c r="U104" s="101">
        <v>0.5</v>
      </c>
      <c r="V104" s="101">
        <f t="shared" ref="V104" si="62">T104+U104</f>
        <v>8</v>
      </c>
    </row>
    <row r="105" spans="1:26" x14ac:dyDescent="0.2">
      <c r="A105" s="172">
        <f>'Web Graph Info.'!A98:A245</f>
        <v>42243</v>
      </c>
      <c r="B105">
        <v>7.5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1.5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4.5</v>
      </c>
      <c r="P105">
        <v>0</v>
      </c>
      <c r="Q105">
        <v>0</v>
      </c>
      <c r="R105">
        <v>0</v>
      </c>
      <c r="S105">
        <v>0</v>
      </c>
      <c r="T105" s="101">
        <f t="shared" si="42"/>
        <v>13.5</v>
      </c>
      <c r="U105">
        <v>1</v>
      </c>
      <c r="V105">
        <f>T105+U105</f>
        <v>14.5</v>
      </c>
    </row>
    <row r="106" spans="1:26" x14ac:dyDescent="0.2">
      <c r="A106" s="172">
        <f>'Web Graph Info.'!A99:A246</f>
        <v>42244</v>
      </c>
      <c r="B106" s="101">
        <v>7.5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1.5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4.5</v>
      </c>
      <c r="P106" s="101">
        <v>0</v>
      </c>
      <c r="Q106" s="101">
        <v>0</v>
      </c>
      <c r="R106" s="101">
        <v>0</v>
      </c>
      <c r="S106" s="101">
        <v>0</v>
      </c>
      <c r="T106" s="101">
        <f t="shared" si="42"/>
        <v>13.5</v>
      </c>
      <c r="U106">
        <v>1</v>
      </c>
      <c r="V106">
        <f t="shared" si="44"/>
        <v>14.5</v>
      </c>
    </row>
    <row r="107" spans="1:26" x14ac:dyDescent="0.2">
      <c r="A107" s="172">
        <f>'Web Graph Info.'!A100:A247</f>
        <v>42245</v>
      </c>
      <c r="B107">
        <v>0.3</v>
      </c>
      <c r="C107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>
        <v>0.6</v>
      </c>
      <c r="P107">
        <v>0</v>
      </c>
      <c r="Q107" s="101">
        <v>0</v>
      </c>
      <c r="R107" s="101">
        <v>0</v>
      </c>
      <c r="S107" s="101">
        <v>0</v>
      </c>
      <c r="T107" s="101">
        <f t="shared" si="42"/>
        <v>0.89999999999999991</v>
      </c>
      <c r="U107">
        <v>0</v>
      </c>
      <c r="V107">
        <f t="shared" si="44"/>
        <v>0.89999999999999991</v>
      </c>
    </row>
    <row r="108" spans="1:26" x14ac:dyDescent="0.2">
      <c r="A108" s="172">
        <f>'Web Graph Info.'!A101:A248</f>
        <v>42246</v>
      </c>
      <c r="B108">
        <v>0.3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0.6</v>
      </c>
      <c r="P108" s="101">
        <v>0</v>
      </c>
      <c r="Q108" s="101">
        <v>0</v>
      </c>
      <c r="R108" s="101">
        <v>0</v>
      </c>
      <c r="S108" s="101">
        <v>0</v>
      </c>
      <c r="T108" s="101">
        <f t="shared" si="42"/>
        <v>0.89999999999999991</v>
      </c>
      <c r="U108">
        <v>0</v>
      </c>
      <c r="V108">
        <f t="shared" si="44"/>
        <v>0.89999999999999991</v>
      </c>
    </row>
    <row r="109" spans="1:26" x14ac:dyDescent="0.2">
      <c r="A109" s="172">
        <f>'Web Graph Info.'!A102:A249</f>
        <v>42247</v>
      </c>
      <c r="B109">
        <v>0.3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>
        <v>0.6</v>
      </c>
      <c r="P109" s="101">
        <v>0</v>
      </c>
      <c r="Q109" s="101">
        <v>0</v>
      </c>
      <c r="R109" s="101">
        <v>0</v>
      </c>
      <c r="S109" s="101">
        <v>0</v>
      </c>
      <c r="T109" s="101">
        <f t="shared" si="42"/>
        <v>0.89999999999999991</v>
      </c>
      <c r="U109">
        <v>0</v>
      </c>
      <c r="V109">
        <f>T109+U109</f>
        <v>0.89999999999999991</v>
      </c>
    </row>
    <row r="110" spans="1:26" x14ac:dyDescent="0.2">
      <c r="A110" s="172">
        <f>'Web Graph Info.'!A103:A250</f>
        <v>42248</v>
      </c>
      <c r="B110" s="101">
        <v>1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0.5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01">
        <f t="shared" si="42"/>
        <v>1.5</v>
      </c>
      <c r="U110">
        <v>0.5</v>
      </c>
      <c r="V110">
        <f>T110+U110</f>
        <v>2</v>
      </c>
    </row>
    <row r="111" spans="1:26" x14ac:dyDescent="0.2">
      <c r="A111" s="172">
        <f>'Web Graph Info.'!A104:A251</f>
        <v>42249</v>
      </c>
      <c r="B111" s="101">
        <v>1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0.5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01">
        <f t="shared" ref="T111" si="63">IF(SUM(B111:S111)=0,NA(),SUM(B111:S111))</f>
        <v>1.5</v>
      </c>
      <c r="U111" s="101">
        <v>0.5</v>
      </c>
      <c r="V111" s="101">
        <f>T111+U111</f>
        <v>2</v>
      </c>
    </row>
    <row r="112" spans="1:26" x14ac:dyDescent="0.2">
      <c r="A112" s="172">
        <f>'Web Graph Info.'!A105:A252</f>
        <v>42250</v>
      </c>
      <c r="B112">
        <v>0</v>
      </c>
      <c r="C112">
        <v>0</v>
      </c>
      <c r="D112" s="101">
        <v>0</v>
      </c>
      <c r="E112" s="101">
        <v>0</v>
      </c>
      <c r="F112" s="101">
        <v>0</v>
      </c>
      <c r="G112">
        <v>0</v>
      </c>
      <c r="H112">
        <v>0</v>
      </c>
      <c r="I112">
        <v>2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1</v>
      </c>
      <c r="P112" s="101">
        <v>0</v>
      </c>
      <c r="Q112" s="101">
        <v>0</v>
      </c>
      <c r="R112" s="101">
        <v>0</v>
      </c>
      <c r="S112" s="101">
        <v>0.5</v>
      </c>
      <c r="T112" s="101">
        <f t="shared" si="42"/>
        <v>3.5</v>
      </c>
      <c r="U112">
        <v>0.5</v>
      </c>
      <c r="V112">
        <f t="shared" ref="V112:V118" si="64">T112+U112</f>
        <v>4</v>
      </c>
      <c r="W112" s="4"/>
      <c r="X112" s="4"/>
      <c r="Y112" s="4"/>
      <c r="Z112" s="4"/>
    </row>
    <row r="113" spans="1:26" x14ac:dyDescent="0.2">
      <c r="A113" s="172">
        <f>'Web Graph Info.'!A106:A253</f>
        <v>42251</v>
      </c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2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1</v>
      </c>
      <c r="P113" s="101">
        <v>0</v>
      </c>
      <c r="Q113" s="101">
        <v>0</v>
      </c>
      <c r="R113" s="101">
        <v>0</v>
      </c>
      <c r="S113" s="101">
        <v>0.5</v>
      </c>
      <c r="T113" s="101">
        <f t="shared" ref="T113" si="65">IF(SUM(B113:S113)=0,NA(),SUM(B113:S113))</f>
        <v>3.5</v>
      </c>
      <c r="U113" s="101">
        <v>0.5</v>
      </c>
      <c r="V113" s="101">
        <f t="shared" ref="V113" si="66">T113+U113</f>
        <v>4</v>
      </c>
      <c r="W113" s="4"/>
      <c r="X113" s="4"/>
      <c r="Y113" s="4"/>
      <c r="Z113" s="4"/>
    </row>
    <row r="114" spans="1:26" x14ac:dyDescent="0.2">
      <c r="A114" s="172">
        <f>'Web Graph Info.'!A107:A254</f>
        <v>42252</v>
      </c>
      <c r="B114" s="101">
        <v>1.25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0.75</v>
      </c>
      <c r="J114" s="101">
        <v>0</v>
      </c>
      <c r="K114" s="101">
        <v>0</v>
      </c>
      <c r="L114" s="101">
        <v>0</v>
      </c>
      <c r="M114" s="101">
        <v>0.75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01">
        <f t="shared" si="42"/>
        <v>2.75</v>
      </c>
      <c r="U114">
        <v>0.5</v>
      </c>
      <c r="V114">
        <f t="shared" si="64"/>
        <v>3.25</v>
      </c>
      <c r="W114" s="4"/>
      <c r="X114" s="4"/>
      <c r="Y114" s="4"/>
      <c r="Z114" s="4"/>
    </row>
    <row r="115" spans="1:26" x14ac:dyDescent="0.2">
      <c r="A115" s="172">
        <f>'Web Graph Info.'!A108:A255</f>
        <v>42253</v>
      </c>
      <c r="B115" s="101">
        <v>1.25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0.75</v>
      </c>
      <c r="J115" s="101">
        <v>0</v>
      </c>
      <c r="K115" s="101">
        <v>0</v>
      </c>
      <c r="L115" s="101">
        <v>0</v>
      </c>
      <c r="M115" s="101">
        <v>0.75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101">
        <f t="shared" ref="T115:T117" si="67">IF(SUM(B115:S115)=0,NA(),SUM(B115:S115))</f>
        <v>2.75</v>
      </c>
      <c r="U115" s="101">
        <v>0.5</v>
      </c>
      <c r="V115" s="101">
        <f t="shared" ref="V115:V117" si="68">T115+U115</f>
        <v>3.25</v>
      </c>
      <c r="W115" s="4"/>
      <c r="X115" s="4"/>
      <c r="Y115" s="4"/>
      <c r="Z115" s="4"/>
    </row>
    <row r="116" spans="1:26" x14ac:dyDescent="0.2">
      <c r="A116" s="172">
        <f>'Web Graph Info.'!A109:A256</f>
        <v>42254</v>
      </c>
      <c r="B116" s="101">
        <v>1.25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0.75</v>
      </c>
      <c r="J116" s="101">
        <v>0</v>
      </c>
      <c r="K116" s="101">
        <v>0</v>
      </c>
      <c r="L116" s="101">
        <v>0</v>
      </c>
      <c r="M116" s="101">
        <v>0.75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101">
        <f t="shared" si="67"/>
        <v>2.75</v>
      </c>
      <c r="U116" s="101">
        <v>0.5</v>
      </c>
      <c r="V116" s="101">
        <f t="shared" si="68"/>
        <v>3.25</v>
      </c>
      <c r="W116" s="4"/>
      <c r="X116" s="4"/>
      <c r="Y116" s="4"/>
      <c r="Z116" s="4"/>
    </row>
    <row r="117" spans="1:26" x14ac:dyDescent="0.2">
      <c r="A117" s="172">
        <f>'Web Graph Info.'!A110:A257</f>
        <v>42255</v>
      </c>
      <c r="B117" s="101">
        <v>1.25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0.75</v>
      </c>
      <c r="J117" s="101">
        <v>0</v>
      </c>
      <c r="K117" s="101">
        <v>0</v>
      </c>
      <c r="L117" s="101">
        <v>0</v>
      </c>
      <c r="M117" s="101">
        <v>0.75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101">
        <f t="shared" si="67"/>
        <v>2.75</v>
      </c>
      <c r="U117" s="101">
        <v>0.5</v>
      </c>
      <c r="V117" s="101">
        <f t="shared" si="68"/>
        <v>3.25</v>
      </c>
      <c r="W117" s="4"/>
      <c r="X117" s="4"/>
      <c r="Y117" s="4"/>
      <c r="Z117" s="4"/>
    </row>
    <row r="118" spans="1:26" x14ac:dyDescent="0.2">
      <c r="A118" s="172">
        <f>'Web Graph Info.'!A111:A258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1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1">
        <v>0</v>
      </c>
      <c r="S118" s="101">
        <v>0</v>
      </c>
      <c r="T118" s="101">
        <v>1</v>
      </c>
      <c r="U118" s="101">
        <v>1</v>
      </c>
      <c r="V118">
        <f t="shared" si="64"/>
        <v>2</v>
      </c>
      <c r="W118" s="4"/>
      <c r="X118" s="4"/>
      <c r="Y118" s="4"/>
      <c r="Z118" s="4"/>
    </row>
    <row r="119" spans="1:26" x14ac:dyDescent="0.2">
      <c r="A119" s="172">
        <f>'Web Graph Info.'!A112:A259</f>
        <v>42257</v>
      </c>
      <c r="B119" s="101">
        <v>1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1">
        <v>0</v>
      </c>
      <c r="S119" s="101">
        <v>0</v>
      </c>
      <c r="T119" s="101">
        <f t="shared" si="42"/>
        <v>1</v>
      </c>
      <c r="U119" s="101">
        <v>0</v>
      </c>
      <c r="V119">
        <f t="shared" ref="V119:V128" si="69">T119+U119</f>
        <v>1</v>
      </c>
      <c r="W119" s="4"/>
      <c r="X119" s="4"/>
      <c r="Y119" s="4"/>
      <c r="Z119" s="4"/>
    </row>
    <row r="120" spans="1:26" x14ac:dyDescent="0.2">
      <c r="A120" s="172">
        <f>'Web Graph Info.'!A113:A260</f>
        <v>42258</v>
      </c>
      <c r="B120" s="101">
        <v>1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01">
        <f t="shared" ref="T120" si="70">IF(SUM(B120:S120)=0,NA(),SUM(B120:S120))</f>
        <v>1</v>
      </c>
      <c r="U120" s="101">
        <v>0</v>
      </c>
      <c r="V120" s="101">
        <f t="shared" ref="V120" si="71">T120+U120</f>
        <v>1</v>
      </c>
      <c r="W120" s="4"/>
      <c r="X120" s="4"/>
      <c r="Y120" s="4"/>
      <c r="Z120" s="4"/>
    </row>
    <row r="121" spans="1:26" x14ac:dyDescent="0.2">
      <c r="A121" s="172">
        <f>'Web Graph Info.'!A114:A261</f>
        <v>42259</v>
      </c>
      <c r="B121">
        <v>0.6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0.3</v>
      </c>
      <c r="P121">
        <v>0</v>
      </c>
      <c r="Q121">
        <v>0</v>
      </c>
      <c r="R121">
        <v>0</v>
      </c>
      <c r="S121">
        <v>0</v>
      </c>
      <c r="T121" s="101">
        <f t="shared" si="42"/>
        <v>2.9</v>
      </c>
      <c r="U121">
        <v>0</v>
      </c>
      <c r="V121">
        <f t="shared" si="69"/>
        <v>2.9</v>
      </c>
      <c r="W121" s="4"/>
      <c r="X121" s="4"/>
      <c r="Y121" s="4"/>
      <c r="Z121" s="4"/>
    </row>
    <row r="122" spans="1:26" x14ac:dyDescent="0.2">
      <c r="A122" s="172">
        <f>'Web Graph Info.'!A115:A262</f>
        <v>42260</v>
      </c>
      <c r="B122" s="101">
        <v>0.6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2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0.3</v>
      </c>
      <c r="P122" s="101">
        <v>0</v>
      </c>
      <c r="Q122" s="101">
        <v>0</v>
      </c>
      <c r="R122" s="101">
        <v>0</v>
      </c>
      <c r="S122" s="101">
        <v>0</v>
      </c>
      <c r="T122" s="101">
        <f t="shared" ref="T122:T123" si="72">IF(SUM(B122:S122)=0,NA(),SUM(B122:S122))</f>
        <v>2.9</v>
      </c>
      <c r="U122" s="101">
        <v>0</v>
      </c>
      <c r="V122" s="101">
        <f t="shared" ref="V122:V123" si="73">T122+U122</f>
        <v>2.9</v>
      </c>
      <c r="W122" s="4"/>
      <c r="X122" s="4"/>
      <c r="Y122" s="4"/>
      <c r="Z122" s="4"/>
    </row>
    <row r="123" spans="1:26" x14ac:dyDescent="0.2">
      <c r="A123" s="172">
        <f>'Web Graph Info.'!A116:A263</f>
        <v>42261</v>
      </c>
      <c r="B123" s="101">
        <v>0.6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2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0.3</v>
      </c>
      <c r="P123" s="101">
        <v>0</v>
      </c>
      <c r="Q123" s="101">
        <v>0</v>
      </c>
      <c r="R123" s="101">
        <v>0</v>
      </c>
      <c r="S123" s="101">
        <v>0</v>
      </c>
      <c r="T123" s="101">
        <f t="shared" si="72"/>
        <v>2.9</v>
      </c>
      <c r="U123" s="101">
        <v>0</v>
      </c>
      <c r="V123" s="101">
        <f t="shared" si="73"/>
        <v>2.9</v>
      </c>
      <c r="W123" s="4"/>
      <c r="X123" s="4"/>
      <c r="Y123" s="4"/>
      <c r="Z123" s="4"/>
    </row>
    <row r="124" spans="1:26" x14ac:dyDescent="0.2">
      <c r="A124" s="172">
        <f>'Web Graph Info.'!A117:A264</f>
        <v>42262</v>
      </c>
      <c r="B124" s="101">
        <v>2.5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1</v>
      </c>
      <c r="J124" s="101">
        <v>0.5</v>
      </c>
      <c r="K124" s="101">
        <v>0</v>
      </c>
      <c r="L124" s="101">
        <v>0</v>
      </c>
      <c r="M124" s="101">
        <v>0</v>
      </c>
      <c r="N124" s="101">
        <v>0</v>
      </c>
      <c r="O124" s="101">
        <v>0.5</v>
      </c>
      <c r="P124" s="101">
        <v>0</v>
      </c>
      <c r="Q124" s="101">
        <v>0</v>
      </c>
      <c r="R124" s="101">
        <v>0</v>
      </c>
      <c r="S124" s="101">
        <v>0</v>
      </c>
      <c r="T124" s="101">
        <f t="shared" si="42"/>
        <v>4.5</v>
      </c>
      <c r="U124" s="101">
        <v>0</v>
      </c>
      <c r="V124">
        <f t="shared" si="69"/>
        <v>4.5</v>
      </c>
      <c r="W124" s="4"/>
      <c r="X124" s="4"/>
      <c r="Y124" s="4"/>
      <c r="Z124" s="4"/>
    </row>
    <row r="125" spans="1:26" x14ac:dyDescent="0.2">
      <c r="A125" s="172">
        <f>'Web Graph Info.'!A118:A265</f>
        <v>42263</v>
      </c>
      <c r="B125" s="101">
        <v>2.5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1</v>
      </c>
      <c r="J125" s="101">
        <v>0.5</v>
      </c>
      <c r="K125" s="101">
        <v>0</v>
      </c>
      <c r="L125" s="101">
        <v>0</v>
      </c>
      <c r="M125" s="101">
        <v>0</v>
      </c>
      <c r="N125" s="101">
        <v>0</v>
      </c>
      <c r="O125" s="101">
        <v>0.5</v>
      </c>
      <c r="P125" s="101">
        <v>0</v>
      </c>
      <c r="Q125" s="101">
        <v>0</v>
      </c>
      <c r="R125" s="101">
        <v>0</v>
      </c>
      <c r="S125" s="101">
        <v>0</v>
      </c>
      <c r="T125" s="101">
        <f t="shared" ref="T125" si="74">IF(SUM(B125:S125)=0,NA(),SUM(B125:S125))</f>
        <v>4.5</v>
      </c>
      <c r="U125" s="101">
        <v>0</v>
      </c>
      <c r="V125" s="101">
        <f t="shared" ref="V125" si="75">T125+U125</f>
        <v>4.5</v>
      </c>
      <c r="W125" s="4"/>
      <c r="X125" s="4"/>
      <c r="Y125" s="4"/>
      <c r="Z125" s="4"/>
    </row>
    <row r="126" spans="1:26" x14ac:dyDescent="0.2">
      <c r="A126" s="172">
        <f>'Web Graph Info.'!A119:A266</f>
        <v>42264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101" t="e">
        <f t="shared" si="42"/>
        <v>#N/A</v>
      </c>
      <c r="V126" t="e">
        <f t="shared" si="69"/>
        <v>#N/A</v>
      </c>
      <c r="W126" s="4"/>
      <c r="X126" s="4"/>
      <c r="Y126" s="4"/>
      <c r="Z126" s="4"/>
    </row>
    <row r="127" spans="1:26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 t="e">
        <f t="shared" si="42"/>
        <v>#N/A</v>
      </c>
      <c r="V127" t="e">
        <f t="shared" si="69"/>
        <v>#N/A</v>
      </c>
      <c r="W127" s="4"/>
      <c r="X127" s="4"/>
      <c r="Y127" s="4"/>
      <c r="Z127" s="4"/>
    </row>
    <row r="128" spans="1:26" x14ac:dyDescent="0.2">
      <c r="A128" s="172">
        <f>'Web Graph Info.'!A121:A268</f>
        <v>42266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01" t="e">
        <f t="shared" si="42"/>
        <v>#N/A</v>
      </c>
      <c r="V128" t="e">
        <f t="shared" si="69"/>
        <v>#N/A</v>
      </c>
      <c r="W128" s="4"/>
      <c r="X128" s="4"/>
      <c r="Y128" s="4"/>
      <c r="Z128" s="4"/>
    </row>
    <row r="129" spans="1:26" x14ac:dyDescent="0.2">
      <c r="A129" s="172">
        <f>'Web Graph Info.'!A122:A269</f>
        <v>42267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101" t="e">
        <f t="shared" si="42"/>
        <v>#N/A</v>
      </c>
      <c r="V129" t="e">
        <f t="shared" ref="V129:V136" si="76">T129+U129</f>
        <v>#N/A</v>
      </c>
      <c r="W129" s="4"/>
      <c r="X129" s="4"/>
      <c r="Y129" s="4"/>
      <c r="Z129" s="4"/>
    </row>
    <row r="130" spans="1:26" x14ac:dyDescent="0.2">
      <c r="A130" s="172">
        <f>'Web Graph Info.'!A123:A270</f>
        <v>42268</v>
      </c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 t="e">
        <f t="shared" si="42"/>
        <v>#N/A</v>
      </c>
      <c r="U130" s="101"/>
      <c r="V130" t="e">
        <f t="shared" si="76"/>
        <v>#N/A</v>
      </c>
      <c r="W130" s="4"/>
      <c r="X130" s="4"/>
      <c r="Y130" s="4"/>
      <c r="Z130" s="4"/>
    </row>
    <row r="131" spans="1:26" x14ac:dyDescent="0.2">
      <c r="A131" s="172">
        <f>'Web Graph Info.'!A124:A271</f>
        <v>42269</v>
      </c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 t="e">
        <f t="shared" si="42"/>
        <v>#N/A</v>
      </c>
      <c r="U131" s="101"/>
      <c r="V131" t="e">
        <f t="shared" si="76"/>
        <v>#N/A</v>
      </c>
      <c r="W131" s="4"/>
      <c r="X131" s="4"/>
      <c r="Y131" s="4"/>
      <c r="Z131" s="4"/>
    </row>
    <row r="132" spans="1:26" x14ac:dyDescent="0.2">
      <c r="A132" s="172">
        <f>'Web Graph Info.'!A125:A272</f>
        <v>42270</v>
      </c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 t="e">
        <f t="shared" si="42"/>
        <v>#N/A</v>
      </c>
      <c r="U132" s="101"/>
      <c r="V132" t="e">
        <f t="shared" si="76"/>
        <v>#N/A</v>
      </c>
      <c r="W132" s="4"/>
      <c r="X132" s="4"/>
      <c r="Y132" s="4"/>
      <c r="Z132" s="4"/>
    </row>
    <row r="133" spans="1:26" x14ac:dyDescent="0.2">
      <c r="A133" s="172">
        <f>'Web Graph Info.'!A126:A273</f>
        <v>42271</v>
      </c>
      <c r="B133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 s="101" t="e">
        <f t="shared" si="42"/>
        <v>#N/A</v>
      </c>
      <c r="U133" s="4"/>
      <c r="V133" t="e">
        <f t="shared" si="76"/>
        <v>#N/A</v>
      </c>
      <c r="W133" s="4"/>
      <c r="X133" s="4"/>
      <c r="Y133" s="4"/>
      <c r="Z133" s="4"/>
    </row>
    <row r="134" spans="1:26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 s="101" t="e">
        <f t="shared" si="42"/>
        <v>#N/A</v>
      </c>
      <c r="U134" s="4"/>
      <c r="V134" t="e">
        <f t="shared" si="76"/>
        <v>#N/A</v>
      </c>
      <c r="W134" s="4"/>
      <c r="X134" s="4"/>
      <c r="Y134" s="4"/>
      <c r="Z134" s="4"/>
    </row>
    <row r="135" spans="1:26" x14ac:dyDescent="0.2">
      <c r="A135" s="172">
        <f>'Web Graph Info.'!A128:A275</f>
        <v>42273</v>
      </c>
      <c r="B135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 t="e">
        <f t="shared" si="42"/>
        <v>#N/A</v>
      </c>
      <c r="U135" s="101"/>
      <c r="V135" t="e">
        <f t="shared" si="76"/>
        <v>#N/A</v>
      </c>
      <c r="W135" s="4"/>
      <c r="X135" s="4"/>
      <c r="Y135" s="4"/>
      <c r="Z135" s="4"/>
    </row>
    <row r="136" spans="1:26" x14ac:dyDescent="0.2">
      <c r="A136" s="172">
        <f>'Web Graph Info.'!A129:A276</f>
        <v>42274</v>
      </c>
      <c r="B136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 s="101" t="e">
        <f t="shared" si="42"/>
        <v>#N/A</v>
      </c>
      <c r="U136" s="4"/>
      <c r="V136" t="e">
        <f t="shared" si="76"/>
        <v>#N/A</v>
      </c>
      <c r="W136" s="4"/>
      <c r="X136" s="4"/>
      <c r="Y136" s="4"/>
      <c r="Z136" s="4"/>
    </row>
    <row r="137" spans="1:26" x14ac:dyDescent="0.2">
      <c r="A137" s="172">
        <f>'Web Graph Info.'!A130:A277</f>
        <v>42275</v>
      </c>
      <c r="B137" s="101"/>
      <c r="C137" s="101"/>
      <c r="D137" s="101"/>
      <c r="E137" s="101"/>
      <c r="F137" s="101"/>
      <c r="G137" s="101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 s="101" t="e">
        <f t="shared" si="42"/>
        <v>#N/A</v>
      </c>
      <c r="U137" s="4"/>
      <c r="V137" s="101" t="e">
        <f t="shared" ref="V137:V162" si="77">T137+U137</f>
        <v>#N/A</v>
      </c>
      <c r="W137" s="4"/>
      <c r="X137" s="4"/>
      <c r="Y137" s="4"/>
      <c r="Z137" s="4"/>
    </row>
    <row r="138" spans="1:26" x14ac:dyDescent="0.2">
      <c r="A138" s="172">
        <f>'Web Graph Info.'!A131:A278</f>
        <v>42276</v>
      </c>
      <c r="B138" s="101"/>
      <c r="C138" s="101"/>
      <c r="D138" s="101"/>
      <c r="E138" s="101"/>
      <c r="F138" s="101"/>
      <c r="G138" s="101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 s="101" t="e">
        <f t="shared" ref="T138:T160" si="78">IF(SUM(B138:S138)=0,NA(),SUM(B138:S138))</f>
        <v>#N/A</v>
      </c>
      <c r="U138" s="4"/>
      <c r="V138" s="101" t="e">
        <f t="shared" si="77"/>
        <v>#N/A</v>
      </c>
      <c r="W138" s="4"/>
      <c r="X138" s="4"/>
      <c r="Y138" s="4"/>
      <c r="Z138" s="4"/>
    </row>
    <row r="139" spans="1:26" s="101" customFormat="1" x14ac:dyDescent="0.2">
      <c r="A139" s="172">
        <f>'Web Graph Info.'!A132:A279</f>
        <v>42277</v>
      </c>
      <c r="H139" s="12"/>
      <c r="I139" s="8"/>
      <c r="J139" s="4"/>
      <c r="K139" s="4"/>
      <c r="L139" s="4"/>
      <c r="M139" s="4"/>
      <c r="N139" s="12"/>
      <c r="O139" s="8"/>
      <c r="P139" s="4"/>
      <c r="Q139" s="12"/>
      <c r="R139" s="8"/>
      <c r="S139" s="12"/>
      <c r="T139" s="101" t="e">
        <f t="shared" si="78"/>
        <v>#N/A</v>
      </c>
      <c r="U139" s="4"/>
      <c r="V139" s="101" t="e">
        <f t="shared" si="77"/>
        <v>#N/A</v>
      </c>
      <c r="W139" s="4"/>
      <c r="X139" s="4"/>
      <c r="Y139" s="4"/>
      <c r="Z139" s="4"/>
    </row>
    <row r="140" spans="1:26" s="101" customFormat="1" x14ac:dyDescent="0.2">
      <c r="A140" s="172">
        <f>'Web Graph Info.'!A133:A280</f>
        <v>42278</v>
      </c>
      <c r="S140" s="4"/>
      <c r="T140" s="101" t="e">
        <f t="shared" si="78"/>
        <v>#N/A</v>
      </c>
      <c r="U140" s="4"/>
      <c r="V140" s="101" t="e">
        <f t="shared" si="77"/>
        <v>#N/A</v>
      </c>
      <c r="W140" s="4"/>
      <c r="X140" s="4"/>
      <c r="Y140" s="4"/>
      <c r="Z140" s="4"/>
    </row>
    <row r="141" spans="1:26" s="101" customFormat="1" x14ac:dyDescent="0.2">
      <c r="A141" s="172">
        <f>'Web Graph Info.'!A134:A281</f>
        <v>42279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1" t="e">
        <f t="shared" si="78"/>
        <v>#N/A</v>
      </c>
      <c r="U141" s="4"/>
      <c r="V141" s="101" t="e">
        <f t="shared" si="77"/>
        <v>#N/A</v>
      </c>
      <c r="W141" s="4"/>
      <c r="X141" s="4"/>
      <c r="Y141" s="4"/>
      <c r="Z141" s="4"/>
    </row>
    <row r="142" spans="1:26" s="101" customFormat="1" x14ac:dyDescent="0.2">
      <c r="A142" s="172">
        <f>'Web Graph Info.'!A135:A282</f>
        <v>42280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01" t="e">
        <f t="shared" si="78"/>
        <v>#N/A</v>
      </c>
      <c r="U142" s="4"/>
      <c r="V142" s="101" t="e">
        <f t="shared" si="77"/>
        <v>#N/A</v>
      </c>
      <c r="W142" s="4"/>
      <c r="X142" s="4"/>
      <c r="Y142" s="4"/>
      <c r="Z142" s="4"/>
    </row>
    <row r="143" spans="1:26" s="101" customFormat="1" x14ac:dyDescent="0.2">
      <c r="A143" s="172">
        <f>'Web Graph Info.'!A136:A283</f>
        <v>42281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01" t="e">
        <f t="shared" si="78"/>
        <v>#N/A</v>
      </c>
      <c r="U143" s="4"/>
      <c r="V143" s="101" t="e">
        <f t="shared" si="77"/>
        <v>#N/A</v>
      </c>
      <c r="W143" s="4"/>
      <c r="X143" s="4"/>
      <c r="Y143" s="4"/>
      <c r="Z143" s="4"/>
    </row>
    <row r="144" spans="1:26" s="101" customFormat="1" x14ac:dyDescent="0.2">
      <c r="A144" s="172">
        <f>'Web Graph Info.'!A137:A284</f>
        <v>42282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01" t="e">
        <f t="shared" si="78"/>
        <v>#N/A</v>
      </c>
      <c r="U144" s="4"/>
      <c r="V144" s="101" t="e">
        <f t="shared" si="77"/>
        <v>#N/A</v>
      </c>
      <c r="W144" s="4"/>
      <c r="X144" s="4"/>
      <c r="Y144" s="4"/>
      <c r="Z144" s="4"/>
    </row>
    <row r="145" spans="1:26" s="101" customFormat="1" x14ac:dyDescent="0.2">
      <c r="A145" s="172">
        <f>'Web Graph Info.'!A138:A285</f>
        <v>42283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01" t="e">
        <f t="shared" si="78"/>
        <v>#N/A</v>
      </c>
      <c r="U145" s="4"/>
      <c r="V145" s="101" t="e">
        <f t="shared" si="77"/>
        <v>#N/A</v>
      </c>
      <c r="W145" s="4"/>
      <c r="X145" s="4"/>
      <c r="Y145" s="4"/>
      <c r="Z145" s="4"/>
    </row>
    <row r="146" spans="1:26" s="101" customFormat="1" x14ac:dyDescent="0.2">
      <c r="A146" s="172">
        <f>'Web Graph Info.'!A139:A286</f>
        <v>42284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01" t="e">
        <f t="shared" si="78"/>
        <v>#N/A</v>
      </c>
      <c r="U146" s="4"/>
      <c r="V146" s="101" t="e">
        <f t="shared" si="77"/>
        <v>#N/A</v>
      </c>
      <c r="W146" s="4"/>
      <c r="X146" s="4"/>
      <c r="Y146" s="4"/>
      <c r="Z146" s="4"/>
    </row>
    <row r="147" spans="1:26" s="101" customFormat="1" x14ac:dyDescent="0.2">
      <c r="A147" s="172">
        <f>'Web Graph Info.'!A140:A287</f>
        <v>42285</v>
      </c>
      <c r="T147" s="101" t="e">
        <f t="shared" si="78"/>
        <v>#N/A</v>
      </c>
      <c r="V147" s="101" t="s">
        <v>226</v>
      </c>
      <c r="W147" s="4"/>
      <c r="X147" s="4"/>
      <c r="Y147" s="4"/>
      <c r="Z147" s="4"/>
    </row>
    <row r="148" spans="1:26" s="101" customFormat="1" x14ac:dyDescent="0.2">
      <c r="A148" s="172">
        <f>'Web Graph Info.'!A141:A288</f>
        <v>42286</v>
      </c>
      <c r="T148" s="101" t="e">
        <f t="shared" si="78"/>
        <v>#N/A</v>
      </c>
      <c r="V148" s="101" t="s">
        <v>226</v>
      </c>
      <c r="W148" s="4"/>
      <c r="X148" s="4"/>
      <c r="Y148" s="4"/>
      <c r="Z148" s="4"/>
    </row>
    <row r="149" spans="1:26" s="101" customFormat="1" x14ac:dyDescent="0.2">
      <c r="A149" s="172">
        <f>'Web Graph Info.'!A142:A289</f>
        <v>42287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78"/>
        <v>#N/A</v>
      </c>
      <c r="V149" s="101" t="e">
        <f t="shared" si="77"/>
        <v>#N/A</v>
      </c>
      <c r="W149" s="4"/>
      <c r="X149" s="4"/>
      <c r="Y149" s="4"/>
      <c r="Z149" s="4"/>
    </row>
    <row r="150" spans="1:26" s="101" customFormat="1" x14ac:dyDescent="0.2">
      <c r="A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01" t="e">
        <f t="shared" si="78"/>
        <v>#N/A</v>
      </c>
      <c r="V150" s="101" t="e">
        <f t="shared" si="77"/>
        <v>#N/A</v>
      </c>
      <c r="W150" s="4"/>
      <c r="X150" s="4"/>
      <c r="Y150" s="4"/>
      <c r="Z150" s="4"/>
    </row>
    <row r="151" spans="1:26" s="101" customFormat="1" x14ac:dyDescent="0.2">
      <c r="A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01" t="e">
        <f t="shared" si="78"/>
        <v>#N/A</v>
      </c>
      <c r="V151" s="101" t="e">
        <f t="shared" si="77"/>
        <v>#N/A</v>
      </c>
      <c r="W151" s="4"/>
      <c r="X151" s="4"/>
      <c r="Y151" s="4"/>
      <c r="Z151" s="4"/>
    </row>
    <row r="152" spans="1:26" s="101" customFormat="1" x14ac:dyDescent="0.2">
      <c r="A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01" t="e">
        <f t="shared" si="78"/>
        <v>#N/A</v>
      </c>
      <c r="V152" s="101" t="e">
        <f t="shared" si="77"/>
        <v>#N/A</v>
      </c>
      <c r="W152" s="4"/>
      <c r="X152" s="4"/>
      <c r="Y152" s="4"/>
      <c r="Z152" s="4"/>
    </row>
    <row r="153" spans="1:26" s="101" customFormat="1" x14ac:dyDescent="0.2">
      <c r="A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01" t="e">
        <f t="shared" si="78"/>
        <v>#N/A</v>
      </c>
      <c r="V153" s="101" t="e">
        <f t="shared" si="77"/>
        <v>#N/A</v>
      </c>
      <c r="W153" s="4"/>
      <c r="X153" s="4"/>
      <c r="Y153" s="4"/>
      <c r="Z153" s="4"/>
    </row>
    <row r="154" spans="1:26" s="101" customFormat="1" x14ac:dyDescent="0.2">
      <c r="A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01" t="e">
        <f t="shared" si="78"/>
        <v>#N/A</v>
      </c>
      <c r="V154" s="101" t="e">
        <f t="shared" si="77"/>
        <v>#N/A</v>
      </c>
      <c r="W154" s="4"/>
      <c r="X154" s="4"/>
      <c r="Y154" s="4"/>
      <c r="Z154" s="4"/>
    </row>
    <row r="155" spans="1:26" s="101" customFormat="1" x14ac:dyDescent="0.2">
      <c r="A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78"/>
        <v>#N/A</v>
      </c>
      <c r="V155" s="101" t="e">
        <f t="shared" si="77"/>
        <v>#N/A</v>
      </c>
      <c r="W155" s="4"/>
      <c r="X155" s="4"/>
      <c r="Y155" s="4"/>
      <c r="Z155" s="4"/>
    </row>
    <row r="156" spans="1:26" s="101" customFormat="1" x14ac:dyDescent="0.2">
      <c r="A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78"/>
        <v>#N/A</v>
      </c>
      <c r="V156" s="101" t="e">
        <f t="shared" si="77"/>
        <v>#N/A</v>
      </c>
      <c r="W156" s="4"/>
      <c r="X156" s="4"/>
      <c r="Y156" s="4"/>
      <c r="Z156" s="4"/>
    </row>
    <row r="157" spans="1:26" s="101" customFormat="1" x14ac:dyDescent="0.2">
      <c r="A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78"/>
        <v>#N/A</v>
      </c>
      <c r="V157" s="101" t="e">
        <f t="shared" si="77"/>
        <v>#N/A</v>
      </c>
      <c r="W157" s="4"/>
      <c r="X157" s="4"/>
      <c r="Y157" s="4"/>
      <c r="Z157" s="4"/>
    </row>
    <row r="158" spans="1:26" s="101" customFormat="1" x14ac:dyDescent="0.2">
      <c r="A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78"/>
        <v>#N/A</v>
      </c>
      <c r="V158" s="101" t="e">
        <f t="shared" si="77"/>
        <v>#N/A</v>
      </c>
      <c r="W158" s="4"/>
      <c r="X158" s="4"/>
      <c r="Y158" s="4"/>
      <c r="Z158" s="4"/>
    </row>
    <row r="159" spans="1:26" s="101" customFormat="1" x14ac:dyDescent="0.2">
      <c r="A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78"/>
        <v>#N/A</v>
      </c>
      <c r="V159" s="101" t="e">
        <f t="shared" si="77"/>
        <v>#N/A</v>
      </c>
      <c r="W159" s="4"/>
      <c r="X159" s="4"/>
      <c r="Y159" s="4"/>
      <c r="Z159" s="4"/>
    </row>
    <row r="160" spans="1:26" s="101" customFormat="1" x14ac:dyDescent="0.2">
      <c r="A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78"/>
        <v>#N/A</v>
      </c>
      <c r="V160" s="101" t="e">
        <f t="shared" si="77"/>
        <v>#N/A</v>
      </c>
      <c r="W160" s="4"/>
      <c r="X160" s="4"/>
      <c r="Y160" s="4"/>
      <c r="Z160" s="4"/>
    </row>
    <row r="161" spans="1:26" s="101" customFormat="1" x14ac:dyDescent="0.2">
      <c r="A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01" t="e">
        <f t="shared" ref="T161:T162" si="79">IF(SUM(B161:S161)=0,NA(),SUM(B161:S161))</f>
        <v>#N/A</v>
      </c>
      <c r="V161" s="101" t="e">
        <f t="shared" si="77"/>
        <v>#N/A</v>
      </c>
      <c r="W161" s="4"/>
      <c r="X161" s="4"/>
      <c r="Y161" s="4"/>
      <c r="Z161" s="4"/>
    </row>
    <row r="162" spans="1:26" s="101" customFormat="1" x14ac:dyDescent="0.2">
      <c r="A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79"/>
        <v>#N/A</v>
      </c>
      <c r="V162" s="101" t="e">
        <f t="shared" si="77"/>
        <v>#N/A</v>
      </c>
      <c r="W162" s="4"/>
      <c r="X162" s="4"/>
      <c r="Y162" s="4"/>
      <c r="Z162" s="4"/>
    </row>
    <row r="163" spans="1:26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W163" s="4"/>
      <c r="X163" s="4"/>
      <c r="Y163" s="4"/>
      <c r="Z163" s="4"/>
    </row>
    <row r="164" spans="1:26" s="101" customFormat="1" x14ac:dyDescent="0.2">
      <c r="A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W164" s="4"/>
      <c r="X164" s="4"/>
      <c r="Y164" s="4"/>
      <c r="Z164" s="4"/>
    </row>
    <row r="165" spans="1:26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W165" s="4"/>
      <c r="X165" s="4"/>
      <c r="Y165" s="4"/>
      <c r="Z165" s="4"/>
    </row>
    <row r="166" spans="1:26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W166" s="4"/>
      <c r="X166" s="4"/>
      <c r="Y166" s="4"/>
      <c r="Z166" s="4"/>
    </row>
    <row r="167" spans="1:26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W167" s="4"/>
      <c r="X167" s="4"/>
      <c r="Y167" s="4"/>
      <c r="Z167" s="4"/>
    </row>
    <row r="168" spans="1:26" x14ac:dyDescent="0.2">
      <c r="B168" s="224" t="s">
        <v>27</v>
      </c>
      <c r="C168" s="224"/>
      <c r="D168" s="224"/>
      <c r="E168" s="224"/>
      <c r="F168" s="224"/>
      <c r="G168" s="224"/>
      <c r="H168" s="224"/>
      <c r="I168" s="224" t="s">
        <v>28</v>
      </c>
      <c r="J168" s="224"/>
      <c r="K168" s="224"/>
      <c r="L168" s="224"/>
      <c r="M168" s="224"/>
      <c r="N168" s="224"/>
      <c r="O168" s="224" t="s">
        <v>29</v>
      </c>
      <c r="P168" s="224"/>
      <c r="Q168" s="224"/>
      <c r="R168" s="224" t="s">
        <v>30</v>
      </c>
      <c r="S168" s="224"/>
      <c r="T168" s="222" t="s">
        <v>31</v>
      </c>
      <c r="U168" t="s">
        <v>32</v>
      </c>
    </row>
    <row r="169" spans="1:26" x14ac:dyDescent="0.2">
      <c r="B169" t="s">
        <v>34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H169" s="1" t="s">
        <v>40</v>
      </c>
      <c r="I169" t="s">
        <v>41</v>
      </c>
      <c r="J169" t="s">
        <v>42</v>
      </c>
      <c r="K169" t="s">
        <v>43</v>
      </c>
      <c r="L169" t="s">
        <v>44</v>
      </c>
      <c r="M169" t="s">
        <v>50</v>
      </c>
      <c r="N169" s="1" t="s">
        <v>40</v>
      </c>
      <c r="O169" t="s">
        <v>46</v>
      </c>
      <c r="P169" t="s">
        <v>47</v>
      </c>
      <c r="Q169" s="1" t="s">
        <v>40</v>
      </c>
      <c r="R169" t="s">
        <v>51</v>
      </c>
      <c r="S169" s="1" t="s">
        <v>49</v>
      </c>
      <c r="T169" s="223"/>
    </row>
    <row r="170" spans="1:26" x14ac:dyDescent="0.2">
      <c r="A170" t="s">
        <v>52</v>
      </c>
      <c r="B170">
        <f t="shared" ref="B170:U170" si="80">SUM(B10:B111)</f>
        <v>4497.7000000000035</v>
      </c>
      <c r="C170">
        <f t="shared" si="80"/>
        <v>207.3000000000001</v>
      </c>
      <c r="D170">
        <f t="shared" si="80"/>
        <v>0</v>
      </c>
      <c r="E170">
        <f t="shared" si="80"/>
        <v>0</v>
      </c>
      <c r="F170">
        <f t="shared" si="80"/>
        <v>1</v>
      </c>
      <c r="G170">
        <f t="shared" si="80"/>
        <v>1.9000000000000001</v>
      </c>
      <c r="H170">
        <f t="shared" si="80"/>
        <v>0</v>
      </c>
      <c r="I170">
        <f t="shared" si="80"/>
        <v>93.099999999999952</v>
      </c>
      <c r="J170">
        <f t="shared" si="80"/>
        <v>107.09999999999995</v>
      </c>
      <c r="K170">
        <f t="shared" si="80"/>
        <v>0</v>
      </c>
      <c r="L170">
        <f t="shared" si="80"/>
        <v>58</v>
      </c>
      <c r="M170">
        <f t="shared" si="80"/>
        <v>48.6</v>
      </c>
      <c r="N170">
        <f t="shared" si="80"/>
        <v>0</v>
      </c>
      <c r="O170">
        <f t="shared" si="80"/>
        <v>153.79999999999998</v>
      </c>
      <c r="P170">
        <f t="shared" si="80"/>
        <v>0</v>
      </c>
      <c r="Q170">
        <f t="shared" si="80"/>
        <v>0</v>
      </c>
      <c r="R170">
        <f t="shared" si="80"/>
        <v>35.699999999999989</v>
      </c>
      <c r="S170">
        <f t="shared" si="80"/>
        <v>1</v>
      </c>
      <c r="T170" t="e">
        <f t="shared" si="80"/>
        <v>#N/A</v>
      </c>
      <c r="U170">
        <f t="shared" si="80"/>
        <v>1977.9999999999989</v>
      </c>
    </row>
    <row r="171" spans="1:26" x14ac:dyDescent="0.2">
      <c r="B171"/>
      <c r="H171" s="1"/>
      <c r="I171"/>
      <c r="N171" s="1"/>
      <c r="O171"/>
      <c r="Q171" s="1"/>
      <c r="R171"/>
      <c r="S171" s="1"/>
      <c r="T171"/>
    </row>
    <row r="172" spans="1:26" x14ac:dyDescent="0.2">
      <c r="B172"/>
      <c r="H172" s="1"/>
      <c r="I172"/>
      <c r="N172" s="1"/>
      <c r="O172"/>
      <c r="Q172" s="1"/>
      <c r="R172"/>
      <c r="S172" s="1"/>
      <c r="T172"/>
    </row>
    <row r="173" spans="1:26" x14ac:dyDescent="0.2">
      <c r="B173"/>
      <c r="H173" s="1"/>
      <c r="I173"/>
      <c r="N173" s="1"/>
      <c r="O173"/>
      <c r="Q173" s="1"/>
      <c r="R173"/>
      <c r="S173" s="1"/>
      <c r="T173"/>
    </row>
    <row r="174" spans="1:26" x14ac:dyDescent="0.2">
      <c r="B174"/>
      <c r="H174" s="1"/>
      <c r="I174"/>
      <c r="N174" s="1"/>
      <c r="O174"/>
      <c r="Q174" s="1"/>
      <c r="R174"/>
      <c r="S174" s="1"/>
      <c r="T174"/>
    </row>
    <row r="175" spans="1:26" x14ac:dyDescent="0.2">
      <c r="B175"/>
      <c r="H175" s="1"/>
      <c r="I175"/>
      <c r="N175" s="1"/>
      <c r="O175"/>
      <c r="Q175" s="1"/>
      <c r="R175"/>
      <c r="S175" s="1"/>
      <c r="T175"/>
    </row>
    <row r="176" spans="1:26" x14ac:dyDescent="0.2">
      <c r="B176"/>
      <c r="H176" s="1"/>
      <c r="I176"/>
      <c r="N176" s="1"/>
      <c r="O176"/>
      <c r="Q176" s="1"/>
      <c r="R176"/>
      <c r="S176" s="1"/>
      <c r="T176"/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  <c r="V178" s="223" t="s">
        <v>33</v>
      </c>
    </row>
    <row r="179" spans="2:22" x14ac:dyDescent="0.2">
      <c r="B179"/>
      <c r="H179" s="1"/>
      <c r="I179"/>
      <c r="N179" s="1"/>
      <c r="O179"/>
      <c r="Q179" s="1"/>
      <c r="R179"/>
      <c r="S179" s="1"/>
      <c r="T179"/>
      <c r="V179" s="223"/>
    </row>
    <row r="180" spans="2:22" x14ac:dyDescent="0.2">
      <c r="B180"/>
      <c r="H180" s="1"/>
      <c r="I180"/>
      <c r="N180" s="1"/>
      <c r="O180"/>
      <c r="Q180" s="1"/>
      <c r="R180"/>
      <c r="S180" s="1"/>
      <c r="T180"/>
      <c r="V180" t="e">
        <f>SUM(V10:V177)</f>
        <v>#N/A</v>
      </c>
    </row>
  </sheetData>
  <mergeCells count="17"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78:V179"/>
    <mergeCell ref="T7:T8"/>
    <mergeCell ref="V7:V8"/>
    <mergeCell ref="B168:H168"/>
    <mergeCell ref="I168:N168"/>
    <mergeCell ref="O168:Q168"/>
    <mergeCell ref="R168:S168"/>
    <mergeCell ref="T168:T169"/>
  </mergeCells>
  <phoneticPr fontId="2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W182"/>
  <sheetViews>
    <sheetView zoomScaleNormal="100" workbookViewId="0">
      <pane ySplit="8" topLeftCell="A85" activePane="bottomLeft" state="frozen"/>
      <selection pane="bottomLeft" activeCell="B126" sqref="B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217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218</v>
      </c>
      <c r="B3" s="226"/>
      <c r="C3" s="226"/>
      <c r="E3" s="53" t="s">
        <v>219</v>
      </c>
      <c r="F3" s="53"/>
      <c r="H3" s="1"/>
      <c r="I3"/>
      <c r="N3" s="1"/>
      <c r="O3"/>
      <c r="Q3" s="1"/>
      <c r="R3"/>
      <c r="S3" s="1"/>
      <c r="T3"/>
    </row>
    <row r="4" spans="1:22" x14ac:dyDescent="0.2">
      <c r="A4" s="226" t="s">
        <v>220</v>
      </c>
      <c r="B4" s="226"/>
      <c r="C4" s="226"/>
      <c r="D4" s="226"/>
      <c r="E4" s="22" t="s">
        <v>221</v>
      </c>
      <c r="H4" s="1"/>
      <c r="I4"/>
      <c r="N4" s="1"/>
      <c r="O4"/>
      <c r="Q4" s="1"/>
      <c r="R4"/>
      <c r="S4" s="1"/>
      <c r="T4"/>
    </row>
    <row r="5" spans="1:22" x14ac:dyDescent="0.2">
      <c r="A5" s="226"/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I9"/>
      <c r="O9"/>
      <c r="R9"/>
      <c r="S9" s="1"/>
      <c r="T9" t="e">
        <f>IF(SUM(B9:S9)=0,NA(),SUM(B9:S9))</f>
        <v>#N/A</v>
      </c>
      <c r="V9" t="e">
        <f t="shared" ref="V9" si="0">T9+U9</f>
        <v>#N/A</v>
      </c>
    </row>
    <row r="10" spans="1:22" x14ac:dyDescent="0.2">
      <c r="A10" s="172">
        <f>'Web Graph Info.'!A3:A150</f>
        <v>42148</v>
      </c>
      <c r="B10"/>
      <c r="I10"/>
      <c r="O10"/>
      <c r="R10"/>
      <c r="S10" s="89"/>
      <c r="T10" s="101" t="e">
        <f t="shared" ref="T10:T72" si="1">IF(SUM(B10:S10)=0,NA(),SUM(B10:S10))</f>
        <v>#N/A</v>
      </c>
      <c r="V10" t="e">
        <f t="shared" ref="V10:V73" si="2">T10+U10</f>
        <v>#N/A</v>
      </c>
    </row>
    <row r="11" spans="1:22" x14ac:dyDescent="0.2">
      <c r="A11" s="172">
        <f>'Web Graph Info.'!A4:A151</f>
        <v>42149</v>
      </c>
      <c r="B11"/>
      <c r="I11"/>
      <c r="O11"/>
      <c r="R11"/>
      <c r="S11" s="89"/>
      <c r="T11" s="101" t="e">
        <f t="shared" si="1"/>
        <v>#N/A</v>
      </c>
      <c r="V11" t="e">
        <f t="shared" si="2"/>
        <v>#N/A</v>
      </c>
    </row>
    <row r="12" spans="1:22" x14ac:dyDescent="0.2">
      <c r="A12" s="172">
        <f>'Web Graph Info.'!A5:A152</f>
        <v>42150</v>
      </c>
      <c r="B12"/>
      <c r="I12"/>
      <c r="O12"/>
      <c r="R12"/>
      <c r="S12" s="89"/>
      <c r="T12" s="101" t="e">
        <f t="shared" si="1"/>
        <v>#N/A</v>
      </c>
      <c r="V12" t="e">
        <f t="shared" si="2"/>
        <v>#N/A</v>
      </c>
    </row>
    <row r="13" spans="1:22" x14ac:dyDescent="0.2">
      <c r="A13" s="172">
        <f>'Web Graph Info.'!A6:A153</f>
        <v>42151</v>
      </c>
      <c r="B13"/>
      <c r="I13"/>
      <c r="O13"/>
      <c r="R13"/>
      <c r="S13" s="89"/>
      <c r="T13" s="101" t="e">
        <f t="shared" si="1"/>
        <v>#N/A</v>
      </c>
      <c r="V13" t="e">
        <f t="shared" si="2"/>
        <v>#N/A</v>
      </c>
    </row>
    <row r="14" spans="1:22" x14ac:dyDescent="0.2">
      <c r="A14" s="172">
        <f>'Web Graph Info.'!A7:A154</f>
        <v>42152</v>
      </c>
      <c r="B14"/>
      <c r="I14"/>
      <c r="O14"/>
      <c r="R14"/>
      <c r="S14" s="89"/>
      <c r="T14" s="101" t="e">
        <f t="shared" si="1"/>
        <v>#N/A</v>
      </c>
      <c r="V14" t="e">
        <f t="shared" si="2"/>
        <v>#N/A</v>
      </c>
    </row>
    <row r="15" spans="1:22" x14ac:dyDescent="0.2">
      <c r="A15" s="172">
        <f>'Web Graph Info.'!A8:A155</f>
        <v>42153</v>
      </c>
      <c r="B15">
        <v>9</v>
      </c>
      <c r="C15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>
        <v>23</v>
      </c>
      <c r="K15">
        <v>0</v>
      </c>
      <c r="L15">
        <v>17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 s="89">
        <v>0</v>
      </c>
      <c r="T15" s="101">
        <f t="shared" si="1"/>
        <v>51</v>
      </c>
      <c r="U15">
        <v>6</v>
      </c>
      <c r="V15">
        <f t="shared" si="2"/>
        <v>57</v>
      </c>
    </row>
    <row r="16" spans="1:22" x14ac:dyDescent="0.2">
      <c r="A16" s="172">
        <f>'Web Graph Info.'!A9:A156</f>
        <v>42154</v>
      </c>
      <c r="B16">
        <v>1</v>
      </c>
      <c r="C16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>
        <v>0.3</v>
      </c>
      <c r="K16">
        <v>0</v>
      </c>
      <c r="L16">
        <v>0.3</v>
      </c>
      <c r="M16">
        <v>0.3</v>
      </c>
      <c r="N16">
        <v>0</v>
      </c>
      <c r="O16">
        <v>0</v>
      </c>
      <c r="P16">
        <v>0</v>
      </c>
      <c r="Q16">
        <v>0</v>
      </c>
      <c r="R16">
        <v>0</v>
      </c>
      <c r="S16" s="89">
        <v>0</v>
      </c>
      <c r="T16" s="101">
        <f t="shared" si="1"/>
        <v>1.9000000000000001</v>
      </c>
      <c r="U16">
        <v>0</v>
      </c>
      <c r="V16">
        <f t="shared" si="2"/>
        <v>1.9000000000000001</v>
      </c>
    </row>
    <row r="17" spans="1:22" x14ac:dyDescent="0.2">
      <c r="A17" s="172">
        <f>'Web Graph Info.'!A10:A157</f>
        <v>42155</v>
      </c>
      <c r="B17" s="101">
        <v>1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0.3</v>
      </c>
      <c r="K17" s="101">
        <v>0</v>
      </c>
      <c r="L17" s="101">
        <v>0.3</v>
      </c>
      <c r="M17" s="101">
        <v>0.3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3">IF(SUM(B17:S17)=0,NA(),SUM(B17:S17))</f>
        <v>1.9000000000000001</v>
      </c>
      <c r="U17" s="101">
        <v>1</v>
      </c>
      <c r="V17" s="101">
        <f t="shared" ref="V17:V18" si="4">T17+U17</f>
        <v>2.9000000000000004</v>
      </c>
    </row>
    <row r="18" spans="1:22" x14ac:dyDescent="0.2">
      <c r="A18" s="172">
        <f>'Web Graph Info.'!A11:A158</f>
        <v>42156</v>
      </c>
      <c r="B18" s="101">
        <v>1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0.3</v>
      </c>
      <c r="K18" s="101">
        <v>0</v>
      </c>
      <c r="L18" s="101">
        <v>0.3</v>
      </c>
      <c r="M18" s="101">
        <v>0.3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3"/>
        <v>1.9000000000000001</v>
      </c>
      <c r="U18" s="101">
        <v>2</v>
      </c>
      <c r="V18" s="101">
        <f t="shared" si="4"/>
        <v>3.9000000000000004</v>
      </c>
    </row>
    <row r="19" spans="1:22" x14ac:dyDescent="0.2">
      <c r="A19" s="172">
        <f>'Web Graph Info.'!A12:A159</f>
        <v>42157</v>
      </c>
      <c r="B19">
        <v>71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3.5</v>
      </c>
      <c r="K19">
        <v>0</v>
      </c>
      <c r="L19">
        <v>5</v>
      </c>
      <c r="M19">
        <v>1</v>
      </c>
      <c r="N19">
        <v>0</v>
      </c>
      <c r="O19">
        <v>1.5</v>
      </c>
      <c r="P19">
        <v>0</v>
      </c>
      <c r="Q19">
        <v>0</v>
      </c>
      <c r="R19">
        <v>0</v>
      </c>
      <c r="S19" s="89">
        <v>0</v>
      </c>
      <c r="T19" s="101">
        <f t="shared" si="1"/>
        <v>84</v>
      </c>
      <c r="U19">
        <v>82</v>
      </c>
      <c r="V19">
        <f t="shared" si="2"/>
        <v>166</v>
      </c>
    </row>
    <row r="20" spans="1:22" x14ac:dyDescent="0.2">
      <c r="A20" s="172">
        <f>'Web Graph Info.'!A13:A160</f>
        <v>42158</v>
      </c>
      <c r="B20" s="101">
        <v>71</v>
      </c>
      <c r="C20" s="101">
        <v>2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3.5</v>
      </c>
      <c r="K20" s="101">
        <v>0</v>
      </c>
      <c r="L20" s="101">
        <v>5</v>
      </c>
      <c r="M20" s="101">
        <v>1</v>
      </c>
      <c r="N20" s="101">
        <v>0</v>
      </c>
      <c r="O20" s="101">
        <v>1.5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5">IF(SUM(B20:S20)=0,NA(),SUM(B20:S20))</f>
        <v>84</v>
      </c>
      <c r="U20" s="101">
        <v>83</v>
      </c>
      <c r="V20" s="101">
        <f t="shared" ref="V20" si="6">T20+U20</f>
        <v>167</v>
      </c>
    </row>
    <row r="21" spans="1:22" x14ac:dyDescent="0.2">
      <c r="A21" s="172">
        <f>'Web Graph Info.'!A14:A161</f>
        <v>42159</v>
      </c>
      <c r="B21">
        <v>119</v>
      </c>
      <c r="C21">
        <v>0.5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4.5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 s="89">
        <v>0</v>
      </c>
      <c r="T21" s="101">
        <f t="shared" si="1"/>
        <v>128</v>
      </c>
      <c r="U21">
        <v>37.5</v>
      </c>
      <c r="V21">
        <f t="shared" si="2"/>
        <v>165.5</v>
      </c>
    </row>
    <row r="22" spans="1:22" x14ac:dyDescent="0.2">
      <c r="A22" s="172">
        <f>'Web Graph Info.'!A15:A162</f>
        <v>42160</v>
      </c>
      <c r="B22" s="101">
        <v>119</v>
      </c>
      <c r="C22" s="101">
        <v>0.5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2</v>
      </c>
      <c r="K22" s="101">
        <v>0</v>
      </c>
      <c r="L22" s="101">
        <v>4.5</v>
      </c>
      <c r="M22" s="101">
        <v>0</v>
      </c>
      <c r="N22" s="101">
        <v>0</v>
      </c>
      <c r="O22" s="101">
        <v>2</v>
      </c>
      <c r="P22" s="101">
        <v>0</v>
      </c>
      <c r="Q22" s="101">
        <v>0</v>
      </c>
      <c r="R22" s="101">
        <v>0</v>
      </c>
      <c r="S22" s="101">
        <v>0</v>
      </c>
      <c r="T22" s="101">
        <f t="shared" ref="T22" si="7">IF(SUM(B22:S22)=0,NA(),SUM(B22:S22))</f>
        <v>128</v>
      </c>
      <c r="U22" s="101">
        <v>38.5</v>
      </c>
      <c r="V22" s="101">
        <f t="shared" ref="V22" si="8">T22+U22</f>
        <v>166.5</v>
      </c>
    </row>
    <row r="23" spans="1:22" x14ac:dyDescent="0.2">
      <c r="A23" s="172">
        <f>'Web Graph Info.'!A16:A163</f>
        <v>42161</v>
      </c>
      <c r="B23">
        <v>158.6</v>
      </c>
      <c r="C23">
        <v>1.3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89"/>
      <c r="T23" s="101">
        <f t="shared" si="1"/>
        <v>163.9</v>
      </c>
      <c r="U23">
        <v>50.6</v>
      </c>
      <c r="V23">
        <f t="shared" si="2"/>
        <v>214.5</v>
      </c>
    </row>
    <row r="24" spans="1:22" x14ac:dyDescent="0.2">
      <c r="A24" s="172">
        <f>'Web Graph Info.'!A17:A164</f>
        <v>42162</v>
      </c>
      <c r="B24" s="101">
        <v>158.6</v>
      </c>
      <c r="C24" s="101">
        <v>1.3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4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/>
      <c r="T24" s="101">
        <f t="shared" ref="T24:T25" si="9">IF(SUM(B24:S24)=0,NA(),SUM(B24:S24))</f>
        <v>163.9</v>
      </c>
      <c r="U24" s="101">
        <v>51.6</v>
      </c>
      <c r="V24" s="101">
        <f t="shared" ref="V24:V25" si="10">T24+U24</f>
        <v>215.5</v>
      </c>
    </row>
    <row r="25" spans="1:22" x14ac:dyDescent="0.2">
      <c r="A25" s="172">
        <f>'Web Graph Info.'!A18:A165</f>
        <v>42163</v>
      </c>
      <c r="B25" s="101">
        <v>158.6</v>
      </c>
      <c r="C25" s="101">
        <v>1.3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4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/>
      <c r="T25" s="101">
        <f t="shared" si="9"/>
        <v>163.9</v>
      </c>
      <c r="U25" s="101">
        <v>52.6</v>
      </c>
      <c r="V25" s="101">
        <f t="shared" si="10"/>
        <v>216.5</v>
      </c>
    </row>
    <row r="26" spans="1:22" x14ac:dyDescent="0.2">
      <c r="A26" s="172">
        <f>'Web Graph Info.'!A19:A166</f>
        <v>42164</v>
      </c>
      <c r="B26" s="89">
        <v>784</v>
      </c>
      <c r="C26" s="89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f t="shared" si="1"/>
        <v>784</v>
      </c>
      <c r="U26">
        <v>364</v>
      </c>
      <c r="V26">
        <f t="shared" si="2"/>
        <v>1148</v>
      </c>
    </row>
    <row r="27" spans="1:22" x14ac:dyDescent="0.2">
      <c r="A27" s="172">
        <f>'Web Graph Info.'!A20:A167</f>
        <v>42165</v>
      </c>
      <c r="B27" s="101">
        <v>784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ref="T27" si="11">IF(SUM(B27:S27)=0,NA(),SUM(B27:S27))</f>
        <v>784</v>
      </c>
      <c r="U27" s="101">
        <v>365</v>
      </c>
      <c r="V27" s="101">
        <f t="shared" ref="V27" si="12">T27+U27</f>
        <v>1149</v>
      </c>
    </row>
    <row r="28" spans="1:22" x14ac:dyDescent="0.2">
      <c r="A28" s="172">
        <f>'Web Graph Info.'!A21:A168</f>
        <v>42166</v>
      </c>
      <c r="B28">
        <v>109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7</v>
      </c>
      <c r="M28">
        <v>8</v>
      </c>
      <c r="N28">
        <v>0</v>
      </c>
      <c r="O28">
        <v>3</v>
      </c>
      <c r="P28">
        <v>0</v>
      </c>
      <c r="Q28">
        <v>0</v>
      </c>
      <c r="R28">
        <v>0</v>
      </c>
      <c r="S28" s="89">
        <v>0</v>
      </c>
      <c r="T28" s="101">
        <f t="shared" si="1"/>
        <v>130</v>
      </c>
      <c r="U28">
        <v>34</v>
      </c>
      <c r="V28">
        <f t="shared" si="2"/>
        <v>164</v>
      </c>
    </row>
    <row r="29" spans="1:22" x14ac:dyDescent="0.2">
      <c r="A29" s="172">
        <f>'Web Graph Info.'!A22:A169</f>
        <v>42167</v>
      </c>
      <c r="B29" s="101">
        <v>109</v>
      </c>
      <c r="C29" s="101">
        <v>1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2</v>
      </c>
      <c r="K29" s="101">
        <v>0</v>
      </c>
      <c r="L29" s="101">
        <v>7</v>
      </c>
      <c r="M29" s="101">
        <v>8</v>
      </c>
      <c r="N29" s="101">
        <v>0</v>
      </c>
      <c r="O29" s="101">
        <v>3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13">IF(SUM(B29:S29)=0,NA(),SUM(B29:S29))</f>
        <v>130</v>
      </c>
      <c r="U29" s="101">
        <v>35</v>
      </c>
      <c r="V29" s="101">
        <f t="shared" ref="V29" si="14">T29+U29</f>
        <v>165</v>
      </c>
    </row>
    <row r="30" spans="1:22" x14ac:dyDescent="0.2">
      <c r="A30" s="172">
        <f>'Web Graph Info.'!A23:A170</f>
        <v>42168</v>
      </c>
      <c r="B30">
        <v>92.6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2</v>
      </c>
      <c r="K30">
        <v>0</v>
      </c>
      <c r="L30">
        <v>3.3</v>
      </c>
      <c r="M30">
        <v>5.3</v>
      </c>
      <c r="N30">
        <v>0</v>
      </c>
      <c r="O30">
        <v>0.6</v>
      </c>
      <c r="P30">
        <v>0</v>
      </c>
      <c r="Q30">
        <v>0</v>
      </c>
      <c r="R30">
        <v>0</v>
      </c>
      <c r="S30" s="89">
        <v>0</v>
      </c>
      <c r="T30" s="101">
        <f t="shared" si="1"/>
        <v>103.79999999999998</v>
      </c>
      <c r="U30">
        <v>39.299999999999997</v>
      </c>
      <c r="V30">
        <f t="shared" si="2"/>
        <v>143.09999999999997</v>
      </c>
    </row>
    <row r="31" spans="1:22" x14ac:dyDescent="0.2">
      <c r="A31" s="172">
        <f>'Web Graph Info.'!A24:A171</f>
        <v>42169</v>
      </c>
      <c r="B31" s="101">
        <v>92.6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2</v>
      </c>
      <c r="K31" s="101">
        <v>0</v>
      </c>
      <c r="L31" s="101">
        <v>3.3</v>
      </c>
      <c r="M31" s="101">
        <v>5.3</v>
      </c>
      <c r="N31" s="101">
        <v>0</v>
      </c>
      <c r="O31" s="101">
        <v>0.6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5">IF(SUM(B31:S31)=0,NA(),SUM(B31:S31))</f>
        <v>103.79999999999998</v>
      </c>
      <c r="U31" s="101">
        <v>40.299999999999997</v>
      </c>
      <c r="V31" s="101">
        <f t="shared" ref="V31:V32" si="16">T31+U31</f>
        <v>144.09999999999997</v>
      </c>
    </row>
    <row r="32" spans="1:22" x14ac:dyDescent="0.2">
      <c r="A32" s="172">
        <f>'Web Graph Info.'!A25:A172</f>
        <v>42170</v>
      </c>
      <c r="B32" s="101">
        <v>92.6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2</v>
      </c>
      <c r="K32" s="101">
        <v>0</v>
      </c>
      <c r="L32" s="101">
        <v>3.3</v>
      </c>
      <c r="M32" s="101">
        <v>5.3</v>
      </c>
      <c r="N32" s="101">
        <v>0</v>
      </c>
      <c r="O32" s="101">
        <v>0.6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5"/>
        <v>103.79999999999998</v>
      </c>
      <c r="U32" s="101">
        <v>41.3</v>
      </c>
      <c r="V32" s="101">
        <f t="shared" si="16"/>
        <v>145.09999999999997</v>
      </c>
    </row>
    <row r="33" spans="1:23" x14ac:dyDescent="0.2">
      <c r="A33" s="172">
        <f>'Web Graph Info.'!A26:A173</f>
        <v>42171</v>
      </c>
      <c r="B33" s="101">
        <v>33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0.5</v>
      </c>
      <c r="J33" s="101">
        <v>3</v>
      </c>
      <c r="K33" s="101">
        <v>0</v>
      </c>
      <c r="L33" s="101">
        <v>2.5</v>
      </c>
      <c r="M33" s="101">
        <v>0</v>
      </c>
      <c r="N33" s="101">
        <v>0</v>
      </c>
      <c r="O33" s="101">
        <v>6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45</v>
      </c>
      <c r="U33" s="101">
        <v>17.5</v>
      </c>
      <c r="V33" s="101">
        <f t="shared" ref="V33" si="17">T33+U33</f>
        <v>62.5</v>
      </c>
    </row>
    <row r="34" spans="1:23" x14ac:dyDescent="0.2">
      <c r="A34" s="172">
        <f>'Web Graph Info.'!A27:A174</f>
        <v>42172</v>
      </c>
      <c r="B34" s="101">
        <v>33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0.5</v>
      </c>
      <c r="J34" s="101">
        <v>3</v>
      </c>
      <c r="K34" s="101">
        <v>0</v>
      </c>
      <c r="L34" s="101">
        <v>2.5</v>
      </c>
      <c r="M34" s="101">
        <v>0</v>
      </c>
      <c r="N34" s="101">
        <v>0</v>
      </c>
      <c r="O34" s="101">
        <v>6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8">IF(SUM(B34:S34)=0,NA(),SUM(B34:S34))</f>
        <v>45</v>
      </c>
      <c r="U34" s="101">
        <v>18.5</v>
      </c>
      <c r="V34" s="101">
        <f t="shared" ref="V34" si="19">T34+U34</f>
        <v>63.5</v>
      </c>
    </row>
    <row r="35" spans="1:23" x14ac:dyDescent="0.2">
      <c r="A35" s="172">
        <f>'Web Graph Info.'!A28:A175</f>
        <v>42173</v>
      </c>
      <c r="B35">
        <v>48</v>
      </c>
      <c r="C35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>
        <v>3</v>
      </c>
      <c r="K35">
        <v>0</v>
      </c>
      <c r="L35">
        <v>0.5</v>
      </c>
      <c r="M35">
        <v>0</v>
      </c>
      <c r="N35">
        <v>2.5</v>
      </c>
      <c r="O35">
        <v>0</v>
      </c>
      <c r="P35">
        <v>0</v>
      </c>
      <c r="Q35">
        <v>0</v>
      </c>
      <c r="R35">
        <v>0</v>
      </c>
      <c r="S35" s="89">
        <v>0</v>
      </c>
      <c r="T35" s="101">
        <f t="shared" si="1"/>
        <v>54</v>
      </c>
      <c r="U35">
        <v>10</v>
      </c>
      <c r="V35">
        <f t="shared" si="2"/>
        <v>64</v>
      </c>
    </row>
    <row r="36" spans="1:23" x14ac:dyDescent="0.2">
      <c r="A36" s="172">
        <f>'Web Graph Info.'!A29:A176</f>
        <v>42174</v>
      </c>
      <c r="B36" s="101">
        <v>48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3</v>
      </c>
      <c r="K36" s="101">
        <v>0</v>
      </c>
      <c r="L36" s="101">
        <v>0.5</v>
      </c>
      <c r="M36" s="101">
        <v>0</v>
      </c>
      <c r="N36" s="101">
        <v>2.5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20">IF(SUM(B36:S36)=0,NA(),SUM(B36:S36))</f>
        <v>54</v>
      </c>
      <c r="U36" s="101">
        <v>11</v>
      </c>
      <c r="V36" s="101">
        <f t="shared" ref="V36" si="21">T36+U36</f>
        <v>65</v>
      </c>
    </row>
    <row r="37" spans="1:23" x14ac:dyDescent="0.2">
      <c r="A37" s="172">
        <f>'Web Graph Info.'!A30:A177</f>
        <v>42175</v>
      </c>
      <c r="B37">
        <v>219.3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2.6</v>
      </c>
      <c r="K37">
        <v>0</v>
      </c>
      <c r="L37">
        <v>5.3</v>
      </c>
      <c r="M37">
        <v>0</v>
      </c>
      <c r="N37">
        <v>0</v>
      </c>
      <c r="O37">
        <v>1.3</v>
      </c>
      <c r="P37">
        <v>0</v>
      </c>
      <c r="Q37">
        <v>0</v>
      </c>
      <c r="R37">
        <v>0</v>
      </c>
      <c r="S37" s="89">
        <v>0</v>
      </c>
      <c r="T37" s="101">
        <f t="shared" si="1"/>
        <v>228.50000000000003</v>
      </c>
      <c r="U37">
        <v>16</v>
      </c>
      <c r="V37">
        <f t="shared" si="2"/>
        <v>244.50000000000003</v>
      </c>
    </row>
    <row r="38" spans="1:23" x14ac:dyDescent="0.2">
      <c r="A38" s="172">
        <f>'Web Graph Info.'!A31:A178</f>
        <v>42176</v>
      </c>
      <c r="B38" s="101">
        <v>219.3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2.6</v>
      </c>
      <c r="K38" s="101">
        <v>0</v>
      </c>
      <c r="L38" s="101">
        <v>5.3</v>
      </c>
      <c r="M38" s="101">
        <v>0</v>
      </c>
      <c r="N38" s="101">
        <v>0</v>
      </c>
      <c r="O38" s="101">
        <v>1.3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22">IF(SUM(B38:S38)=0,NA(),SUM(B38:S38))</f>
        <v>228.50000000000003</v>
      </c>
      <c r="U38" s="101">
        <v>17</v>
      </c>
      <c r="V38" s="101">
        <f t="shared" ref="V38:V39" si="23">T38+U38</f>
        <v>245.50000000000003</v>
      </c>
    </row>
    <row r="39" spans="1:23" x14ac:dyDescent="0.2">
      <c r="A39" s="172">
        <f>'Web Graph Info.'!A32:A179</f>
        <v>42177</v>
      </c>
      <c r="B39" s="101">
        <v>219.3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2.6</v>
      </c>
      <c r="K39" s="101">
        <v>0</v>
      </c>
      <c r="L39" s="101">
        <v>5.3</v>
      </c>
      <c r="M39" s="101">
        <v>0</v>
      </c>
      <c r="N39" s="101">
        <v>0</v>
      </c>
      <c r="O39" s="101">
        <v>1.3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22"/>
        <v>228.50000000000003</v>
      </c>
      <c r="U39" s="101">
        <v>18</v>
      </c>
      <c r="V39" s="101">
        <f t="shared" si="23"/>
        <v>246.50000000000003</v>
      </c>
    </row>
    <row r="40" spans="1:23" x14ac:dyDescent="0.2">
      <c r="A40" s="172">
        <f>'Web Graph Info.'!A33:A180</f>
        <v>42178</v>
      </c>
      <c r="B40" s="101">
        <v>133.5</v>
      </c>
      <c r="C40" s="101">
        <v>0.5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0.5</v>
      </c>
      <c r="J40" s="101">
        <v>8.5</v>
      </c>
      <c r="K40" s="101">
        <v>0</v>
      </c>
      <c r="L40" s="101">
        <v>5</v>
      </c>
      <c r="M40" s="101">
        <v>0</v>
      </c>
      <c r="N40" s="101">
        <v>0</v>
      </c>
      <c r="O40" s="101">
        <v>2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150</v>
      </c>
      <c r="U40" s="101">
        <v>19.5</v>
      </c>
      <c r="V40" s="101">
        <f t="shared" ref="V40" si="24">T40+U40</f>
        <v>169.5</v>
      </c>
      <c r="W40" s="101"/>
    </row>
    <row r="41" spans="1:23" x14ac:dyDescent="0.2">
      <c r="A41" s="172">
        <f>'Web Graph Info.'!A34:A181</f>
        <v>42179</v>
      </c>
      <c r="B41" s="101">
        <v>133.5</v>
      </c>
      <c r="C41" s="101">
        <v>0.5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0.5</v>
      </c>
      <c r="J41" s="101">
        <v>8.5</v>
      </c>
      <c r="K41" s="101">
        <v>0</v>
      </c>
      <c r="L41" s="101">
        <v>5</v>
      </c>
      <c r="M41" s="101">
        <v>0</v>
      </c>
      <c r="N41" s="101">
        <v>0</v>
      </c>
      <c r="O41" s="101">
        <v>2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25">IF(SUM(B41:S41)=0,NA(),SUM(B41:S41))</f>
        <v>150</v>
      </c>
      <c r="U41" s="101">
        <v>20.5</v>
      </c>
      <c r="V41" s="101">
        <f t="shared" ref="V41" si="26">T41+U41</f>
        <v>170.5</v>
      </c>
      <c r="W41" s="101"/>
    </row>
    <row r="42" spans="1:23" x14ac:dyDescent="0.2">
      <c r="A42" s="172">
        <f>'Web Graph Info.'!A35:A182</f>
        <v>42180</v>
      </c>
      <c r="B42">
        <v>156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6</v>
      </c>
      <c r="K42">
        <v>0</v>
      </c>
      <c r="L42">
        <v>4.5</v>
      </c>
      <c r="M42">
        <v>1</v>
      </c>
      <c r="N42">
        <v>0</v>
      </c>
      <c r="O42">
        <v>2</v>
      </c>
      <c r="P42">
        <v>0</v>
      </c>
      <c r="Q42">
        <v>0</v>
      </c>
      <c r="R42">
        <v>0</v>
      </c>
      <c r="S42" s="89">
        <v>0</v>
      </c>
      <c r="T42" s="101">
        <f t="shared" si="1"/>
        <v>173.5</v>
      </c>
      <c r="U42">
        <v>7.5</v>
      </c>
      <c r="V42">
        <f t="shared" si="2"/>
        <v>181</v>
      </c>
    </row>
    <row r="43" spans="1:23" x14ac:dyDescent="0.2">
      <c r="A43" s="172">
        <f>'Web Graph Info.'!A36:A183</f>
        <v>42181</v>
      </c>
      <c r="B43" s="101">
        <v>156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4</v>
      </c>
      <c r="J43" s="101">
        <v>6</v>
      </c>
      <c r="K43" s="101">
        <v>0</v>
      </c>
      <c r="L43" s="101">
        <v>4.5</v>
      </c>
      <c r="M43" s="101">
        <v>1</v>
      </c>
      <c r="N43" s="101">
        <v>0</v>
      </c>
      <c r="O43" s="101">
        <v>2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7">IF(SUM(B43:S43)=0,NA(),SUM(B43:S43))</f>
        <v>173.5</v>
      </c>
      <c r="U43" s="101">
        <v>8.5</v>
      </c>
      <c r="V43" s="101">
        <f t="shared" ref="V43" si="28">T43+U43</f>
        <v>182</v>
      </c>
    </row>
    <row r="44" spans="1:23" x14ac:dyDescent="0.2">
      <c r="A44" s="172">
        <f>'Web Graph Info.'!A37:A184</f>
        <v>42182</v>
      </c>
      <c r="B44">
        <v>93.3</v>
      </c>
      <c r="C44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>
        <v>1.3</v>
      </c>
      <c r="J44">
        <v>8.6</v>
      </c>
      <c r="K44">
        <v>0</v>
      </c>
      <c r="L44">
        <v>3</v>
      </c>
      <c r="M44">
        <v>0</v>
      </c>
      <c r="N44">
        <v>0</v>
      </c>
      <c r="O44">
        <v>1.3</v>
      </c>
      <c r="P44">
        <v>0</v>
      </c>
      <c r="Q44" s="101">
        <v>0</v>
      </c>
      <c r="R44" s="101">
        <v>0</v>
      </c>
      <c r="S44" s="101">
        <v>0</v>
      </c>
      <c r="T44" s="101">
        <f t="shared" si="1"/>
        <v>107.49999999999999</v>
      </c>
      <c r="U44">
        <v>12</v>
      </c>
      <c r="V44">
        <f t="shared" si="2"/>
        <v>119.49999999999999</v>
      </c>
    </row>
    <row r="45" spans="1:23" x14ac:dyDescent="0.2">
      <c r="A45" s="172">
        <f>'Web Graph Info.'!A38:A185</f>
        <v>42183</v>
      </c>
      <c r="B45" s="101">
        <v>93.3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1.3</v>
      </c>
      <c r="J45" s="101">
        <v>8.6</v>
      </c>
      <c r="K45" s="101">
        <v>0</v>
      </c>
      <c r="L45" s="101">
        <v>3</v>
      </c>
      <c r="M45" s="101">
        <v>0</v>
      </c>
      <c r="N45" s="101">
        <v>0</v>
      </c>
      <c r="O45" s="101">
        <v>1.3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9">IF(SUM(B45:S45)=0,NA(),SUM(B45:S45))</f>
        <v>107.49999999999999</v>
      </c>
      <c r="U45" s="101">
        <v>13</v>
      </c>
      <c r="V45" s="101">
        <f t="shared" ref="V45:V46" si="30">T45+U45</f>
        <v>120.49999999999999</v>
      </c>
    </row>
    <row r="46" spans="1:23" x14ac:dyDescent="0.2">
      <c r="A46" s="172">
        <f>'Web Graph Info.'!A39:A186</f>
        <v>42184</v>
      </c>
      <c r="B46" s="101">
        <v>93.3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1.3</v>
      </c>
      <c r="J46" s="101">
        <v>8.6</v>
      </c>
      <c r="K46" s="101">
        <v>0</v>
      </c>
      <c r="L46" s="101">
        <v>3</v>
      </c>
      <c r="M46" s="101">
        <v>0</v>
      </c>
      <c r="N46" s="101">
        <v>0</v>
      </c>
      <c r="O46" s="101">
        <v>1.3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9"/>
        <v>107.49999999999999</v>
      </c>
      <c r="U46" s="101">
        <v>14</v>
      </c>
      <c r="V46" s="101">
        <f t="shared" si="30"/>
        <v>121.49999999999999</v>
      </c>
    </row>
    <row r="47" spans="1:23" x14ac:dyDescent="0.2">
      <c r="A47" s="172">
        <f>'Web Graph Info.'!A40:A187</f>
        <v>42185</v>
      </c>
      <c r="B47" s="101">
        <v>69.5</v>
      </c>
      <c r="C47" s="101">
        <v>0.5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6.5</v>
      </c>
      <c r="J47" s="101">
        <v>0</v>
      </c>
      <c r="K47" s="101">
        <v>0</v>
      </c>
      <c r="L47" s="101">
        <v>4</v>
      </c>
      <c r="M47" s="101">
        <v>8.5</v>
      </c>
      <c r="N47" s="101">
        <v>0</v>
      </c>
      <c r="O47" s="101">
        <v>0.5</v>
      </c>
      <c r="P47" s="101">
        <v>0</v>
      </c>
      <c r="Q47" s="101">
        <v>0</v>
      </c>
      <c r="R47" s="101">
        <v>0</v>
      </c>
      <c r="S47" s="101">
        <v>0</v>
      </c>
      <c r="T47" s="101">
        <f t="shared" si="1"/>
        <v>89.5</v>
      </c>
      <c r="U47" s="101">
        <v>45.5</v>
      </c>
      <c r="V47" s="101">
        <f t="shared" ref="V47:V48" si="31">T47+U47</f>
        <v>135</v>
      </c>
    </row>
    <row r="48" spans="1:23" x14ac:dyDescent="0.2">
      <c r="A48" s="172">
        <f>'Web Graph Info.'!A41:A188</f>
        <v>42186</v>
      </c>
      <c r="B48" s="101">
        <v>69.5</v>
      </c>
      <c r="C48" s="101">
        <v>0.5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6.5</v>
      </c>
      <c r="J48" s="101">
        <v>0</v>
      </c>
      <c r="K48" s="101">
        <v>0</v>
      </c>
      <c r="L48" s="101">
        <v>4</v>
      </c>
      <c r="M48" s="101">
        <v>8.5</v>
      </c>
      <c r="N48" s="101">
        <v>0</v>
      </c>
      <c r="O48" s="101">
        <v>0.5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32">IF(SUM(B48:S48)=0,NA(),SUM(B48:S48))</f>
        <v>89.5</v>
      </c>
      <c r="U48" s="101">
        <v>46.5</v>
      </c>
      <c r="V48" s="101">
        <f t="shared" si="31"/>
        <v>136</v>
      </c>
    </row>
    <row r="49" spans="1:22" x14ac:dyDescent="0.2">
      <c r="A49" s="172">
        <f>'Web Graph Info.'!A42:A189</f>
        <v>42187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89">
        <v>0</v>
      </c>
      <c r="T49" s="101">
        <f t="shared" si="1"/>
        <v>8</v>
      </c>
      <c r="U49">
        <v>12</v>
      </c>
      <c r="V49">
        <f t="shared" si="2"/>
        <v>20</v>
      </c>
    </row>
    <row r="50" spans="1:22" x14ac:dyDescent="0.2">
      <c r="A50" s="172">
        <f>'Web Graph Info.'!A43:A190</f>
        <v>42188</v>
      </c>
      <c r="B50" s="101">
        <v>42.5</v>
      </c>
      <c r="C50" s="101">
        <v>0.75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8.25</v>
      </c>
      <c r="J50" s="101">
        <v>9.75</v>
      </c>
      <c r="K50" s="101">
        <v>0</v>
      </c>
      <c r="L50" s="101">
        <v>3</v>
      </c>
      <c r="M50" s="101">
        <v>10.25</v>
      </c>
      <c r="N50" s="101">
        <v>0</v>
      </c>
      <c r="O50" s="101">
        <v>1</v>
      </c>
      <c r="P50" s="101">
        <v>0</v>
      </c>
      <c r="Q50" s="101">
        <v>0</v>
      </c>
      <c r="R50" s="101">
        <v>0</v>
      </c>
      <c r="S50" s="101">
        <v>0</v>
      </c>
      <c r="T50" s="101">
        <f t="shared" si="1"/>
        <v>75.5</v>
      </c>
      <c r="U50" s="101">
        <v>24</v>
      </c>
      <c r="V50" s="101">
        <f t="shared" ref="V50" si="33">T50+U50</f>
        <v>99.5</v>
      </c>
    </row>
    <row r="51" spans="1:22" x14ac:dyDescent="0.2">
      <c r="A51" s="172">
        <f>'Web Graph Info.'!A44:A191</f>
        <v>42189</v>
      </c>
      <c r="B51" s="101">
        <v>42.5</v>
      </c>
      <c r="C51" s="101">
        <v>0.75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8.25</v>
      </c>
      <c r="J51" s="101">
        <v>9.75</v>
      </c>
      <c r="K51" s="101">
        <v>0</v>
      </c>
      <c r="L51" s="101">
        <v>3</v>
      </c>
      <c r="M51" s="101">
        <v>10.25</v>
      </c>
      <c r="N51" s="101">
        <v>0</v>
      </c>
      <c r="O51" s="101">
        <v>1</v>
      </c>
      <c r="P51" s="101">
        <v>0</v>
      </c>
      <c r="Q51" s="101">
        <v>0</v>
      </c>
      <c r="R51" s="101">
        <v>0</v>
      </c>
      <c r="S51" s="101">
        <v>0</v>
      </c>
      <c r="T51" s="101">
        <f t="shared" ref="T51:T53" si="34">IF(SUM(B51:S51)=0,NA(),SUM(B51:S51))</f>
        <v>75.5</v>
      </c>
      <c r="U51" s="101">
        <v>24</v>
      </c>
      <c r="V51">
        <f t="shared" si="2"/>
        <v>99.5</v>
      </c>
    </row>
    <row r="52" spans="1:22" x14ac:dyDescent="0.2">
      <c r="A52" s="172">
        <f>'Web Graph Info.'!A45:A192</f>
        <v>42190</v>
      </c>
      <c r="B52" s="101">
        <v>42.5</v>
      </c>
      <c r="C52" s="101">
        <v>0.75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8.25</v>
      </c>
      <c r="J52" s="101">
        <v>9.75</v>
      </c>
      <c r="K52" s="101">
        <v>0</v>
      </c>
      <c r="L52" s="101">
        <v>3</v>
      </c>
      <c r="M52" s="101">
        <v>10.25</v>
      </c>
      <c r="N52" s="101">
        <v>0</v>
      </c>
      <c r="O52" s="101">
        <v>1</v>
      </c>
      <c r="P52" s="101">
        <v>0</v>
      </c>
      <c r="Q52" s="101">
        <v>0</v>
      </c>
      <c r="R52" s="101">
        <v>0</v>
      </c>
      <c r="S52" s="101">
        <v>0</v>
      </c>
      <c r="T52" s="101">
        <f t="shared" si="34"/>
        <v>75.5</v>
      </c>
      <c r="U52" s="101">
        <v>24</v>
      </c>
      <c r="V52">
        <f t="shared" si="2"/>
        <v>99.5</v>
      </c>
    </row>
    <row r="53" spans="1:22" x14ac:dyDescent="0.2">
      <c r="A53" s="172">
        <f>'Web Graph Info.'!A46:A193</f>
        <v>42191</v>
      </c>
      <c r="B53" s="101">
        <v>42.5</v>
      </c>
      <c r="C53" s="101">
        <v>0.75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8.25</v>
      </c>
      <c r="J53" s="101">
        <v>9.75</v>
      </c>
      <c r="K53" s="101">
        <v>0</v>
      </c>
      <c r="L53" s="101">
        <v>3</v>
      </c>
      <c r="M53" s="101">
        <v>10.25</v>
      </c>
      <c r="N53" s="101">
        <v>0</v>
      </c>
      <c r="O53" s="101">
        <v>1</v>
      </c>
      <c r="P53" s="101">
        <v>0</v>
      </c>
      <c r="Q53" s="101">
        <v>0</v>
      </c>
      <c r="R53" s="101">
        <v>0</v>
      </c>
      <c r="S53" s="101">
        <v>0</v>
      </c>
      <c r="T53" s="101">
        <f t="shared" si="34"/>
        <v>75.5</v>
      </c>
      <c r="U53" s="101">
        <v>24</v>
      </c>
      <c r="V53">
        <f t="shared" si="2"/>
        <v>99.5</v>
      </c>
    </row>
    <row r="54" spans="1:22" x14ac:dyDescent="0.2">
      <c r="A54" s="172">
        <f>'Web Graph Info.'!A47:A194</f>
        <v>42192</v>
      </c>
      <c r="B54" s="101">
        <v>5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6</v>
      </c>
      <c r="J54" s="101">
        <v>0</v>
      </c>
      <c r="K54" s="101">
        <v>0</v>
      </c>
      <c r="L54" s="101">
        <v>1</v>
      </c>
      <c r="M54" s="101">
        <v>1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"/>
        <v>13</v>
      </c>
      <c r="U54">
        <v>5</v>
      </c>
      <c r="V54">
        <f t="shared" si="2"/>
        <v>18</v>
      </c>
    </row>
    <row r="55" spans="1:22" x14ac:dyDescent="0.2">
      <c r="A55" s="172">
        <f>'Web Graph Info.'!A48:A195</f>
        <v>42193</v>
      </c>
      <c r="B55" s="101">
        <v>5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6</v>
      </c>
      <c r="J55" s="101">
        <v>0</v>
      </c>
      <c r="K55" s="101">
        <v>0</v>
      </c>
      <c r="L55" s="101">
        <v>1</v>
      </c>
      <c r="M55" s="101">
        <v>1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f t="shared" ref="T55" si="35">IF(SUM(B55:S55)=0,NA(),SUM(B55:S55))</f>
        <v>13</v>
      </c>
      <c r="U55" s="101">
        <v>5</v>
      </c>
      <c r="V55" s="101">
        <f t="shared" ref="V55" si="36">T55+U55</f>
        <v>18</v>
      </c>
    </row>
    <row r="56" spans="1:22" x14ac:dyDescent="0.2">
      <c r="A56" s="172">
        <f>'Web Graph Info.'!A49:A196</f>
        <v>42194</v>
      </c>
      <c r="B56">
        <v>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3</v>
      </c>
      <c r="M56">
        <v>6</v>
      </c>
      <c r="N56">
        <v>0</v>
      </c>
      <c r="O56">
        <v>0.5</v>
      </c>
      <c r="P56">
        <v>0</v>
      </c>
      <c r="Q56">
        <v>0</v>
      </c>
      <c r="R56">
        <v>0</v>
      </c>
      <c r="S56" s="89">
        <v>0</v>
      </c>
      <c r="T56" s="101">
        <f t="shared" si="1"/>
        <v>25.5</v>
      </c>
      <c r="U56">
        <v>22</v>
      </c>
      <c r="V56">
        <f t="shared" si="2"/>
        <v>47.5</v>
      </c>
    </row>
    <row r="57" spans="1:22" x14ac:dyDescent="0.2">
      <c r="A57" s="172">
        <f>'Web Graph Info.'!A50:A197</f>
        <v>42195</v>
      </c>
      <c r="B57" s="101">
        <v>13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2</v>
      </c>
      <c r="J57" s="101">
        <v>1</v>
      </c>
      <c r="K57" s="101">
        <v>0</v>
      </c>
      <c r="L57" s="101">
        <v>3</v>
      </c>
      <c r="M57" s="101">
        <v>6</v>
      </c>
      <c r="N57" s="101">
        <v>0</v>
      </c>
      <c r="O57" s="101">
        <v>0.5</v>
      </c>
      <c r="P57" s="101">
        <v>0</v>
      </c>
      <c r="Q57" s="101">
        <v>0</v>
      </c>
      <c r="R57" s="101">
        <v>0</v>
      </c>
      <c r="S57" s="101">
        <v>0</v>
      </c>
      <c r="T57" s="101">
        <f t="shared" ref="T57" si="37">IF(SUM(B57:S57)=0,NA(),SUM(B57:S57))</f>
        <v>25.5</v>
      </c>
      <c r="U57" s="101">
        <v>23</v>
      </c>
      <c r="V57" s="101">
        <f t="shared" ref="V57" si="38">T57+U57</f>
        <v>48.5</v>
      </c>
    </row>
    <row r="58" spans="1:22" x14ac:dyDescent="0.2">
      <c r="A58" s="172">
        <f>'Web Graph Info.'!A51:A198</f>
        <v>42196</v>
      </c>
      <c r="B58">
        <v>16</v>
      </c>
      <c r="C58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>
        <v>1</v>
      </c>
      <c r="J58">
        <v>1.3</v>
      </c>
      <c r="K58">
        <v>0</v>
      </c>
      <c r="L58">
        <v>0.3</v>
      </c>
      <c r="M58">
        <v>0</v>
      </c>
      <c r="N58">
        <v>0</v>
      </c>
      <c r="O58">
        <v>0.6</v>
      </c>
      <c r="P58">
        <v>0</v>
      </c>
      <c r="Q58">
        <v>0</v>
      </c>
      <c r="R58">
        <v>0</v>
      </c>
      <c r="S58" s="89">
        <v>0</v>
      </c>
      <c r="T58" s="101">
        <f t="shared" si="1"/>
        <v>19.200000000000003</v>
      </c>
      <c r="U58">
        <v>13.6</v>
      </c>
      <c r="V58">
        <f t="shared" si="2"/>
        <v>32.800000000000004</v>
      </c>
    </row>
    <row r="59" spans="1:22" x14ac:dyDescent="0.2">
      <c r="A59" s="172">
        <f>'Web Graph Info.'!A52:A199</f>
        <v>42197</v>
      </c>
      <c r="B59" s="101">
        <v>16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1</v>
      </c>
      <c r="J59" s="101">
        <v>1.3</v>
      </c>
      <c r="K59" s="101">
        <v>0</v>
      </c>
      <c r="L59" s="101">
        <v>0.3</v>
      </c>
      <c r="M59" s="101">
        <v>0</v>
      </c>
      <c r="N59" s="101">
        <v>0</v>
      </c>
      <c r="O59" s="101">
        <v>0.6</v>
      </c>
      <c r="P59" s="101">
        <v>0</v>
      </c>
      <c r="Q59" s="101">
        <v>0</v>
      </c>
      <c r="R59" s="101">
        <v>0</v>
      </c>
      <c r="S59" s="101">
        <v>0</v>
      </c>
      <c r="T59" s="101">
        <f t="shared" ref="T59:T60" si="39">IF(SUM(B59:S59)=0,NA(),SUM(B59:S59))</f>
        <v>19.200000000000003</v>
      </c>
      <c r="U59" s="101">
        <v>13.6</v>
      </c>
      <c r="V59" s="101">
        <f t="shared" ref="V59:V60" si="40">T59+U59</f>
        <v>32.800000000000004</v>
      </c>
    </row>
    <row r="60" spans="1:22" x14ac:dyDescent="0.2">
      <c r="A60" s="172">
        <f>'Web Graph Info.'!A53:A200</f>
        <v>42198</v>
      </c>
      <c r="B60" s="101">
        <v>16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</v>
      </c>
      <c r="J60" s="101">
        <v>1.3</v>
      </c>
      <c r="K60" s="101">
        <v>0</v>
      </c>
      <c r="L60" s="101">
        <v>0.3</v>
      </c>
      <c r="M60" s="101">
        <v>0</v>
      </c>
      <c r="N60" s="101">
        <v>0</v>
      </c>
      <c r="O60" s="101">
        <v>0.6</v>
      </c>
      <c r="P60" s="101">
        <v>0</v>
      </c>
      <c r="Q60" s="101">
        <v>0</v>
      </c>
      <c r="R60" s="101">
        <v>0</v>
      </c>
      <c r="S60" s="101">
        <v>0</v>
      </c>
      <c r="T60" s="101">
        <f t="shared" si="39"/>
        <v>19.200000000000003</v>
      </c>
      <c r="U60" s="101">
        <v>13.6</v>
      </c>
      <c r="V60" s="101">
        <f t="shared" si="40"/>
        <v>32.800000000000004</v>
      </c>
    </row>
    <row r="61" spans="1:22" x14ac:dyDescent="0.2">
      <c r="A61" s="172">
        <f>'Web Graph Info.'!A54:A201</f>
        <v>42199</v>
      </c>
      <c r="B61">
        <v>20.5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4.5</v>
      </c>
      <c r="J61">
        <v>3.5</v>
      </c>
      <c r="K61">
        <v>0</v>
      </c>
      <c r="L61">
        <v>0.5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89">
        <v>0</v>
      </c>
      <c r="T61" s="101">
        <f t="shared" si="1"/>
        <v>29</v>
      </c>
      <c r="U61" s="101">
        <v>7.5</v>
      </c>
      <c r="V61">
        <f t="shared" si="2"/>
        <v>36.5</v>
      </c>
    </row>
    <row r="62" spans="1:22" x14ac:dyDescent="0.2">
      <c r="A62" s="172">
        <f>'Web Graph Info.'!A55:A202</f>
        <v>42200</v>
      </c>
      <c r="B62" s="101">
        <v>20.5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4.5</v>
      </c>
      <c r="J62" s="101">
        <v>3.5</v>
      </c>
      <c r="K62" s="101">
        <v>0</v>
      </c>
      <c r="L62" s="101">
        <v>0.5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f t="shared" ref="T62" si="41">IF(SUM(B62:S62)=0,NA(),SUM(B62:S62))</f>
        <v>29</v>
      </c>
      <c r="U62" s="101">
        <v>7.5</v>
      </c>
      <c r="V62" s="101">
        <f t="shared" ref="V62" si="42">T62+U62</f>
        <v>36.5</v>
      </c>
    </row>
    <row r="63" spans="1:22" x14ac:dyDescent="0.2">
      <c r="A63" s="172">
        <f>'Web Graph Info.'!A56:A203</f>
        <v>42201</v>
      </c>
      <c r="B63">
        <v>6</v>
      </c>
      <c r="C63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3.5</v>
      </c>
      <c r="J63" s="101">
        <v>0.5</v>
      </c>
      <c r="K63" s="101">
        <v>0</v>
      </c>
      <c r="L63" s="101">
        <v>2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f t="shared" si="1"/>
        <v>12</v>
      </c>
      <c r="U63">
        <v>6</v>
      </c>
      <c r="V63">
        <f t="shared" si="2"/>
        <v>18</v>
      </c>
    </row>
    <row r="64" spans="1:22" x14ac:dyDescent="0.2">
      <c r="A64" s="172">
        <f>'Web Graph Info.'!A57:A204</f>
        <v>42202</v>
      </c>
      <c r="B64" s="101">
        <v>6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3.5</v>
      </c>
      <c r="J64" s="101">
        <v>0.5</v>
      </c>
      <c r="K64" s="101">
        <v>0</v>
      </c>
      <c r="L64" s="101">
        <v>2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f t="shared" ref="T64" si="43">IF(SUM(B64:S64)=0,NA(),SUM(B64:S64))</f>
        <v>12</v>
      </c>
      <c r="U64" s="101">
        <v>6</v>
      </c>
      <c r="V64">
        <f t="shared" si="2"/>
        <v>18</v>
      </c>
    </row>
    <row r="65" spans="1:22" x14ac:dyDescent="0.2">
      <c r="A65" s="172">
        <f>'Web Graph Info.'!A58:A205</f>
        <v>42203</v>
      </c>
      <c r="B65">
        <v>5.3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0.3</v>
      </c>
      <c r="J65">
        <v>1</v>
      </c>
      <c r="K65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f t="shared" si="1"/>
        <v>6.6</v>
      </c>
      <c r="U65">
        <v>7.6</v>
      </c>
      <c r="V65">
        <f t="shared" si="2"/>
        <v>14.2</v>
      </c>
    </row>
    <row r="66" spans="1:22" x14ac:dyDescent="0.2">
      <c r="A66" s="172">
        <f>'Web Graph Info.'!A59:A206</f>
        <v>42204</v>
      </c>
      <c r="B66" s="101">
        <v>5.3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0.3</v>
      </c>
      <c r="J66" s="101">
        <v>1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f t="shared" ref="T66:T67" si="44">IF(SUM(B66:S66)=0,NA(),SUM(B66:S66))</f>
        <v>6.6</v>
      </c>
      <c r="U66" s="101">
        <v>7.6</v>
      </c>
      <c r="V66" s="101">
        <f t="shared" ref="V66" si="45">T66+U66</f>
        <v>14.2</v>
      </c>
    </row>
    <row r="67" spans="1:22" x14ac:dyDescent="0.2">
      <c r="A67" s="172">
        <f>'Web Graph Info.'!A60:A207</f>
        <v>42205</v>
      </c>
      <c r="B67" s="101">
        <v>5.3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0.3</v>
      </c>
      <c r="J67" s="101">
        <v>1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f t="shared" si="44"/>
        <v>6.6</v>
      </c>
      <c r="U67" s="101">
        <v>7.6</v>
      </c>
      <c r="V67">
        <f t="shared" si="2"/>
        <v>14.2</v>
      </c>
    </row>
    <row r="68" spans="1:22" x14ac:dyDescent="0.2">
      <c r="A68" s="172">
        <f>'Web Graph Info.'!A61:A208</f>
        <v>42206</v>
      </c>
      <c r="B68" s="101">
        <v>8</v>
      </c>
      <c r="C68" s="101">
        <v>1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3.51</v>
      </c>
      <c r="J68" s="101">
        <v>0</v>
      </c>
      <c r="K68" s="101">
        <v>0</v>
      </c>
      <c r="L68" s="101">
        <v>0</v>
      </c>
      <c r="M68" s="101">
        <v>3.5</v>
      </c>
      <c r="N68" s="101">
        <v>0</v>
      </c>
      <c r="O68" s="101">
        <v>0.5</v>
      </c>
      <c r="P68" s="101">
        <v>0</v>
      </c>
      <c r="Q68" s="101">
        <v>0</v>
      </c>
      <c r="R68" s="101">
        <v>0.5</v>
      </c>
      <c r="S68" s="101">
        <v>0</v>
      </c>
      <c r="T68" s="101">
        <f t="shared" si="1"/>
        <v>17.009999999999998</v>
      </c>
      <c r="U68" s="101">
        <v>12.5</v>
      </c>
      <c r="V68">
        <f t="shared" si="2"/>
        <v>29.509999999999998</v>
      </c>
    </row>
    <row r="69" spans="1:22" x14ac:dyDescent="0.2">
      <c r="A69" s="172">
        <f>'Web Graph Info.'!A62:A209</f>
        <v>42207</v>
      </c>
      <c r="B69" s="101">
        <v>8</v>
      </c>
      <c r="C69" s="101">
        <v>1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3.51</v>
      </c>
      <c r="J69" s="101">
        <v>0</v>
      </c>
      <c r="K69" s="101">
        <v>0</v>
      </c>
      <c r="L69" s="101">
        <v>0</v>
      </c>
      <c r="M69" s="101">
        <v>3.5</v>
      </c>
      <c r="N69" s="101">
        <v>0</v>
      </c>
      <c r="O69" s="101">
        <v>0.5</v>
      </c>
      <c r="P69" s="101">
        <v>0</v>
      </c>
      <c r="Q69" s="101">
        <v>0</v>
      </c>
      <c r="R69" s="101">
        <v>0.5</v>
      </c>
      <c r="S69" s="101">
        <v>0</v>
      </c>
      <c r="T69" s="101">
        <f t="shared" ref="T69" si="46">IF(SUM(B69:S69)=0,NA(),SUM(B69:S69))</f>
        <v>17.009999999999998</v>
      </c>
      <c r="U69" s="101">
        <v>12.5</v>
      </c>
      <c r="V69" s="101">
        <f t="shared" ref="V69" si="47">T69+U69</f>
        <v>29.509999999999998</v>
      </c>
    </row>
    <row r="70" spans="1:22" x14ac:dyDescent="0.2">
      <c r="A70" s="172">
        <f>'Web Graph Info.'!A63:A210</f>
        <v>42208</v>
      </c>
      <c r="B70">
        <v>22.5</v>
      </c>
      <c r="C70">
        <v>0.5</v>
      </c>
      <c r="D70">
        <v>0</v>
      </c>
      <c r="E70">
        <v>0</v>
      </c>
      <c r="F70">
        <v>0</v>
      </c>
      <c r="G70">
        <v>0</v>
      </c>
      <c r="H70">
        <v>0</v>
      </c>
      <c r="I70">
        <v>6.5</v>
      </c>
      <c r="J70">
        <v>3</v>
      </c>
      <c r="K70">
        <v>0</v>
      </c>
      <c r="L70">
        <v>0.5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 s="89">
        <v>0</v>
      </c>
      <c r="T70" s="101">
        <f t="shared" si="1"/>
        <v>34</v>
      </c>
      <c r="U70">
        <v>20.5</v>
      </c>
      <c r="V70">
        <f t="shared" si="2"/>
        <v>54.5</v>
      </c>
    </row>
    <row r="71" spans="1:22" x14ac:dyDescent="0.2">
      <c r="A71" s="172">
        <f>'Web Graph Info.'!A64:A211</f>
        <v>42209</v>
      </c>
      <c r="B71" s="101">
        <v>22.5</v>
      </c>
      <c r="C71" s="101">
        <v>0.5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6.5</v>
      </c>
      <c r="J71" s="101">
        <v>3</v>
      </c>
      <c r="K71" s="101">
        <v>0</v>
      </c>
      <c r="L71" s="101">
        <v>0.5</v>
      </c>
      <c r="M71" s="101">
        <v>1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f t="shared" ref="T71" si="48">IF(SUM(B71:S71)=0,NA(),SUM(B71:S71))</f>
        <v>34</v>
      </c>
      <c r="U71" s="101">
        <v>20.5</v>
      </c>
      <c r="V71" s="101">
        <f t="shared" ref="V71" si="49">T71+U71</f>
        <v>54.5</v>
      </c>
    </row>
    <row r="72" spans="1:22" x14ac:dyDescent="0.2">
      <c r="A72" s="172">
        <f>'Web Graph Info.'!A65:A212</f>
        <v>42210</v>
      </c>
      <c r="B72">
        <v>29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1.3</v>
      </c>
      <c r="J72">
        <v>2.6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89">
        <v>0</v>
      </c>
      <c r="T72" s="101">
        <f t="shared" si="1"/>
        <v>32.9</v>
      </c>
      <c r="U72">
        <v>16</v>
      </c>
      <c r="V72">
        <f t="shared" si="2"/>
        <v>48.9</v>
      </c>
    </row>
    <row r="73" spans="1:22" x14ac:dyDescent="0.2">
      <c r="A73" s="172">
        <f>'Web Graph Info.'!A66:A213</f>
        <v>42211</v>
      </c>
      <c r="B73" s="101">
        <v>29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1.3</v>
      </c>
      <c r="J73" s="101">
        <v>2.6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f t="shared" ref="T73:T74" si="50">IF(SUM(B73:S73)=0,NA(),SUM(B73:S73))</f>
        <v>32.9</v>
      </c>
      <c r="U73" s="101">
        <v>16</v>
      </c>
      <c r="V73">
        <f t="shared" si="2"/>
        <v>48.9</v>
      </c>
    </row>
    <row r="74" spans="1:22" x14ac:dyDescent="0.2">
      <c r="A74" s="172">
        <f>'Web Graph Info.'!A67:A214</f>
        <v>42212</v>
      </c>
      <c r="B74" s="101">
        <v>29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1.3</v>
      </c>
      <c r="J74" s="101">
        <v>2.6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f t="shared" si="50"/>
        <v>32.9</v>
      </c>
      <c r="U74" s="101">
        <v>16</v>
      </c>
      <c r="V74">
        <f t="shared" ref="V74:V136" si="51">T74+U74</f>
        <v>48.9</v>
      </c>
    </row>
    <row r="75" spans="1:22" x14ac:dyDescent="0.2">
      <c r="A75" s="172">
        <f>'Web Graph Info.'!A68:A215</f>
        <v>42213</v>
      </c>
      <c r="B75" s="101">
        <v>52.5</v>
      </c>
      <c r="C75" s="101">
        <v>0.5</v>
      </c>
      <c r="D75" s="101">
        <v>0</v>
      </c>
      <c r="E75" s="101">
        <v>0</v>
      </c>
      <c r="F75" s="101">
        <v>0</v>
      </c>
      <c r="G75" s="101"/>
      <c r="H75" s="101">
        <v>0</v>
      </c>
      <c r="I75" s="101">
        <v>2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f t="shared" ref="T75:T137" si="52">IF(SUM(B75:S75)=0,NA(),SUM(B75:S75))</f>
        <v>55</v>
      </c>
      <c r="U75" s="101">
        <v>21</v>
      </c>
      <c r="V75">
        <f t="shared" si="51"/>
        <v>76</v>
      </c>
    </row>
    <row r="76" spans="1:22" x14ac:dyDescent="0.2">
      <c r="A76" s="172">
        <f>'Web Graph Info.'!A69:A216</f>
        <v>42214</v>
      </c>
      <c r="B76" s="101">
        <v>52.5</v>
      </c>
      <c r="C76" s="101">
        <v>0.5</v>
      </c>
      <c r="D76" s="101">
        <v>0</v>
      </c>
      <c r="E76" s="101">
        <v>0</v>
      </c>
      <c r="F76" s="101">
        <v>0</v>
      </c>
      <c r="G76" s="101"/>
      <c r="H76" s="101">
        <v>0</v>
      </c>
      <c r="I76" s="101">
        <v>2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f t="shared" ref="T76" si="53">IF(SUM(B76:S76)=0,NA(),SUM(B76:S76))</f>
        <v>55</v>
      </c>
      <c r="U76" s="101">
        <v>21</v>
      </c>
      <c r="V76">
        <f t="shared" si="51"/>
        <v>76</v>
      </c>
    </row>
    <row r="77" spans="1:22" x14ac:dyDescent="0.2">
      <c r="A77" s="172">
        <f>'Web Graph Info.'!A70:A217</f>
        <v>42215</v>
      </c>
      <c r="B77">
        <v>168.5</v>
      </c>
      <c r="C77">
        <v>2.5</v>
      </c>
      <c r="D77">
        <v>0</v>
      </c>
      <c r="E77">
        <v>0</v>
      </c>
      <c r="F77">
        <v>0</v>
      </c>
      <c r="G77">
        <v>0</v>
      </c>
      <c r="H77">
        <v>0</v>
      </c>
      <c r="I77">
        <v>1.5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 s="89">
        <v>0</v>
      </c>
      <c r="T77" s="101">
        <f t="shared" si="52"/>
        <v>173</v>
      </c>
      <c r="U77">
        <v>135</v>
      </c>
      <c r="V77">
        <f t="shared" si="51"/>
        <v>308</v>
      </c>
    </row>
    <row r="78" spans="1:22" x14ac:dyDescent="0.2">
      <c r="A78" s="172">
        <f>'Web Graph Info.'!A71:A218</f>
        <v>42216</v>
      </c>
      <c r="B78" s="101">
        <v>168.5</v>
      </c>
      <c r="C78" s="101">
        <v>2.5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1.5</v>
      </c>
      <c r="J78" s="101">
        <v>0</v>
      </c>
      <c r="K78" s="101">
        <v>0</v>
      </c>
      <c r="L78" s="101">
        <v>0</v>
      </c>
      <c r="M78" s="101">
        <v>0.5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ref="T78" si="54">IF(SUM(B78:S78)=0,NA(),SUM(B78:S78))</f>
        <v>173</v>
      </c>
      <c r="U78" s="101">
        <v>135</v>
      </c>
      <c r="V78" s="101">
        <f t="shared" ref="V78" si="55">T78+U78</f>
        <v>308</v>
      </c>
    </row>
    <row r="79" spans="1:22" ht="10.5" customHeight="1" x14ac:dyDescent="0.2">
      <c r="A79" s="172">
        <f>'Web Graph Info.'!A72:A219</f>
        <v>42217</v>
      </c>
      <c r="B79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2.6</v>
      </c>
      <c r="J79">
        <v>0.3</v>
      </c>
      <c r="K79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f t="shared" si="52"/>
        <v>30.900000000000002</v>
      </c>
      <c r="U79">
        <v>33.6</v>
      </c>
      <c r="V79">
        <f t="shared" si="51"/>
        <v>64.5</v>
      </c>
    </row>
    <row r="80" spans="1:22" x14ac:dyDescent="0.2">
      <c r="A80" s="172">
        <f>'Web Graph Info.'!A73:A220</f>
        <v>42218</v>
      </c>
      <c r="B80" s="101">
        <v>28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2.6</v>
      </c>
      <c r="J80" s="101">
        <v>0.3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f t="shared" ref="T80:T81" si="56">IF(SUM(B80:S80)=0,NA(),SUM(B80:S80))</f>
        <v>30.900000000000002</v>
      </c>
      <c r="U80" s="101">
        <v>33.6</v>
      </c>
      <c r="V80" s="101">
        <f t="shared" ref="V80" si="57">T80+U80</f>
        <v>64.5</v>
      </c>
    </row>
    <row r="81" spans="1:22" x14ac:dyDescent="0.2">
      <c r="A81" s="172">
        <f>'Web Graph Info.'!A74:A221</f>
        <v>42219</v>
      </c>
      <c r="B81" s="101">
        <v>28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2.6</v>
      </c>
      <c r="J81" s="101">
        <v>0.3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f t="shared" si="56"/>
        <v>30.900000000000002</v>
      </c>
      <c r="U81" s="101">
        <v>33.6</v>
      </c>
      <c r="V81" s="101">
        <v>0</v>
      </c>
    </row>
    <row r="82" spans="1:22" x14ac:dyDescent="0.2">
      <c r="A82" s="172">
        <f>'Web Graph Info.'!A75:A222</f>
        <v>42220</v>
      </c>
      <c r="B82" s="101">
        <v>12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4.5</v>
      </c>
      <c r="J82" s="101">
        <v>0</v>
      </c>
      <c r="K82" s="101">
        <v>0</v>
      </c>
      <c r="L82" s="101">
        <v>0.5</v>
      </c>
      <c r="M82" s="101">
        <v>1</v>
      </c>
      <c r="N82" s="101">
        <v>0</v>
      </c>
      <c r="O82" s="101">
        <v>0.5</v>
      </c>
      <c r="P82" s="101">
        <v>0</v>
      </c>
      <c r="Q82" s="101">
        <v>0</v>
      </c>
      <c r="R82" s="101">
        <v>0</v>
      </c>
      <c r="S82" s="101">
        <v>0</v>
      </c>
      <c r="T82" s="101">
        <f t="shared" si="52"/>
        <v>18.5</v>
      </c>
      <c r="U82" s="101">
        <v>9.5</v>
      </c>
      <c r="V82" s="101">
        <v>0</v>
      </c>
    </row>
    <row r="83" spans="1:22" x14ac:dyDescent="0.2">
      <c r="A83" s="172">
        <f>'Web Graph Info.'!A76:A223</f>
        <v>42221</v>
      </c>
      <c r="B83" s="101">
        <v>12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4.5</v>
      </c>
      <c r="J83" s="101">
        <v>0</v>
      </c>
      <c r="K83" s="101">
        <v>0</v>
      </c>
      <c r="L83" s="101">
        <v>0.5</v>
      </c>
      <c r="M83" s="101">
        <v>1</v>
      </c>
      <c r="N83" s="101">
        <v>0</v>
      </c>
      <c r="O83" s="101">
        <v>0.5</v>
      </c>
      <c r="P83" s="101">
        <v>0</v>
      </c>
      <c r="Q83" s="101">
        <v>0</v>
      </c>
      <c r="R83" s="101">
        <v>0</v>
      </c>
      <c r="S83" s="101">
        <v>0</v>
      </c>
      <c r="T83" s="101">
        <f t="shared" ref="T83" si="58">IF(SUM(B83:S83)=0,NA(),SUM(B83:S83))</f>
        <v>18.5</v>
      </c>
      <c r="U83" s="101">
        <v>9.5</v>
      </c>
      <c r="V83" s="101">
        <v>0</v>
      </c>
    </row>
    <row r="84" spans="1:22" x14ac:dyDescent="0.2">
      <c r="A84" s="172">
        <f>'Web Graph Info.'!A77:A224</f>
        <v>42222</v>
      </c>
      <c r="B84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3.5</v>
      </c>
      <c r="J84">
        <v>0</v>
      </c>
      <c r="K84">
        <v>0</v>
      </c>
      <c r="L84">
        <v>0.5</v>
      </c>
      <c r="M84">
        <v>0</v>
      </c>
      <c r="N84">
        <v>0</v>
      </c>
      <c r="O84">
        <v>0</v>
      </c>
      <c r="P84">
        <v>0</v>
      </c>
      <c r="Q84">
        <v>0</v>
      </c>
      <c r="R84">
        <v>4.5</v>
      </c>
      <c r="S84" s="89">
        <v>0</v>
      </c>
      <c r="T84" s="101">
        <f t="shared" si="52"/>
        <v>21.5</v>
      </c>
      <c r="U84">
        <v>5.5</v>
      </c>
      <c r="V84">
        <f t="shared" si="51"/>
        <v>27</v>
      </c>
    </row>
    <row r="85" spans="1:22" x14ac:dyDescent="0.2">
      <c r="A85" s="172">
        <f>'Web Graph Info.'!A78:A225</f>
        <v>42223</v>
      </c>
      <c r="B85" s="101">
        <v>13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3.5</v>
      </c>
      <c r="J85" s="101">
        <v>0</v>
      </c>
      <c r="K85" s="101">
        <v>0</v>
      </c>
      <c r="L85" s="101">
        <v>0.5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4.5</v>
      </c>
      <c r="S85" s="101">
        <v>0</v>
      </c>
      <c r="T85" s="101">
        <f t="shared" ref="T85" si="59">IF(SUM(B85:S85)=0,NA(),SUM(B85:S85))</f>
        <v>21.5</v>
      </c>
      <c r="U85" s="101">
        <v>5.5</v>
      </c>
      <c r="V85" s="101">
        <f t="shared" ref="V85" si="60">T85+U85</f>
        <v>27</v>
      </c>
    </row>
    <row r="86" spans="1:22" x14ac:dyDescent="0.2">
      <c r="A86" s="172">
        <f>'Web Graph Info.'!A79:A226</f>
        <v>42224</v>
      </c>
      <c r="B86">
        <v>3.3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1.3</v>
      </c>
      <c r="J86">
        <v>0.3</v>
      </c>
      <c r="K86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f t="shared" si="52"/>
        <v>4.8999999999999995</v>
      </c>
      <c r="U86">
        <v>0.3</v>
      </c>
      <c r="V86">
        <f t="shared" si="51"/>
        <v>5.1999999999999993</v>
      </c>
    </row>
    <row r="87" spans="1:22" x14ac:dyDescent="0.2">
      <c r="A87" s="172">
        <f>'Web Graph Info.'!A80:A227</f>
        <v>42225</v>
      </c>
      <c r="B87" s="101">
        <v>3.3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1.3</v>
      </c>
      <c r="J87" s="101">
        <v>0.3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f t="shared" ref="T87:T88" si="61">IF(SUM(B87:S87)=0,NA(),SUM(B87:S87))</f>
        <v>4.8999999999999995</v>
      </c>
      <c r="U87" s="101">
        <v>0.3</v>
      </c>
      <c r="V87" s="101">
        <f t="shared" ref="V87" si="62">T87+U87</f>
        <v>5.1999999999999993</v>
      </c>
    </row>
    <row r="88" spans="1:22" x14ac:dyDescent="0.2">
      <c r="A88" s="172">
        <f>'Web Graph Info.'!A81:A228</f>
        <v>42226</v>
      </c>
      <c r="B88" s="101">
        <v>3.3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1.3</v>
      </c>
      <c r="J88" s="101">
        <v>0.3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f t="shared" si="61"/>
        <v>4.8999999999999995</v>
      </c>
      <c r="U88" s="101">
        <v>0.3</v>
      </c>
      <c r="V88">
        <f t="shared" si="51"/>
        <v>5.1999999999999993</v>
      </c>
    </row>
    <row r="89" spans="1:22" x14ac:dyDescent="0.2">
      <c r="A89" s="172">
        <f>'Web Graph Info.'!A82:A229</f>
        <v>42227</v>
      </c>
      <c r="B89" s="101">
        <v>4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1</v>
      </c>
      <c r="J89" s="101">
        <v>1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52"/>
        <v>6</v>
      </c>
      <c r="U89">
        <v>1</v>
      </c>
      <c r="V89">
        <f t="shared" si="51"/>
        <v>7</v>
      </c>
    </row>
    <row r="90" spans="1:22" x14ac:dyDescent="0.2">
      <c r="A90" s="172">
        <f>'Web Graph Info.'!A83:A230</f>
        <v>42228</v>
      </c>
      <c r="B90" s="101">
        <v>4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1</v>
      </c>
      <c r="J90" s="101">
        <v>1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f t="shared" ref="T90" si="63">IF(SUM(B90:S90)=0,NA(),SUM(B90:S90))</f>
        <v>6</v>
      </c>
      <c r="U90" s="101">
        <v>1</v>
      </c>
      <c r="V90">
        <f t="shared" si="51"/>
        <v>7</v>
      </c>
    </row>
    <row r="91" spans="1:22" x14ac:dyDescent="0.2">
      <c r="A91" s="172">
        <f>'Web Graph Info.'!A84:A231</f>
        <v>42229</v>
      </c>
      <c r="B91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1.5</v>
      </c>
      <c r="J91">
        <v>0</v>
      </c>
      <c r="K91">
        <v>0</v>
      </c>
      <c r="L91">
        <v>0.5</v>
      </c>
      <c r="M91">
        <v>1.5</v>
      </c>
      <c r="N91">
        <v>0</v>
      </c>
      <c r="O91">
        <v>0.5</v>
      </c>
      <c r="P91">
        <v>0</v>
      </c>
      <c r="Q91">
        <v>0</v>
      </c>
      <c r="R91">
        <v>0</v>
      </c>
      <c r="S91" s="89">
        <v>0</v>
      </c>
      <c r="T91" s="101">
        <f t="shared" si="52"/>
        <v>10</v>
      </c>
      <c r="U91">
        <v>2</v>
      </c>
      <c r="V91">
        <f t="shared" si="51"/>
        <v>12</v>
      </c>
    </row>
    <row r="92" spans="1:22" x14ac:dyDescent="0.2">
      <c r="A92" s="172">
        <f>'Web Graph Info.'!A85:A232</f>
        <v>42230</v>
      </c>
      <c r="B92" s="101">
        <v>6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1.5</v>
      </c>
      <c r="J92" s="101">
        <v>0</v>
      </c>
      <c r="K92" s="101">
        <v>0</v>
      </c>
      <c r="L92" s="101">
        <v>0.5</v>
      </c>
      <c r="M92" s="101">
        <v>1.5</v>
      </c>
      <c r="N92" s="101">
        <v>0</v>
      </c>
      <c r="O92" s="101">
        <v>0.5</v>
      </c>
      <c r="P92" s="101">
        <v>0</v>
      </c>
      <c r="Q92" s="101">
        <v>0</v>
      </c>
      <c r="R92" s="101">
        <v>0</v>
      </c>
      <c r="S92" s="101">
        <v>0</v>
      </c>
      <c r="T92" s="101">
        <f t="shared" ref="T92" si="64">IF(SUM(B92:S92)=0,NA(),SUM(B92:S92))</f>
        <v>10</v>
      </c>
      <c r="U92" s="101">
        <v>2</v>
      </c>
      <c r="V92" s="101">
        <f t="shared" ref="V92" si="65">T92+U92</f>
        <v>12</v>
      </c>
    </row>
    <row r="93" spans="1:22" x14ac:dyDescent="0.2">
      <c r="A93" s="172">
        <f>'Web Graph Info.'!A86:A233</f>
        <v>42231</v>
      </c>
      <c r="B93">
        <v>1.3</v>
      </c>
      <c r="C93">
        <v>0.3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f t="shared" si="52"/>
        <v>1.6</v>
      </c>
      <c r="U93">
        <v>0.6</v>
      </c>
      <c r="V93">
        <f t="shared" si="51"/>
        <v>2.2000000000000002</v>
      </c>
    </row>
    <row r="94" spans="1:22" x14ac:dyDescent="0.2">
      <c r="A94" s="172">
        <f>'Web Graph Info.'!A87:A234</f>
        <v>42232</v>
      </c>
      <c r="B94" s="101">
        <v>1.3</v>
      </c>
      <c r="C94" s="101">
        <v>0.3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66">IF(SUM(B94:S94)=0,NA(),SUM(B94:S94))</f>
        <v>1.6</v>
      </c>
      <c r="U94" s="101">
        <v>0.6</v>
      </c>
      <c r="V94">
        <f t="shared" si="51"/>
        <v>2.2000000000000002</v>
      </c>
    </row>
    <row r="95" spans="1:22" x14ac:dyDescent="0.2">
      <c r="A95" s="172">
        <f>'Web Graph Info.'!A88:A235</f>
        <v>42233</v>
      </c>
      <c r="B95" s="101">
        <v>1.3</v>
      </c>
      <c r="C95" s="101">
        <v>0.3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66"/>
        <v>1.6</v>
      </c>
      <c r="U95" s="101">
        <v>0.6</v>
      </c>
      <c r="V95">
        <f t="shared" si="51"/>
        <v>2.2000000000000002</v>
      </c>
    </row>
    <row r="96" spans="1:22" x14ac:dyDescent="0.2">
      <c r="A96" s="172">
        <f>'Web Graph Info.'!A89:A236</f>
        <v>42234</v>
      </c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0.5</v>
      </c>
      <c r="J96" s="101">
        <v>1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f t="shared" si="52"/>
        <v>1.5</v>
      </c>
      <c r="U96" s="101">
        <v>0</v>
      </c>
      <c r="V96">
        <f t="shared" si="51"/>
        <v>1.5</v>
      </c>
    </row>
    <row r="97" spans="1:22" x14ac:dyDescent="0.2">
      <c r="A97" s="172">
        <f>'Web Graph Info.'!A90:A237</f>
        <v>42235</v>
      </c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0.5</v>
      </c>
      <c r="J97" s="101">
        <v>1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f t="shared" ref="T97:T98" si="67">IF(SUM(B97:S97)=0,NA(),SUM(B97:S97))</f>
        <v>1.5</v>
      </c>
      <c r="U97" s="101">
        <v>0</v>
      </c>
      <c r="V97" s="101">
        <f t="shared" ref="V97:V98" si="68">T97+U97</f>
        <v>1.5</v>
      </c>
    </row>
    <row r="98" spans="1:22" x14ac:dyDescent="0.2">
      <c r="A98" s="172">
        <f>'Web Graph Info.'!A91:A238</f>
        <v>42236</v>
      </c>
      <c r="B98" s="101">
        <v>0.5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2</v>
      </c>
      <c r="J98" s="101">
        <v>0</v>
      </c>
      <c r="K98" s="101">
        <v>0</v>
      </c>
      <c r="L98" s="101">
        <v>0</v>
      </c>
      <c r="M98" s="101">
        <v>1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f t="shared" si="67"/>
        <v>3.5</v>
      </c>
      <c r="U98" s="101">
        <v>1</v>
      </c>
      <c r="V98" s="101">
        <f t="shared" si="68"/>
        <v>4.5</v>
      </c>
    </row>
    <row r="99" spans="1:22" x14ac:dyDescent="0.2">
      <c r="A99" s="172">
        <f>'Web Graph Info.'!A92:A239</f>
        <v>42237</v>
      </c>
      <c r="B99" s="101">
        <v>0.5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2</v>
      </c>
      <c r="J99" s="101">
        <v>0</v>
      </c>
      <c r="K99" s="101">
        <v>0</v>
      </c>
      <c r="L99" s="101">
        <v>0</v>
      </c>
      <c r="M99" s="101">
        <v>1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f t="shared" si="52"/>
        <v>3.5</v>
      </c>
      <c r="U99" s="101">
        <v>1</v>
      </c>
      <c r="V99">
        <f t="shared" si="51"/>
        <v>4.5</v>
      </c>
    </row>
    <row r="100" spans="1:22" x14ac:dyDescent="0.2">
      <c r="A100" s="172">
        <f>'Web Graph Info.'!A93:A240</f>
        <v>42238</v>
      </c>
      <c r="B100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f>4/3</f>
        <v>1.3333333333333333</v>
      </c>
      <c r="J100" s="101">
        <v>0</v>
      </c>
      <c r="K100" s="101">
        <v>0</v>
      </c>
      <c r="L100" s="101">
        <v>0.3</v>
      </c>
      <c r="M100" s="101">
        <v>1</v>
      </c>
      <c r="N100" s="101">
        <v>0</v>
      </c>
      <c r="O100" s="101">
        <v>0.3</v>
      </c>
      <c r="P100" s="101">
        <v>0</v>
      </c>
      <c r="Q100" s="101">
        <v>0</v>
      </c>
      <c r="R100" s="101">
        <v>0</v>
      </c>
      <c r="S100" s="101">
        <v>0</v>
      </c>
      <c r="T100" s="101">
        <f t="shared" si="52"/>
        <v>3.9333333333333327</v>
      </c>
      <c r="U100" s="101">
        <v>0</v>
      </c>
      <c r="V100" s="101">
        <v>3.9333333000000001</v>
      </c>
    </row>
    <row r="101" spans="1:22" x14ac:dyDescent="0.2">
      <c r="A101" s="172">
        <f>'Web Graph Info.'!A94:A241</f>
        <v>42239</v>
      </c>
      <c r="B101" s="101">
        <v>1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f t="shared" ref="I101:I102" si="69">4/3</f>
        <v>1.3333333333333333</v>
      </c>
      <c r="J101" s="101">
        <v>0</v>
      </c>
      <c r="K101" s="101">
        <v>0</v>
      </c>
      <c r="L101" s="101">
        <v>0.3</v>
      </c>
      <c r="M101" s="101">
        <v>1</v>
      </c>
      <c r="N101" s="101">
        <v>0</v>
      </c>
      <c r="O101">
        <v>0.3</v>
      </c>
      <c r="P101" s="101">
        <v>0</v>
      </c>
      <c r="Q101" s="101">
        <v>0</v>
      </c>
      <c r="R101" s="101">
        <v>0</v>
      </c>
      <c r="S101" s="101">
        <v>0</v>
      </c>
      <c r="T101" s="101">
        <f t="shared" si="52"/>
        <v>3.9333333333333327</v>
      </c>
      <c r="U101" s="101">
        <v>0</v>
      </c>
      <c r="V101">
        <f t="shared" si="51"/>
        <v>3.9333333333333327</v>
      </c>
    </row>
    <row r="102" spans="1:22" x14ac:dyDescent="0.2">
      <c r="A102" s="172">
        <f>'Web Graph Info.'!A95:A242</f>
        <v>42240</v>
      </c>
      <c r="B102" s="101">
        <v>1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f t="shared" si="69"/>
        <v>1.3333333333333333</v>
      </c>
      <c r="J102" s="101">
        <v>0</v>
      </c>
      <c r="K102" s="101">
        <v>0</v>
      </c>
      <c r="L102" s="101">
        <v>0.3</v>
      </c>
      <c r="M102" s="101">
        <v>1</v>
      </c>
      <c r="N102" s="101">
        <v>0</v>
      </c>
      <c r="O102" s="101">
        <v>0.3</v>
      </c>
      <c r="P102" s="101">
        <v>0</v>
      </c>
      <c r="Q102" s="101">
        <v>0</v>
      </c>
      <c r="R102" s="101">
        <v>0</v>
      </c>
      <c r="S102" s="101">
        <v>0</v>
      </c>
      <c r="T102" s="101">
        <f t="shared" si="52"/>
        <v>3.9333333333333327</v>
      </c>
      <c r="U102" s="101">
        <v>0</v>
      </c>
      <c r="V102">
        <f t="shared" si="51"/>
        <v>3.9333333333333327</v>
      </c>
    </row>
    <row r="103" spans="1:22" x14ac:dyDescent="0.2">
      <c r="A103" s="172">
        <f>'Web Graph Info.'!A96:A243</f>
        <v>42241</v>
      </c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0.5</v>
      </c>
      <c r="P103" s="101">
        <v>0</v>
      </c>
      <c r="Q103" s="101">
        <v>0</v>
      </c>
      <c r="R103" s="101">
        <v>0</v>
      </c>
      <c r="S103" s="101">
        <v>0</v>
      </c>
      <c r="T103" s="101">
        <f t="shared" ref="T103" si="70">IF(SUM(B103:S103)=0,NA(),SUM(B103:S103))</f>
        <v>0.5</v>
      </c>
      <c r="U103" s="101">
        <v>0.5</v>
      </c>
      <c r="V103" s="101">
        <f t="shared" ref="V103" si="71">T103+U103</f>
        <v>1</v>
      </c>
    </row>
    <row r="104" spans="1:22" x14ac:dyDescent="0.2">
      <c r="A104" s="172">
        <f>'Web Graph Info.'!A97:A244</f>
        <v>42242</v>
      </c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0.5</v>
      </c>
      <c r="P104" s="101">
        <v>0</v>
      </c>
      <c r="Q104" s="101">
        <v>0</v>
      </c>
      <c r="R104" s="101">
        <v>0</v>
      </c>
      <c r="S104" s="101">
        <v>0</v>
      </c>
      <c r="T104" s="101">
        <f t="shared" ref="T104" si="72">IF(SUM(B104:S104)=0,NA(),SUM(B104:S104))</f>
        <v>0.5</v>
      </c>
      <c r="U104" s="101">
        <v>0.5</v>
      </c>
      <c r="V104" s="101">
        <f t="shared" ref="V104" si="73">T104+U104</f>
        <v>1</v>
      </c>
    </row>
    <row r="105" spans="1:22" x14ac:dyDescent="0.2">
      <c r="A105" s="172">
        <f>'Web Graph Info.'!A98:A245</f>
        <v>42243</v>
      </c>
      <c r="B105">
        <v>2.5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</v>
      </c>
      <c r="J105">
        <v>0</v>
      </c>
      <c r="K105" s="101">
        <v>0</v>
      </c>
      <c r="L105">
        <v>0</v>
      </c>
      <c r="M105">
        <v>0</v>
      </c>
      <c r="N105">
        <v>0</v>
      </c>
      <c r="O105">
        <v>1.5</v>
      </c>
      <c r="P105">
        <v>0</v>
      </c>
      <c r="Q105">
        <v>0</v>
      </c>
      <c r="R105">
        <v>0</v>
      </c>
      <c r="S105" s="89">
        <v>0</v>
      </c>
      <c r="T105" s="101">
        <f t="shared" si="52"/>
        <v>4.5</v>
      </c>
      <c r="U105">
        <v>0</v>
      </c>
      <c r="V105">
        <f t="shared" si="51"/>
        <v>4.5</v>
      </c>
    </row>
    <row r="106" spans="1:22" x14ac:dyDescent="0.2">
      <c r="A106" s="172">
        <f>'Web Graph Info.'!A99:A246</f>
        <v>42244</v>
      </c>
      <c r="B106" s="101">
        <v>2.5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0.5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1.5</v>
      </c>
      <c r="P106" s="101">
        <v>0</v>
      </c>
      <c r="Q106" s="101">
        <v>0</v>
      </c>
      <c r="R106" s="101">
        <v>0</v>
      </c>
      <c r="S106" s="101">
        <v>0</v>
      </c>
      <c r="T106" s="101">
        <f t="shared" si="52"/>
        <v>4.5</v>
      </c>
      <c r="U106" s="101">
        <v>0</v>
      </c>
      <c r="V106">
        <f t="shared" si="51"/>
        <v>4.5</v>
      </c>
    </row>
    <row r="107" spans="1:22" x14ac:dyDescent="0.2">
      <c r="A107" s="172">
        <f>'Web Graph Info.'!A100:A247</f>
        <v>42245</v>
      </c>
      <c r="B107">
        <f>12/3</f>
        <v>4</v>
      </c>
      <c r="C107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>
        <v>0.6</v>
      </c>
      <c r="K107" s="101">
        <v>0</v>
      </c>
      <c r="L107" s="101">
        <v>0</v>
      </c>
      <c r="M107" s="101">
        <v>0</v>
      </c>
      <c r="N107" s="101">
        <v>0</v>
      </c>
      <c r="O107">
        <f>17/3</f>
        <v>5.666666666666667</v>
      </c>
      <c r="P107">
        <v>0</v>
      </c>
      <c r="Q107" s="101">
        <v>0</v>
      </c>
      <c r="R107" s="101">
        <v>0</v>
      </c>
      <c r="S107" s="101">
        <v>0</v>
      </c>
      <c r="T107" s="101">
        <f t="shared" si="52"/>
        <v>10.266666666666666</v>
      </c>
      <c r="U107">
        <v>0.6</v>
      </c>
      <c r="V107">
        <f t="shared" si="51"/>
        <v>10.866666666666665</v>
      </c>
    </row>
    <row r="108" spans="1:22" x14ac:dyDescent="0.2">
      <c r="A108" s="172">
        <f>'Web Graph Info.'!A101:A248</f>
        <v>42246</v>
      </c>
      <c r="B108">
        <v>4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0.6</v>
      </c>
      <c r="K108" s="101">
        <v>0</v>
      </c>
      <c r="L108" s="101">
        <v>0</v>
      </c>
      <c r="M108" s="101">
        <v>0</v>
      </c>
      <c r="N108" s="101">
        <v>0</v>
      </c>
      <c r="O108" s="101">
        <f t="shared" ref="O108:O109" si="74">17/3</f>
        <v>5.666666666666667</v>
      </c>
      <c r="P108" s="101">
        <v>0</v>
      </c>
      <c r="Q108" s="101">
        <v>0</v>
      </c>
      <c r="R108" s="101">
        <v>0</v>
      </c>
      <c r="S108" s="101">
        <v>0</v>
      </c>
      <c r="T108" s="101">
        <f t="shared" si="52"/>
        <v>10.266666666666666</v>
      </c>
      <c r="U108">
        <v>0.6</v>
      </c>
      <c r="V108">
        <f t="shared" si="51"/>
        <v>10.866666666666665</v>
      </c>
    </row>
    <row r="109" spans="1:22" x14ac:dyDescent="0.2">
      <c r="A109" s="172">
        <f>'Web Graph Info.'!A102:A249</f>
        <v>42247</v>
      </c>
      <c r="B109">
        <v>4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>
        <v>0.6</v>
      </c>
      <c r="K109" s="101">
        <v>0</v>
      </c>
      <c r="L109" s="101">
        <v>0</v>
      </c>
      <c r="M109" s="101">
        <v>0</v>
      </c>
      <c r="N109" s="101">
        <v>0</v>
      </c>
      <c r="O109" s="101">
        <f t="shared" si="74"/>
        <v>5.666666666666667</v>
      </c>
      <c r="P109" s="101">
        <v>0</v>
      </c>
      <c r="Q109" s="101">
        <v>0</v>
      </c>
      <c r="R109" s="101">
        <v>0</v>
      </c>
      <c r="S109" s="101">
        <v>0</v>
      </c>
      <c r="T109" s="101">
        <f t="shared" si="52"/>
        <v>10.266666666666666</v>
      </c>
      <c r="U109">
        <v>0.6</v>
      </c>
      <c r="V109">
        <f t="shared" si="51"/>
        <v>10.866666666666665</v>
      </c>
    </row>
    <row r="110" spans="1:22" x14ac:dyDescent="0.2">
      <c r="A110" s="172">
        <f>'Web Graph Info.'!A103:A250</f>
        <v>42248</v>
      </c>
      <c r="B110" s="101">
        <v>2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0.5</v>
      </c>
      <c r="N110" s="101">
        <v>0</v>
      </c>
      <c r="O110" s="101">
        <v>1</v>
      </c>
      <c r="P110" s="101">
        <v>0</v>
      </c>
      <c r="Q110" s="101">
        <v>0</v>
      </c>
      <c r="R110" s="101">
        <v>0</v>
      </c>
      <c r="S110" s="101">
        <v>0</v>
      </c>
      <c r="T110" s="101">
        <f t="shared" si="52"/>
        <v>3.5</v>
      </c>
      <c r="U110">
        <v>0</v>
      </c>
      <c r="V110">
        <f t="shared" si="51"/>
        <v>3.5</v>
      </c>
    </row>
    <row r="111" spans="1:22" x14ac:dyDescent="0.2">
      <c r="A111" s="172">
        <f>'Web Graph Info.'!A104:A251</f>
        <v>42249</v>
      </c>
      <c r="B111" s="101">
        <v>2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0.5</v>
      </c>
      <c r="N111" s="101">
        <v>0</v>
      </c>
      <c r="O111" s="101">
        <v>1</v>
      </c>
      <c r="P111" s="101">
        <v>0</v>
      </c>
      <c r="Q111" s="101">
        <v>0</v>
      </c>
      <c r="R111" s="101">
        <v>0</v>
      </c>
      <c r="S111" s="101">
        <v>0</v>
      </c>
      <c r="T111" s="101">
        <f t="shared" ref="T111" si="75">IF(SUM(B111:S111)=0,NA(),SUM(B111:S111))</f>
        <v>3.5</v>
      </c>
      <c r="U111" s="101">
        <v>0</v>
      </c>
      <c r="V111" s="101">
        <f t="shared" ref="V111" si="76">T111+U111</f>
        <v>3.5</v>
      </c>
    </row>
    <row r="112" spans="1:22" x14ac:dyDescent="0.2">
      <c r="A112" s="172">
        <f>'Web Graph Info.'!A105:A252</f>
        <v>42250</v>
      </c>
      <c r="B112">
        <v>2.5</v>
      </c>
      <c r="C112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>
        <v>1</v>
      </c>
      <c r="J112">
        <v>0</v>
      </c>
      <c r="K112" s="101">
        <v>0</v>
      </c>
      <c r="L112" s="101">
        <v>0.5</v>
      </c>
      <c r="M112" s="101">
        <v>0</v>
      </c>
      <c r="N112" s="101">
        <v>0</v>
      </c>
      <c r="O112" s="101">
        <v>1.5</v>
      </c>
      <c r="P112" s="101">
        <v>0</v>
      </c>
      <c r="Q112" s="101">
        <v>0</v>
      </c>
      <c r="R112" s="101">
        <v>0</v>
      </c>
      <c r="S112" s="101">
        <v>0</v>
      </c>
      <c r="T112" s="101">
        <f t="shared" si="52"/>
        <v>5.5</v>
      </c>
      <c r="U112">
        <v>1</v>
      </c>
      <c r="V112">
        <f t="shared" si="51"/>
        <v>6.5</v>
      </c>
    </row>
    <row r="113" spans="1:22" x14ac:dyDescent="0.2">
      <c r="A113" s="172">
        <f>'Web Graph Info.'!A106:A253</f>
        <v>42251</v>
      </c>
      <c r="B113" s="101">
        <v>2.5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1</v>
      </c>
      <c r="J113" s="101">
        <v>0</v>
      </c>
      <c r="K113" s="101">
        <v>0</v>
      </c>
      <c r="L113" s="101">
        <v>0.5</v>
      </c>
      <c r="M113" s="101">
        <v>0</v>
      </c>
      <c r="N113" s="101">
        <v>0</v>
      </c>
      <c r="O113" s="101">
        <v>1.5</v>
      </c>
      <c r="P113" s="101">
        <v>0</v>
      </c>
      <c r="Q113" s="101">
        <v>0</v>
      </c>
      <c r="R113" s="101">
        <v>0</v>
      </c>
      <c r="S113" s="101">
        <v>0</v>
      </c>
      <c r="T113" s="101">
        <f t="shared" ref="T113" si="77">IF(SUM(B113:S113)=0,NA(),SUM(B113:S113))</f>
        <v>5.5</v>
      </c>
      <c r="U113" s="101">
        <v>1</v>
      </c>
      <c r="V113" s="101">
        <f t="shared" ref="V113" si="78">T113+U113</f>
        <v>6.5</v>
      </c>
    </row>
    <row r="114" spans="1:22" x14ac:dyDescent="0.2">
      <c r="A114" s="172">
        <f>'Web Graph Info.'!A107:A254</f>
        <v>42252</v>
      </c>
      <c r="B114" s="101">
        <v>0.25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0.25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0.25</v>
      </c>
      <c r="P114" s="101">
        <v>0</v>
      </c>
      <c r="Q114" s="101">
        <v>0</v>
      </c>
      <c r="R114" s="101">
        <v>0</v>
      </c>
      <c r="S114" s="101">
        <v>0</v>
      </c>
      <c r="T114" s="101">
        <f t="shared" si="52"/>
        <v>0.75</v>
      </c>
      <c r="U114">
        <v>0</v>
      </c>
      <c r="V114">
        <f t="shared" si="51"/>
        <v>0.75</v>
      </c>
    </row>
    <row r="115" spans="1:22" x14ac:dyDescent="0.2">
      <c r="A115" s="172">
        <f>'Web Graph Info.'!A108:A255</f>
        <v>42253</v>
      </c>
      <c r="B115" s="101">
        <v>0.25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0.25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0.25</v>
      </c>
      <c r="P115" s="101">
        <v>0</v>
      </c>
      <c r="Q115" s="101">
        <v>0</v>
      </c>
      <c r="R115" s="101">
        <v>0</v>
      </c>
      <c r="S115" s="101">
        <v>0</v>
      </c>
      <c r="T115" s="101">
        <f t="shared" ref="T115:T117" si="79">IF(SUM(B115:S115)=0,NA(),SUM(B115:S115))</f>
        <v>0.75</v>
      </c>
      <c r="U115" s="101">
        <v>0</v>
      </c>
      <c r="V115" s="101">
        <f t="shared" ref="V115:V117" si="80">T115+U115</f>
        <v>0.75</v>
      </c>
    </row>
    <row r="116" spans="1:22" x14ac:dyDescent="0.2">
      <c r="A116" s="172">
        <f>'Web Graph Info.'!A109:A256</f>
        <v>42254</v>
      </c>
      <c r="B116" s="101">
        <v>0.25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0.25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0.25</v>
      </c>
      <c r="P116" s="101">
        <v>0</v>
      </c>
      <c r="Q116" s="101">
        <v>0</v>
      </c>
      <c r="R116" s="101">
        <v>0</v>
      </c>
      <c r="S116" s="101">
        <v>0</v>
      </c>
      <c r="T116" s="101">
        <f t="shared" si="79"/>
        <v>0.75</v>
      </c>
      <c r="U116" s="101">
        <v>0</v>
      </c>
      <c r="V116" s="101">
        <f t="shared" si="80"/>
        <v>0.75</v>
      </c>
    </row>
    <row r="117" spans="1:22" x14ac:dyDescent="0.2">
      <c r="A117" s="172">
        <f>'Web Graph Info.'!A110:A257</f>
        <v>42255</v>
      </c>
      <c r="B117" s="101">
        <v>0.25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0.25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0.25</v>
      </c>
      <c r="P117" s="101">
        <v>0</v>
      </c>
      <c r="Q117" s="101">
        <v>0</v>
      </c>
      <c r="R117" s="101">
        <v>0</v>
      </c>
      <c r="S117" s="101">
        <v>0</v>
      </c>
      <c r="T117" s="101">
        <f t="shared" si="79"/>
        <v>0.75</v>
      </c>
      <c r="U117" s="101">
        <v>0</v>
      </c>
      <c r="V117" s="101">
        <f t="shared" si="80"/>
        <v>0.75</v>
      </c>
    </row>
    <row r="118" spans="1:22" x14ac:dyDescent="0.2">
      <c r="A118" s="172">
        <f>'Web Graph Info.'!A111:A258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2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1</v>
      </c>
      <c r="P118" s="101">
        <v>0</v>
      </c>
      <c r="Q118" s="101">
        <v>0</v>
      </c>
      <c r="R118" s="101">
        <v>0</v>
      </c>
      <c r="S118" s="101">
        <v>0</v>
      </c>
      <c r="T118" s="101">
        <f t="shared" si="52"/>
        <v>3</v>
      </c>
      <c r="U118" s="101">
        <v>0</v>
      </c>
      <c r="V118">
        <f t="shared" si="51"/>
        <v>3</v>
      </c>
    </row>
    <row r="119" spans="1:22" x14ac:dyDescent="0.2">
      <c r="A119" s="172">
        <f>'Web Graph Info.'!A112:A259</f>
        <v>42257</v>
      </c>
      <c r="B119" s="101">
        <v>0.5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1</v>
      </c>
      <c r="P119" s="101">
        <v>0</v>
      </c>
      <c r="Q119" s="101">
        <v>0</v>
      </c>
      <c r="R119" s="101">
        <v>0</v>
      </c>
      <c r="S119" s="101">
        <v>0</v>
      </c>
      <c r="T119" s="101">
        <f t="shared" si="52"/>
        <v>1.5</v>
      </c>
      <c r="U119" s="101">
        <v>0</v>
      </c>
      <c r="V119">
        <f t="shared" si="51"/>
        <v>1.5</v>
      </c>
    </row>
    <row r="120" spans="1:22" x14ac:dyDescent="0.2">
      <c r="A120" s="172">
        <f>'Web Graph Info.'!A113:A260</f>
        <v>42258</v>
      </c>
      <c r="B120" s="101">
        <v>0.5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1</v>
      </c>
      <c r="P120" s="101">
        <v>0</v>
      </c>
      <c r="Q120" s="101">
        <v>0</v>
      </c>
      <c r="R120" s="101">
        <v>0</v>
      </c>
      <c r="S120" s="101">
        <v>0</v>
      </c>
      <c r="T120" s="101">
        <f t="shared" ref="T120" si="81">IF(SUM(B120:S120)=0,NA(),SUM(B120:S120))</f>
        <v>1.5</v>
      </c>
      <c r="U120" s="101">
        <v>0</v>
      </c>
      <c r="V120" s="101">
        <f t="shared" ref="V120" si="82">T120+U120</f>
        <v>1.5</v>
      </c>
    </row>
    <row r="121" spans="1:22" x14ac:dyDescent="0.2">
      <c r="A121" s="172">
        <f>'Web Graph Info.'!A114:A261</f>
        <v>42259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 s="101">
        <v>0</v>
      </c>
      <c r="L121">
        <v>0</v>
      </c>
      <c r="M121">
        <v>0</v>
      </c>
      <c r="N121">
        <v>0</v>
      </c>
      <c r="O121">
        <v>2.2999999999999998</v>
      </c>
      <c r="P121">
        <v>0</v>
      </c>
      <c r="Q121">
        <v>0</v>
      </c>
      <c r="R121">
        <v>0</v>
      </c>
      <c r="S121" s="89">
        <v>0</v>
      </c>
      <c r="T121" s="101">
        <f t="shared" si="52"/>
        <v>4.3</v>
      </c>
      <c r="U121">
        <v>0.6</v>
      </c>
      <c r="V121">
        <f t="shared" si="51"/>
        <v>4.8999999999999995</v>
      </c>
    </row>
    <row r="122" spans="1:22" x14ac:dyDescent="0.2">
      <c r="A122" s="172">
        <f>'Web Graph Info.'!A115:A262</f>
        <v>42260</v>
      </c>
      <c r="B122" s="101">
        <v>1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1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2.2999999999999998</v>
      </c>
      <c r="P122" s="101">
        <v>0</v>
      </c>
      <c r="Q122" s="101">
        <v>0</v>
      </c>
      <c r="R122" s="101">
        <v>0</v>
      </c>
      <c r="S122" s="101">
        <v>0</v>
      </c>
      <c r="T122" s="101">
        <f t="shared" ref="T122:T123" si="83">IF(SUM(B122:S122)=0,NA(),SUM(B122:S122))</f>
        <v>4.3</v>
      </c>
      <c r="U122" s="101">
        <v>0.6</v>
      </c>
      <c r="V122" s="101">
        <f t="shared" ref="V122:V123" si="84">T122+U122</f>
        <v>4.8999999999999995</v>
      </c>
    </row>
    <row r="123" spans="1:22" x14ac:dyDescent="0.2">
      <c r="A123" s="172">
        <f>'Web Graph Info.'!A116:A263</f>
        <v>42261</v>
      </c>
      <c r="B123" s="101">
        <v>1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1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2.2999999999999998</v>
      </c>
      <c r="P123" s="101">
        <v>0</v>
      </c>
      <c r="Q123" s="101">
        <v>0</v>
      </c>
      <c r="R123" s="101">
        <v>0</v>
      </c>
      <c r="S123" s="101">
        <v>0</v>
      </c>
      <c r="T123" s="101">
        <f t="shared" si="83"/>
        <v>4.3</v>
      </c>
      <c r="U123" s="101">
        <v>0.6</v>
      </c>
      <c r="V123" s="101">
        <f t="shared" si="84"/>
        <v>4.8999999999999995</v>
      </c>
    </row>
    <row r="124" spans="1:22" x14ac:dyDescent="0.2">
      <c r="A124" s="172">
        <f>'Web Graph Info.'!A117:A264</f>
        <v>42262</v>
      </c>
      <c r="B124" s="101">
        <v>3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2">
        <v>0</v>
      </c>
      <c r="I124" s="8">
        <v>0.5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0.5</v>
      </c>
      <c r="P124" s="12">
        <v>0</v>
      </c>
      <c r="Q124" s="12">
        <v>0</v>
      </c>
      <c r="R124" s="12">
        <v>0</v>
      </c>
      <c r="S124" s="4">
        <v>0</v>
      </c>
      <c r="T124" s="101">
        <f t="shared" si="52"/>
        <v>4</v>
      </c>
      <c r="U124" s="4">
        <v>0.5</v>
      </c>
      <c r="V124">
        <f t="shared" si="51"/>
        <v>4.5</v>
      </c>
    </row>
    <row r="125" spans="1:22" x14ac:dyDescent="0.2">
      <c r="A125" s="172">
        <f>'Web Graph Info.'!A118:A265</f>
        <v>42263</v>
      </c>
      <c r="B125" s="101">
        <v>3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2">
        <v>0</v>
      </c>
      <c r="I125" s="8">
        <v>0.5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8">
        <v>0.5</v>
      </c>
      <c r="P125" s="12">
        <v>0</v>
      </c>
      <c r="Q125" s="12">
        <v>0</v>
      </c>
      <c r="R125" s="12">
        <v>0</v>
      </c>
      <c r="S125" s="4">
        <v>0</v>
      </c>
      <c r="T125" s="101">
        <f t="shared" ref="T125" si="85">IF(SUM(B125:S125)=0,NA(),SUM(B125:S125))</f>
        <v>4</v>
      </c>
      <c r="U125" s="4">
        <v>0.5</v>
      </c>
      <c r="V125" s="101">
        <f t="shared" ref="V125" si="86">T125+U125</f>
        <v>4.5</v>
      </c>
    </row>
    <row r="126" spans="1:22" x14ac:dyDescent="0.2">
      <c r="A126" s="172">
        <f>'Web Graph Info.'!A119:A266</f>
        <v>42264</v>
      </c>
      <c r="B126"/>
      <c r="H126" s="12"/>
      <c r="I126" s="8"/>
      <c r="J126" s="4"/>
      <c r="K126" s="101"/>
      <c r="L126" s="4"/>
      <c r="M126" s="4"/>
      <c r="N126" s="12"/>
      <c r="O126" s="8"/>
      <c r="P126" s="12"/>
      <c r="Q126" s="12"/>
      <c r="R126" s="12"/>
      <c r="S126" s="4"/>
      <c r="T126" s="101" t="e">
        <f t="shared" si="52"/>
        <v>#N/A</v>
      </c>
      <c r="U126" s="4"/>
      <c r="V126" t="e">
        <f t="shared" si="51"/>
        <v>#N/A</v>
      </c>
    </row>
    <row r="127" spans="1:22" x14ac:dyDescent="0.2">
      <c r="A127" s="172">
        <f>'Web Graph Info.'!A120:A267</f>
        <v>42265</v>
      </c>
      <c r="B127" s="101"/>
      <c r="C127" s="101"/>
      <c r="D127" s="101"/>
      <c r="E127" s="101"/>
      <c r="F127" s="101"/>
      <c r="G127" s="101"/>
      <c r="H127" s="12"/>
      <c r="I127" s="8"/>
      <c r="J127" s="4"/>
      <c r="K127" s="101"/>
      <c r="L127" s="4"/>
      <c r="M127" s="4"/>
      <c r="N127" s="12"/>
      <c r="O127" s="8"/>
      <c r="P127" s="12"/>
      <c r="Q127" s="12"/>
      <c r="R127" s="12"/>
      <c r="S127" s="4"/>
      <c r="T127" s="101" t="e">
        <f t="shared" si="52"/>
        <v>#N/A</v>
      </c>
      <c r="U127" s="4"/>
      <c r="V127" t="e">
        <f t="shared" si="51"/>
        <v>#N/A</v>
      </c>
    </row>
    <row r="128" spans="1:22" x14ac:dyDescent="0.2">
      <c r="A128" s="172">
        <f>'Web Graph Info.'!A121:A268</f>
        <v>42266</v>
      </c>
      <c r="B128"/>
      <c r="H128" s="12"/>
      <c r="I128" s="8"/>
      <c r="J128" s="4"/>
      <c r="K128" s="101"/>
      <c r="L128" s="4"/>
      <c r="M128" s="4"/>
      <c r="N128" s="12"/>
      <c r="O128" s="8"/>
      <c r="P128" s="12"/>
      <c r="Q128" s="12"/>
      <c r="R128" s="12"/>
      <c r="S128" s="4"/>
      <c r="T128" s="101" t="e">
        <f t="shared" si="52"/>
        <v>#N/A</v>
      </c>
      <c r="U128" s="4"/>
      <c r="V128" t="e">
        <f t="shared" si="51"/>
        <v>#N/A</v>
      </c>
    </row>
    <row r="129" spans="1:22" x14ac:dyDescent="0.2">
      <c r="A129" s="172">
        <f>'Web Graph Info.'!A122:A269</f>
        <v>42267</v>
      </c>
      <c r="B129"/>
      <c r="H129" s="12"/>
      <c r="I129" s="8"/>
      <c r="J129" s="4"/>
      <c r="K129" s="101"/>
      <c r="L129" s="4"/>
      <c r="M129" s="4"/>
      <c r="N129" s="12"/>
      <c r="O129" s="8"/>
      <c r="P129" s="12"/>
      <c r="Q129" s="12"/>
      <c r="R129" s="12"/>
      <c r="S129" s="4"/>
      <c r="T129" s="101" t="e">
        <f t="shared" si="52"/>
        <v>#N/A</v>
      </c>
      <c r="U129" s="4"/>
      <c r="V129" t="e">
        <f t="shared" si="51"/>
        <v>#N/A</v>
      </c>
    </row>
    <row r="130" spans="1:22" x14ac:dyDescent="0.2">
      <c r="A130" s="172">
        <f>'Web Graph Info.'!A123:A270</f>
        <v>42268</v>
      </c>
      <c r="B130" s="101"/>
      <c r="C130" s="101"/>
      <c r="D130" s="101"/>
      <c r="E130" s="101"/>
      <c r="F130" s="101"/>
      <c r="G130" s="101"/>
      <c r="H130" s="12"/>
      <c r="I130" s="8"/>
      <c r="J130" s="4"/>
      <c r="K130" s="101"/>
      <c r="L130" s="4"/>
      <c r="M130" s="4"/>
      <c r="N130" s="12"/>
      <c r="O130" s="8"/>
      <c r="P130" s="12"/>
      <c r="Q130" s="12"/>
      <c r="R130" s="12"/>
      <c r="S130" s="4"/>
      <c r="T130" s="101" t="e">
        <f t="shared" si="52"/>
        <v>#N/A</v>
      </c>
      <c r="U130" s="4"/>
      <c r="V130" t="e">
        <f t="shared" si="51"/>
        <v>#N/A</v>
      </c>
    </row>
    <row r="131" spans="1:22" x14ac:dyDescent="0.2">
      <c r="A131" s="172">
        <f>'Web Graph Info.'!A124:A271</f>
        <v>42269</v>
      </c>
      <c r="B131" s="101"/>
      <c r="C131" s="101"/>
      <c r="D131" s="101"/>
      <c r="E131" s="101"/>
      <c r="F131" s="101"/>
      <c r="G131" s="101"/>
      <c r="H131" s="12"/>
      <c r="I131" s="8"/>
      <c r="J131" s="4"/>
      <c r="K131" s="101"/>
      <c r="L131" s="4"/>
      <c r="M131" s="4"/>
      <c r="N131" s="12"/>
      <c r="O131" s="8"/>
      <c r="P131" s="12"/>
      <c r="Q131" s="12"/>
      <c r="R131" s="12"/>
      <c r="S131" s="4"/>
      <c r="T131" s="101" t="e">
        <f t="shared" si="52"/>
        <v>#N/A</v>
      </c>
      <c r="U131" s="4"/>
      <c r="V131" t="e">
        <f t="shared" si="51"/>
        <v>#N/A</v>
      </c>
    </row>
    <row r="132" spans="1:22" x14ac:dyDescent="0.2">
      <c r="A132" s="172">
        <f>'Web Graph Info.'!A125:A272</f>
        <v>42270</v>
      </c>
      <c r="B132" s="101"/>
      <c r="C132" s="101"/>
      <c r="D132" s="101"/>
      <c r="E132" s="101"/>
      <c r="F132" s="101"/>
      <c r="G132" s="101"/>
      <c r="H132" s="12"/>
      <c r="I132" s="8"/>
      <c r="J132" s="4"/>
      <c r="K132" s="101"/>
      <c r="L132" s="4"/>
      <c r="M132" s="4"/>
      <c r="N132" s="12"/>
      <c r="O132" s="8"/>
      <c r="P132" s="12"/>
      <c r="Q132" s="12"/>
      <c r="R132" s="12"/>
      <c r="S132" s="4"/>
      <c r="T132" s="101" t="e">
        <f t="shared" si="52"/>
        <v>#N/A</v>
      </c>
      <c r="U132" s="4"/>
      <c r="V132" t="e">
        <f t="shared" si="51"/>
        <v>#N/A</v>
      </c>
    </row>
    <row r="133" spans="1:22" x14ac:dyDescent="0.2">
      <c r="A133" s="172">
        <f>'Web Graph Info.'!A126:A273</f>
        <v>42271</v>
      </c>
      <c r="B133"/>
      <c r="H133" s="12"/>
      <c r="I133" s="8"/>
      <c r="J133" s="4"/>
      <c r="K133" s="101"/>
      <c r="L133" s="4"/>
      <c r="M133" s="4"/>
      <c r="N133" s="12"/>
      <c r="O133" s="8"/>
      <c r="P133" s="12"/>
      <c r="Q133" s="12"/>
      <c r="R133" s="12"/>
      <c r="S133" s="4"/>
      <c r="T133" s="101" t="e">
        <f t="shared" si="52"/>
        <v>#N/A</v>
      </c>
      <c r="U133" s="4"/>
      <c r="V133" t="e">
        <f t="shared" si="51"/>
        <v>#N/A</v>
      </c>
    </row>
    <row r="134" spans="1:22" x14ac:dyDescent="0.2">
      <c r="A134" s="172">
        <f>'Web Graph Info.'!A127:A274</f>
        <v>42272</v>
      </c>
      <c r="B134" s="101"/>
      <c r="C134" s="101"/>
      <c r="D134" s="101"/>
      <c r="E134" s="101"/>
      <c r="F134" s="101"/>
      <c r="G134" s="101"/>
      <c r="H134" s="12"/>
      <c r="I134" s="8"/>
      <c r="J134" s="4"/>
      <c r="K134" s="101"/>
      <c r="L134" s="4"/>
      <c r="M134" s="4"/>
      <c r="N134" s="12"/>
      <c r="O134" s="8"/>
      <c r="P134" s="12"/>
      <c r="Q134" s="12"/>
      <c r="R134" s="12"/>
      <c r="S134" s="4"/>
      <c r="T134" s="101" t="e">
        <f t="shared" si="52"/>
        <v>#N/A</v>
      </c>
      <c r="U134" s="4"/>
      <c r="V134" t="e">
        <f t="shared" si="51"/>
        <v>#N/A</v>
      </c>
    </row>
    <row r="135" spans="1:22" x14ac:dyDescent="0.2">
      <c r="A135" s="172">
        <f>'Web Graph Info.'!A128:A275</f>
        <v>42273</v>
      </c>
      <c r="B135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 t="e">
        <f t="shared" si="52"/>
        <v>#N/A</v>
      </c>
      <c r="U135" s="4"/>
      <c r="V135" t="e">
        <f t="shared" si="51"/>
        <v>#N/A</v>
      </c>
    </row>
    <row r="136" spans="1:22" x14ac:dyDescent="0.2">
      <c r="A136" s="172">
        <f>'Web Graph Info.'!A129:A276</f>
        <v>42274</v>
      </c>
      <c r="B136"/>
      <c r="H136" s="4"/>
      <c r="I136" s="4"/>
      <c r="J136" s="4"/>
      <c r="K136" s="101"/>
      <c r="L136" s="4"/>
      <c r="M136" s="4"/>
      <c r="N136" s="4"/>
      <c r="O136" s="4"/>
      <c r="P136" s="4"/>
      <c r="Q136" s="4"/>
      <c r="R136" s="4"/>
      <c r="S136" s="4"/>
      <c r="T136" s="101" t="e">
        <f t="shared" si="52"/>
        <v>#N/A</v>
      </c>
      <c r="U136" s="4"/>
      <c r="V136" t="e">
        <f t="shared" si="51"/>
        <v>#N/A</v>
      </c>
    </row>
    <row r="137" spans="1:22" x14ac:dyDescent="0.2">
      <c r="A137" s="172">
        <f>'Web Graph Info.'!A130:A277</f>
        <v>42275</v>
      </c>
      <c r="B137" s="101"/>
      <c r="C137" s="101"/>
      <c r="D137" s="101"/>
      <c r="E137" s="101"/>
      <c r="F137" s="101"/>
      <c r="G137" s="101"/>
      <c r="H137" s="4"/>
      <c r="I137" s="4"/>
      <c r="J137" s="4"/>
      <c r="K137" s="101"/>
      <c r="L137" s="4"/>
      <c r="M137" s="4"/>
      <c r="N137" s="4"/>
      <c r="O137" s="4"/>
      <c r="P137" s="4"/>
      <c r="Q137" s="4"/>
      <c r="R137" s="4"/>
      <c r="S137" s="4"/>
      <c r="T137" s="101" t="e">
        <f t="shared" si="52"/>
        <v>#N/A</v>
      </c>
      <c r="U137" s="4"/>
      <c r="V137" s="101" t="e">
        <f t="shared" ref="V137:V162" si="87">T137+U137</f>
        <v>#N/A</v>
      </c>
    </row>
    <row r="138" spans="1:22" x14ac:dyDescent="0.2">
      <c r="A138" s="172">
        <f>'Web Graph Info.'!A131:A278</f>
        <v>42276</v>
      </c>
      <c r="B138" s="101"/>
      <c r="C138" s="101"/>
      <c r="D138" s="101"/>
      <c r="E138" s="101"/>
      <c r="F138" s="101"/>
      <c r="G138" s="101"/>
      <c r="H138" s="4"/>
      <c r="I138" s="4"/>
      <c r="J138" s="4"/>
      <c r="K138" s="101"/>
      <c r="L138" s="4"/>
      <c r="M138" s="4"/>
      <c r="N138" s="4"/>
      <c r="O138" s="4"/>
      <c r="P138" s="4"/>
      <c r="Q138" s="4"/>
      <c r="R138" s="4"/>
      <c r="S138" s="4"/>
      <c r="T138" s="101" t="e">
        <f t="shared" ref="T138:T160" si="88">IF(SUM(B138:S138)=0,NA(),SUM(B138:S138))</f>
        <v>#N/A</v>
      </c>
      <c r="U138" s="4"/>
      <c r="V138" s="101" t="e">
        <f t="shared" si="87"/>
        <v>#N/A</v>
      </c>
    </row>
    <row r="139" spans="1:22" x14ac:dyDescent="0.2">
      <c r="A139" s="172">
        <f>'Web Graph Info.'!A132:A279</f>
        <v>42277</v>
      </c>
      <c r="B139" s="101"/>
      <c r="C139" s="101"/>
      <c r="D139" s="101"/>
      <c r="E139" s="101"/>
      <c r="F139" s="101"/>
      <c r="G139" s="101"/>
      <c r="H139" s="4"/>
      <c r="I139" s="4"/>
      <c r="J139" s="4"/>
      <c r="K139" s="101"/>
      <c r="L139" s="4"/>
      <c r="M139" s="4"/>
      <c r="N139" s="4"/>
      <c r="O139" s="4"/>
      <c r="P139" s="4"/>
      <c r="Q139" s="4"/>
      <c r="R139" s="4"/>
      <c r="S139" s="4"/>
      <c r="T139" s="101" t="e">
        <f t="shared" si="88"/>
        <v>#N/A</v>
      </c>
      <c r="U139" s="4"/>
      <c r="V139" s="101" t="e">
        <f t="shared" si="87"/>
        <v>#N/A</v>
      </c>
    </row>
    <row r="140" spans="1:22" x14ac:dyDescent="0.2">
      <c r="A140" s="172">
        <f>'Web Graph Info.'!A133:A280</f>
        <v>42278</v>
      </c>
      <c r="B140"/>
      <c r="H140" s="4"/>
      <c r="I140" s="4"/>
      <c r="J140" s="4"/>
      <c r="K140" s="101"/>
      <c r="L140" s="4"/>
      <c r="M140" s="4"/>
      <c r="N140" s="4"/>
      <c r="O140" s="4"/>
      <c r="P140" s="4"/>
      <c r="Q140" s="4"/>
      <c r="R140" s="4"/>
      <c r="S140" s="4"/>
      <c r="T140" s="101" t="e">
        <f t="shared" si="88"/>
        <v>#N/A</v>
      </c>
      <c r="U140" s="4"/>
      <c r="V140" s="101" t="e">
        <f t="shared" si="87"/>
        <v>#N/A</v>
      </c>
    </row>
    <row r="141" spans="1:22" x14ac:dyDescent="0.2">
      <c r="A141" s="172">
        <f>'Web Graph Info.'!A134:A281</f>
        <v>42279</v>
      </c>
      <c r="B141"/>
      <c r="H141" s="4"/>
      <c r="I141" s="4"/>
      <c r="J141" s="4"/>
      <c r="K141" s="101"/>
      <c r="L141" s="4"/>
      <c r="M141" s="4"/>
      <c r="N141" s="4"/>
      <c r="O141" s="4"/>
      <c r="P141" s="4"/>
      <c r="Q141" s="4"/>
      <c r="R141" s="4"/>
      <c r="S141" s="4"/>
      <c r="T141" s="101" t="e">
        <f t="shared" si="88"/>
        <v>#N/A</v>
      </c>
      <c r="U141" s="4"/>
      <c r="V141" s="101" t="e">
        <f t="shared" si="87"/>
        <v>#N/A</v>
      </c>
    </row>
    <row r="142" spans="1:22" x14ac:dyDescent="0.2">
      <c r="A142" s="172">
        <f>'Web Graph Info.'!A135:A282</f>
        <v>42280</v>
      </c>
      <c r="B142" s="101"/>
      <c r="C142" s="101"/>
      <c r="D142" s="101"/>
      <c r="E142" s="101"/>
      <c r="F142" s="101"/>
      <c r="G142" s="101"/>
      <c r="H142" s="4"/>
      <c r="I142" s="4"/>
      <c r="J142" s="4"/>
      <c r="K142" s="101"/>
      <c r="L142" s="4"/>
      <c r="M142" s="4"/>
      <c r="N142" s="4"/>
      <c r="O142" s="4"/>
      <c r="P142" s="4"/>
      <c r="Q142" s="4"/>
      <c r="R142" s="4"/>
      <c r="S142" s="4"/>
      <c r="T142" s="101" t="e">
        <f t="shared" si="88"/>
        <v>#N/A</v>
      </c>
      <c r="U142" s="4"/>
      <c r="V142" s="101" t="e">
        <f t="shared" si="87"/>
        <v>#N/A</v>
      </c>
    </row>
    <row r="143" spans="1:22" s="101" customFormat="1" x14ac:dyDescent="0.2">
      <c r="A143" s="172">
        <f>'Web Graph Info.'!A136:A283</f>
        <v>42281</v>
      </c>
      <c r="H143" s="4"/>
      <c r="I143" s="4"/>
      <c r="J143" s="4"/>
      <c r="L143" s="4"/>
      <c r="M143" s="4"/>
      <c r="N143" s="4"/>
      <c r="O143" s="4"/>
      <c r="P143" s="4"/>
      <c r="Q143" s="4"/>
      <c r="R143" s="4"/>
      <c r="S143" s="4"/>
      <c r="T143" s="101" t="e">
        <f t="shared" si="88"/>
        <v>#N/A</v>
      </c>
      <c r="U143" s="4"/>
      <c r="V143" s="101" t="e">
        <f t="shared" si="87"/>
        <v>#N/A</v>
      </c>
    </row>
    <row r="144" spans="1:22" s="101" customFormat="1" x14ac:dyDescent="0.2">
      <c r="A144" s="172">
        <f>'Web Graph Info.'!A137:A284</f>
        <v>42282</v>
      </c>
      <c r="H144" s="4"/>
      <c r="I144" s="4"/>
      <c r="J144" s="4"/>
      <c r="L144" s="4"/>
      <c r="M144" s="4"/>
      <c r="N144" s="4"/>
      <c r="O144" s="4"/>
      <c r="P144" s="4"/>
      <c r="Q144" s="4"/>
      <c r="R144" s="4"/>
      <c r="S144" s="4"/>
      <c r="T144" s="101" t="e">
        <f t="shared" si="88"/>
        <v>#N/A</v>
      </c>
      <c r="U144" s="4"/>
      <c r="V144" s="101" t="e">
        <f t="shared" si="87"/>
        <v>#N/A</v>
      </c>
    </row>
    <row r="145" spans="1:22" s="101" customFormat="1" x14ac:dyDescent="0.2">
      <c r="A145" s="172">
        <f>'Web Graph Info.'!A138:A285</f>
        <v>42283</v>
      </c>
      <c r="H145" s="4"/>
      <c r="I145" s="4"/>
      <c r="J145" s="4"/>
      <c r="L145" s="4"/>
      <c r="M145" s="4"/>
      <c r="N145" s="4"/>
      <c r="O145" s="4"/>
      <c r="P145" s="4"/>
      <c r="Q145" s="4"/>
      <c r="R145" s="4"/>
      <c r="S145" s="4"/>
      <c r="T145" s="101" t="e">
        <f t="shared" si="88"/>
        <v>#N/A</v>
      </c>
      <c r="U145" s="4"/>
      <c r="V145" s="101" t="e">
        <f t="shared" si="87"/>
        <v>#N/A</v>
      </c>
    </row>
    <row r="146" spans="1:22" s="101" customFormat="1" x14ac:dyDescent="0.2">
      <c r="A146" s="172">
        <f>'Web Graph Info.'!A139:A286</f>
        <v>42284</v>
      </c>
      <c r="H146" s="4"/>
      <c r="I146" s="4"/>
      <c r="J146" s="4"/>
      <c r="L146" s="4"/>
      <c r="M146" s="4"/>
      <c r="N146" s="4"/>
      <c r="O146" s="4"/>
      <c r="P146" s="4"/>
      <c r="Q146" s="4"/>
      <c r="R146" s="4"/>
      <c r="S146" s="4"/>
      <c r="T146" s="101" t="e">
        <f t="shared" si="88"/>
        <v>#N/A</v>
      </c>
      <c r="U146" s="4"/>
      <c r="V146" s="101" t="e">
        <f t="shared" si="87"/>
        <v>#N/A</v>
      </c>
    </row>
    <row r="147" spans="1:22" s="101" customFormat="1" x14ac:dyDescent="0.2">
      <c r="A147" s="172">
        <f>'Web Graph Info.'!A140:A287</f>
        <v>42285</v>
      </c>
      <c r="H147" s="4"/>
      <c r="I147" s="4"/>
      <c r="J147" s="4"/>
      <c r="L147" s="4"/>
      <c r="M147" s="4"/>
      <c r="N147" s="4"/>
      <c r="O147" s="4"/>
      <c r="P147" s="4"/>
      <c r="Q147" s="4"/>
      <c r="R147" s="4"/>
      <c r="S147" s="4"/>
      <c r="T147" s="101" t="e">
        <f t="shared" si="88"/>
        <v>#N/A</v>
      </c>
      <c r="U147" s="4"/>
      <c r="V147" s="101" t="e">
        <f t="shared" si="87"/>
        <v>#N/A</v>
      </c>
    </row>
    <row r="148" spans="1:22" s="101" customFormat="1" x14ac:dyDescent="0.2">
      <c r="A148" s="172">
        <f>'Web Graph Info.'!A141:A288</f>
        <v>42286</v>
      </c>
      <c r="H148" s="4"/>
      <c r="I148" s="4"/>
      <c r="J148" s="4"/>
      <c r="L148" s="4"/>
      <c r="M148" s="4"/>
      <c r="N148" s="4"/>
      <c r="O148" s="4"/>
      <c r="P148" s="4"/>
      <c r="Q148" s="4"/>
      <c r="R148" s="4"/>
      <c r="S148" s="4"/>
      <c r="T148" s="101" t="e">
        <f t="shared" si="88"/>
        <v>#N/A</v>
      </c>
      <c r="U148" s="4"/>
      <c r="V148" s="101" t="e">
        <f t="shared" si="87"/>
        <v>#N/A</v>
      </c>
    </row>
    <row r="149" spans="1:22" s="101" customFormat="1" x14ac:dyDescent="0.2">
      <c r="A149" s="172">
        <f>'Web Graph Info.'!A142:A289</f>
        <v>42287</v>
      </c>
      <c r="H149" s="4"/>
      <c r="I149" s="4"/>
      <c r="J149" s="4"/>
      <c r="L149" s="4"/>
      <c r="M149" s="4"/>
      <c r="N149" s="4"/>
      <c r="O149" s="4"/>
      <c r="P149" s="4"/>
      <c r="Q149" s="4"/>
      <c r="R149" s="4"/>
      <c r="S149" s="4"/>
      <c r="T149" s="101" t="e">
        <f t="shared" si="88"/>
        <v>#N/A</v>
      </c>
      <c r="U149" s="4"/>
      <c r="V149" s="101" t="e">
        <f t="shared" si="87"/>
        <v>#N/A</v>
      </c>
    </row>
    <row r="150" spans="1:22" s="101" customFormat="1" x14ac:dyDescent="0.2">
      <c r="A150" s="11"/>
      <c r="T150" s="101" t="e">
        <f t="shared" si="88"/>
        <v>#N/A</v>
      </c>
      <c r="U150" s="4"/>
      <c r="V150" s="101" t="e">
        <f t="shared" si="87"/>
        <v>#N/A</v>
      </c>
    </row>
    <row r="151" spans="1:22" s="101" customFormat="1" x14ac:dyDescent="0.2">
      <c r="A151" s="11"/>
      <c r="T151" s="101" t="e">
        <f t="shared" si="88"/>
        <v>#N/A</v>
      </c>
      <c r="U151" s="4"/>
      <c r="V151" s="101" t="e">
        <f t="shared" si="87"/>
        <v>#N/A</v>
      </c>
    </row>
    <row r="152" spans="1:22" s="101" customFormat="1" x14ac:dyDescent="0.2">
      <c r="A152" s="11"/>
      <c r="T152" s="101" t="e">
        <f t="shared" si="88"/>
        <v>#N/A</v>
      </c>
      <c r="U152" s="4"/>
      <c r="V152" s="101" t="e">
        <f t="shared" si="87"/>
        <v>#N/A</v>
      </c>
    </row>
    <row r="153" spans="1:22" s="101" customFormat="1" x14ac:dyDescent="0.2">
      <c r="A153" s="11"/>
      <c r="T153" s="101" t="e">
        <f t="shared" si="88"/>
        <v>#N/A</v>
      </c>
      <c r="U153" s="4"/>
      <c r="V153" s="101" t="e">
        <f t="shared" si="87"/>
        <v>#N/A</v>
      </c>
    </row>
    <row r="154" spans="1:22" s="101" customFormat="1" x14ac:dyDescent="0.2">
      <c r="A154" s="11"/>
      <c r="H154" s="4"/>
      <c r="I154" s="4"/>
      <c r="J154" s="4"/>
      <c r="L154" s="4"/>
      <c r="M154" s="4"/>
      <c r="N154" s="4"/>
      <c r="O154" s="4"/>
      <c r="P154" s="4"/>
      <c r="Q154" s="4"/>
      <c r="R154" s="4"/>
      <c r="S154" s="4"/>
      <c r="T154" s="101" t="e">
        <f t="shared" si="88"/>
        <v>#N/A</v>
      </c>
      <c r="U154" s="4"/>
      <c r="V154" s="101" t="e">
        <f t="shared" si="87"/>
        <v>#N/A</v>
      </c>
    </row>
    <row r="155" spans="1:22" s="101" customFormat="1" x14ac:dyDescent="0.2">
      <c r="A155" s="11"/>
      <c r="H155" s="4"/>
      <c r="I155" s="4"/>
      <c r="J155" s="4"/>
      <c r="L155" s="4"/>
      <c r="M155" s="4"/>
      <c r="N155" s="4"/>
      <c r="O155" s="4"/>
      <c r="P155" s="4"/>
      <c r="Q155" s="4"/>
      <c r="R155" s="4"/>
      <c r="S155" s="4"/>
      <c r="T155" s="101" t="e">
        <f t="shared" si="88"/>
        <v>#N/A</v>
      </c>
      <c r="V155" s="101" t="e">
        <f t="shared" si="87"/>
        <v>#N/A</v>
      </c>
    </row>
    <row r="156" spans="1:22" s="101" customFormat="1" x14ac:dyDescent="0.2">
      <c r="A156" s="11"/>
      <c r="H156" s="4"/>
      <c r="I156" s="4"/>
      <c r="J156" s="4"/>
      <c r="L156" s="4"/>
      <c r="M156" s="4"/>
      <c r="N156" s="4"/>
      <c r="O156" s="4"/>
      <c r="P156" s="4"/>
      <c r="Q156" s="4"/>
      <c r="R156" s="4"/>
      <c r="S156" s="4"/>
      <c r="T156" s="101" t="e">
        <f t="shared" si="88"/>
        <v>#N/A</v>
      </c>
      <c r="V156" s="101" t="e">
        <f t="shared" si="87"/>
        <v>#N/A</v>
      </c>
    </row>
    <row r="157" spans="1:22" s="101" customFormat="1" x14ac:dyDescent="0.2">
      <c r="A157" s="11"/>
      <c r="H157" s="4"/>
      <c r="I157" s="4"/>
      <c r="J157" s="4"/>
      <c r="L157" s="4"/>
      <c r="M157" s="4"/>
      <c r="N157" s="4"/>
      <c r="O157" s="4"/>
      <c r="P157" s="4"/>
      <c r="Q157" s="4"/>
      <c r="R157" s="4"/>
      <c r="S157" s="4"/>
      <c r="T157" s="101" t="e">
        <f t="shared" si="88"/>
        <v>#N/A</v>
      </c>
      <c r="V157" s="101" t="e">
        <f t="shared" si="87"/>
        <v>#N/A</v>
      </c>
    </row>
    <row r="158" spans="1:22" s="101" customFormat="1" x14ac:dyDescent="0.2">
      <c r="A158" s="11"/>
      <c r="H158" s="4"/>
      <c r="I158" s="4"/>
      <c r="J158" s="4"/>
      <c r="L158" s="4"/>
      <c r="M158" s="4"/>
      <c r="N158" s="4"/>
      <c r="O158" s="4"/>
      <c r="P158" s="4"/>
      <c r="Q158" s="4"/>
      <c r="R158" s="4"/>
      <c r="S158" s="4"/>
      <c r="T158" s="101" t="e">
        <f t="shared" si="88"/>
        <v>#N/A</v>
      </c>
      <c r="V158" s="101" t="e">
        <f t="shared" si="87"/>
        <v>#N/A</v>
      </c>
    </row>
    <row r="159" spans="1:22" s="101" customFormat="1" x14ac:dyDescent="0.2">
      <c r="A159" s="11"/>
      <c r="H159" s="4"/>
      <c r="I159" s="4"/>
      <c r="J159" s="4"/>
      <c r="L159" s="4"/>
      <c r="M159" s="4"/>
      <c r="N159" s="4"/>
      <c r="O159" s="4"/>
      <c r="P159" s="4"/>
      <c r="Q159" s="4"/>
      <c r="R159" s="4"/>
      <c r="S159" s="4"/>
      <c r="T159" s="101" t="e">
        <f t="shared" si="88"/>
        <v>#N/A</v>
      </c>
      <c r="V159" s="101" t="e">
        <f t="shared" si="87"/>
        <v>#N/A</v>
      </c>
    </row>
    <row r="160" spans="1:22" s="101" customFormat="1" x14ac:dyDescent="0.2">
      <c r="A160" s="11"/>
      <c r="H160" s="4"/>
      <c r="I160" s="4"/>
      <c r="J160" s="4"/>
      <c r="L160" s="4"/>
      <c r="M160" s="4"/>
      <c r="N160" s="4"/>
      <c r="O160" s="4"/>
      <c r="P160" s="4"/>
      <c r="Q160" s="4"/>
      <c r="R160" s="4"/>
      <c r="S160" s="4"/>
      <c r="T160" s="101" t="e">
        <f t="shared" si="88"/>
        <v>#N/A</v>
      </c>
      <c r="V160" s="101" t="e">
        <f t="shared" si="87"/>
        <v>#N/A</v>
      </c>
    </row>
    <row r="161" spans="1:22" s="101" customFormat="1" x14ac:dyDescent="0.2">
      <c r="A161" s="11"/>
      <c r="H161" s="4"/>
      <c r="I161" s="4"/>
      <c r="J161" s="4"/>
      <c r="L161" s="4"/>
      <c r="M161" s="4"/>
      <c r="N161" s="4"/>
      <c r="O161" s="4"/>
      <c r="P161" s="4"/>
      <c r="Q161" s="4"/>
      <c r="R161" s="4"/>
      <c r="S161" s="4"/>
      <c r="T161" s="101" t="e">
        <f t="shared" ref="T161:T162" si="89">IF(SUM(B161:S161)=0,NA(),SUM(B161:S161))</f>
        <v>#N/A</v>
      </c>
      <c r="V161" s="101" t="e">
        <f t="shared" si="87"/>
        <v>#N/A</v>
      </c>
    </row>
    <row r="162" spans="1:22" s="101" customFormat="1" x14ac:dyDescent="0.2">
      <c r="A162" s="11"/>
      <c r="H162" s="4"/>
      <c r="I162" s="4"/>
      <c r="J162" s="4"/>
      <c r="L162" s="4"/>
      <c r="M162" s="4"/>
      <c r="N162" s="4"/>
      <c r="O162" s="4"/>
      <c r="P162" s="4"/>
      <c r="Q162" s="4"/>
      <c r="R162" s="4"/>
      <c r="S162" s="4"/>
      <c r="T162" s="101" t="e">
        <f t="shared" si="89"/>
        <v>#N/A</v>
      </c>
      <c r="V162" s="101" t="e">
        <f t="shared" si="87"/>
        <v>#N/A</v>
      </c>
    </row>
    <row r="163" spans="1:22" s="101" customFormat="1" x14ac:dyDescent="0.2">
      <c r="A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22" s="101" customFormat="1" x14ac:dyDescent="0.2">
      <c r="A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22" s="101" customFormat="1" x14ac:dyDescent="0.2">
      <c r="A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22" s="101" customFormat="1" x14ac:dyDescent="0.2">
      <c r="A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22" s="101" customFormat="1" x14ac:dyDescent="0.2">
      <c r="A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22" s="101" customFormat="1" x14ac:dyDescent="0.2">
      <c r="A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22" s="101" customFormat="1" x14ac:dyDescent="0.2">
      <c r="A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22" x14ac:dyDescent="0.2">
      <c r="B170" s="224" t="s">
        <v>27</v>
      </c>
      <c r="C170" s="224"/>
      <c r="D170" s="224"/>
      <c r="E170" s="224"/>
      <c r="F170" s="224"/>
      <c r="G170" s="224"/>
      <c r="H170" s="224"/>
      <c r="I170" s="224" t="s">
        <v>28</v>
      </c>
      <c r="J170" s="224"/>
      <c r="K170" s="224"/>
      <c r="L170" s="224"/>
      <c r="M170" s="224"/>
      <c r="N170" s="224"/>
      <c r="O170" s="224" t="s">
        <v>29</v>
      </c>
      <c r="P170" s="224"/>
      <c r="Q170" s="224"/>
      <c r="R170" s="224" t="s">
        <v>30</v>
      </c>
      <c r="S170" s="224"/>
      <c r="T170" s="222" t="s">
        <v>31</v>
      </c>
      <c r="U170" t="s">
        <v>32</v>
      </c>
    </row>
    <row r="171" spans="1:22" x14ac:dyDescent="0.2">
      <c r="B171" t="s">
        <v>34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H171" s="1" t="s">
        <v>40</v>
      </c>
      <c r="I171" t="s">
        <v>41</v>
      </c>
      <c r="J171" t="s">
        <v>42</v>
      </c>
      <c r="K171" t="s">
        <v>43</v>
      </c>
      <c r="L171" t="s">
        <v>44</v>
      </c>
      <c r="M171" t="s">
        <v>50</v>
      </c>
      <c r="N171" s="1" t="s">
        <v>40</v>
      </c>
      <c r="O171" t="s">
        <v>46</v>
      </c>
      <c r="P171" t="s">
        <v>47</v>
      </c>
      <c r="Q171" s="1" t="s">
        <v>40</v>
      </c>
      <c r="R171" t="s">
        <v>51</v>
      </c>
      <c r="S171" s="1" t="s">
        <v>49</v>
      </c>
      <c r="T171" s="223"/>
    </row>
    <row r="172" spans="1:22" x14ac:dyDescent="0.2">
      <c r="A172" t="s">
        <v>52</v>
      </c>
      <c r="B172">
        <f t="shared" ref="B172:U172" si="90">SUM(B10:B111)</f>
        <v>5860.1000000000022</v>
      </c>
      <c r="C172">
        <f t="shared" si="90"/>
        <v>25.8</v>
      </c>
      <c r="D172">
        <f t="shared" si="90"/>
        <v>0</v>
      </c>
      <c r="E172">
        <f t="shared" si="90"/>
        <v>0</v>
      </c>
      <c r="F172">
        <f t="shared" si="90"/>
        <v>0</v>
      </c>
      <c r="G172">
        <f t="shared" si="90"/>
        <v>0</v>
      </c>
      <c r="H172">
        <f t="shared" si="90"/>
        <v>0</v>
      </c>
      <c r="I172">
        <f t="shared" si="90"/>
        <v>170.42000000000004</v>
      </c>
      <c r="J172">
        <f t="shared" si="90"/>
        <v>198.80000000000007</v>
      </c>
      <c r="K172">
        <f t="shared" si="90"/>
        <v>0</v>
      </c>
      <c r="L172">
        <f t="shared" si="90"/>
        <v>161.50000000000006</v>
      </c>
      <c r="M172">
        <f t="shared" si="90"/>
        <v>129.80000000000001</v>
      </c>
      <c r="N172">
        <f t="shared" si="90"/>
        <v>5</v>
      </c>
      <c r="O172">
        <f t="shared" si="90"/>
        <v>79.3</v>
      </c>
      <c r="P172">
        <f t="shared" si="90"/>
        <v>0</v>
      </c>
      <c r="Q172">
        <f t="shared" si="90"/>
        <v>0</v>
      </c>
      <c r="R172">
        <f t="shared" si="90"/>
        <v>10</v>
      </c>
      <c r="S172">
        <f t="shared" si="90"/>
        <v>0</v>
      </c>
      <c r="T172" t="e">
        <f t="shared" si="90"/>
        <v>#N/A</v>
      </c>
      <c r="U172">
        <f t="shared" si="90"/>
        <v>2442.599999999999</v>
      </c>
    </row>
    <row r="173" spans="1:22" x14ac:dyDescent="0.2">
      <c r="B173"/>
      <c r="H173" s="1"/>
      <c r="I173"/>
      <c r="N173" s="1"/>
      <c r="O173"/>
      <c r="Q173" s="1"/>
      <c r="R173"/>
      <c r="S173" s="1"/>
      <c r="T173"/>
    </row>
    <row r="174" spans="1:22" x14ac:dyDescent="0.2">
      <c r="B174"/>
      <c r="H174" s="1"/>
      <c r="I174"/>
      <c r="N174" s="1"/>
      <c r="O174"/>
      <c r="Q174" s="1"/>
      <c r="R174"/>
      <c r="S174" s="1"/>
      <c r="T174"/>
    </row>
    <row r="175" spans="1:22" x14ac:dyDescent="0.2">
      <c r="B175"/>
      <c r="H175" s="1"/>
      <c r="I175"/>
      <c r="N175" s="1"/>
      <c r="O175"/>
      <c r="Q175" s="1"/>
      <c r="R175"/>
      <c r="S175" s="1"/>
      <c r="T175"/>
    </row>
    <row r="176" spans="1:22" x14ac:dyDescent="0.2">
      <c r="B176"/>
      <c r="H176" s="1"/>
      <c r="I176"/>
      <c r="N176" s="1"/>
      <c r="O176"/>
      <c r="Q176" s="1"/>
      <c r="R176"/>
      <c r="S176" s="1"/>
      <c r="T176"/>
    </row>
    <row r="177" spans="2:22" x14ac:dyDescent="0.2">
      <c r="B177"/>
      <c r="H177" s="1"/>
      <c r="I177"/>
      <c r="N177" s="1"/>
      <c r="O177"/>
      <c r="Q177" s="1"/>
      <c r="R177"/>
      <c r="S177" s="1"/>
      <c r="T177"/>
    </row>
    <row r="178" spans="2:22" x14ac:dyDescent="0.2">
      <c r="B178"/>
      <c r="H178" s="1"/>
      <c r="I178"/>
      <c r="N178" s="1"/>
      <c r="O178"/>
      <c r="Q178" s="1"/>
      <c r="R178"/>
      <c r="S178" s="1"/>
      <c r="T178"/>
    </row>
    <row r="179" spans="2:22" x14ac:dyDescent="0.2">
      <c r="B179"/>
      <c r="H179" s="1"/>
      <c r="I179"/>
      <c r="N179" s="1"/>
      <c r="O179"/>
      <c r="Q179" s="1"/>
      <c r="R179"/>
      <c r="S179" s="1"/>
      <c r="T179"/>
    </row>
    <row r="180" spans="2:22" x14ac:dyDescent="0.2">
      <c r="B180"/>
      <c r="H180" s="1"/>
      <c r="I180"/>
      <c r="N180" s="1"/>
      <c r="O180"/>
      <c r="Q180" s="1"/>
      <c r="R180"/>
      <c r="S180" s="1"/>
      <c r="T180"/>
      <c r="V180" s="223" t="s">
        <v>33</v>
      </c>
    </row>
    <row r="181" spans="2:22" x14ac:dyDescent="0.2">
      <c r="B181"/>
      <c r="H181" s="1"/>
      <c r="I181"/>
      <c r="N181" s="1"/>
      <c r="O181"/>
      <c r="Q181" s="1"/>
      <c r="R181"/>
      <c r="S181" s="1"/>
      <c r="T181"/>
      <c r="V181" s="223"/>
    </row>
    <row r="182" spans="2:22" x14ac:dyDescent="0.2">
      <c r="B182"/>
      <c r="H182" s="1"/>
      <c r="I182"/>
      <c r="N182" s="1"/>
      <c r="O182"/>
      <c r="Q182" s="1"/>
      <c r="R182"/>
      <c r="S182" s="1"/>
      <c r="T182"/>
      <c r="V182" t="e">
        <f>SUM(V10:V179)</f>
        <v>#N/A</v>
      </c>
    </row>
  </sheetData>
  <mergeCells count="17">
    <mergeCell ref="V180:V181"/>
    <mergeCell ref="R7:S7"/>
    <mergeCell ref="T7:T8"/>
    <mergeCell ref="V7:V8"/>
    <mergeCell ref="T170:T171"/>
    <mergeCell ref="I170:N170"/>
    <mergeCell ref="O170:Q170"/>
    <mergeCell ref="R170:S170"/>
    <mergeCell ref="A5:C5"/>
    <mergeCell ref="B7:H7"/>
    <mergeCell ref="I7:N7"/>
    <mergeCell ref="O7:Q7"/>
    <mergeCell ref="A1:C1"/>
    <mergeCell ref="A2:C2"/>
    <mergeCell ref="A3:C3"/>
    <mergeCell ref="A4:D4"/>
    <mergeCell ref="B170:H170"/>
  </mergeCells>
  <phoneticPr fontId="2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40"/>
  <sheetViews>
    <sheetView topLeftCell="A88" zoomScaleNormal="100" workbookViewId="0">
      <selection activeCell="B126" sqref="B126"/>
    </sheetView>
  </sheetViews>
  <sheetFormatPr defaultRowHeight="12.75" x14ac:dyDescent="0.2"/>
  <sheetData>
    <row r="1" spans="1:22" s="101" customFormat="1" x14ac:dyDescent="0.2">
      <c r="A1" s="101" t="s">
        <v>227</v>
      </c>
    </row>
    <row r="2" spans="1:22" s="101" customFormat="1" x14ac:dyDescent="0.2"/>
    <row r="3" spans="1:22" s="101" customFormat="1" x14ac:dyDescent="0.2"/>
    <row r="4" spans="1:22" s="101" customFormat="1" x14ac:dyDescent="0.2"/>
    <row r="5" spans="1:22" s="101" customFormat="1" x14ac:dyDescent="0.2"/>
    <row r="6" spans="1:22" s="101" customFormat="1" x14ac:dyDescent="0.2"/>
    <row r="7" spans="1:22" s="101" customFormat="1" x14ac:dyDescent="0.2"/>
    <row r="8" spans="1:22" s="101" customFormat="1" x14ac:dyDescent="0.2"/>
    <row r="9" spans="1:22" x14ac:dyDescent="0.2">
      <c r="A9" s="101" t="s">
        <v>6</v>
      </c>
      <c r="B9" s="224" t="s">
        <v>27</v>
      </c>
      <c r="C9" s="224"/>
      <c r="D9" s="224"/>
      <c r="E9" s="224"/>
      <c r="F9" s="224"/>
      <c r="G9" s="224"/>
      <c r="H9" s="224"/>
      <c r="I9" s="224" t="s">
        <v>28</v>
      </c>
      <c r="J9" s="224"/>
      <c r="K9" s="224"/>
      <c r="L9" s="224"/>
      <c r="M9" s="224"/>
      <c r="N9" s="224"/>
      <c r="O9" s="224" t="s">
        <v>29</v>
      </c>
      <c r="P9" s="224"/>
      <c r="Q9" s="224"/>
      <c r="R9" s="224" t="s">
        <v>30</v>
      </c>
      <c r="S9" s="224"/>
      <c r="T9" s="222" t="s">
        <v>31</v>
      </c>
      <c r="U9" s="101" t="s">
        <v>32</v>
      </c>
      <c r="V9" s="223" t="s">
        <v>33</v>
      </c>
    </row>
    <row r="10" spans="1:22" x14ac:dyDescent="0.2">
      <c r="A10" s="101"/>
      <c r="B10" s="101" t="s">
        <v>34</v>
      </c>
      <c r="C10" s="101" t="s">
        <v>35</v>
      </c>
      <c r="D10" s="101" t="s">
        <v>36</v>
      </c>
      <c r="E10" s="101" t="s">
        <v>37</v>
      </c>
      <c r="F10" s="101" t="s">
        <v>38</v>
      </c>
      <c r="G10" s="101" t="s">
        <v>39</v>
      </c>
      <c r="H10" s="1" t="s">
        <v>40</v>
      </c>
      <c r="I10" s="101" t="s">
        <v>41</v>
      </c>
      <c r="J10" s="101" t="s">
        <v>42</v>
      </c>
      <c r="K10" s="101" t="s">
        <v>43</v>
      </c>
      <c r="L10" s="101" t="s">
        <v>44</v>
      </c>
      <c r="M10" s="101" t="s">
        <v>45</v>
      </c>
      <c r="N10" s="1" t="s">
        <v>40</v>
      </c>
      <c r="O10" s="101" t="s">
        <v>46</v>
      </c>
      <c r="P10" s="101" t="s">
        <v>47</v>
      </c>
      <c r="Q10" s="1" t="s">
        <v>40</v>
      </c>
      <c r="R10" s="101" t="s">
        <v>48</v>
      </c>
      <c r="S10" s="1" t="s">
        <v>49</v>
      </c>
      <c r="T10" s="223"/>
      <c r="U10" s="101"/>
      <c r="V10" s="223"/>
    </row>
    <row r="11" spans="1:22" x14ac:dyDescent="0.2">
      <c r="A11" s="11">
        <f>'Web Graph Info.'!A2:A149</f>
        <v>42149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 t="e">
        <f>IF(SUM(B11:S11)=0,NA(),SUM(B11:S11))</f>
        <v>#N/A</v>
      </c>
      <c r="U11" s="101"/>
      <c r="V11" s="101" t="e">
        <f t="shared" ref="V11:V47" si="0">SUM(T11:U11)</f>
        <v>#N/A</v>
      </c>
    </row>
    <row r="12" spans="1:22" x14ac:dyDescent="0.2">
      <c r="A12" s="11">
        <f>'Web Graph Info.'!A3:A150</f>
        <v>42150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 t="e">
        <f t="shared" ref="T12:T75" si="1">IF(SUM(B12:S12)=0,NA(),SUM(B12:S12))</f>
        <v>#N/A</v>
      </c>
      <c r="U12" s="101"/>
      <c r="V12" s="101" t="e">
        <f t="shared" si="0"/>
        <v>#N/A</v>
      </c>
    </row>
    <row r="13" spans="1:22" x14ac:dyDescent="0.2">
      <c r="A13" s="11">
        <f>'Web Graph Info.'!A4:A151</f>
        <v>42151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 t="e">
        <f t="shared" si="1"/>
        <v>#N/A</v>
      </c>
      <c r="U13" s="101"/>
      <c r="V13" s="101" t="e">
        <f t="shared" si="0"/>
        <v>#N/A</v>
      </c>
    </row>
    <row r="14" spans="1:22" x14ac:dyDescent="0.2">
      <c r="A14" s="11">
        <f>'Web Graph Info.'!A5:A152</f>
        <v>42152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 t="e">
        <f t="shared" si="1"/>
        <v>#N/A</v>
      </c>
      <c r="U14" s="101"/>
      <c r="V14" s="101" t="e">
        <f t="shared" si="0"/>
        <v>#N/A</v>
      </c>
    </row>
    <row r="15" spans="1:22" x14ac:dyDescent="0.2">
      <c r="A15" s="11">
        <f>'Web Graph Info.'!A6:A153</f>
        <v>42153</v>
      </c>
      <c r="B15" s="101">
        <v>3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1</v>
      </c>
      <c r="K15" s="101">
        <v>0</v>
      </c>
      <c r="L15" s="101">
        <v>1</v>
      </c>
      <c r="M15" s="101">
        <v>0</v>
      </c>
      <c r="N15" s="101">
        <v>0</v>
      </c>
      <c r="O15" s="101">
        <v>1</v>
      </c>
      <c r="P15" s="101">
        <v>0</v>
      </c>
      <c r="Q15" s="101">
        <v>0</v>
      </c>
      <c r="R15" s="101">
        <v>0</v>
      </c>
      <c r="S15" s="101">
        <v>0</v>
      </c>
      <c r="T15" s="101">
        <f t="shared" si="1"/>
        <v>6</v>
      </c>
      <c r="U15" s="101">
        <v>1</v>
      </c>
      <c r="V15" s="101">
        <f t="shared" si="0"/>
        <v>7</v>
      </c>
    </row>
    <row r="16" spans="1:22" x14ac:dyDescent="0.2">
      <c r="A16" s="11">
        <f>'Web Graph Info.'!A7:A154</f>
        <v>42154</v>
      </c>
      <c r="B16" s="101">
        <v>0.6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1</v>
      </c>
      <c r="K16" s="101">
        <v>0</v>
      </c>
      <c r="L16" s="101">
        <v>1.3</v>
      </c>
      <c r="M16" s="101">
        <v>0</v>
      </c>
      <c r="N16" s="101">
        <v>0</v>
      </c>
      <c r="O16" s="101">
        <v>0.3</v>
      </c>
      <c r="P16" s="101">
        <v>0</v>
      </c>
      <c r="Q16" s="101">
        <v>0</v>
      </c>
      <c r="R16" s="101">
        <v>0</v>
      </c>
      <c r="S16" s="101">
        <v>0</v>
      </c>
      <c r="T16" s="101">
        <f t="shared" si="1"/>
        <v>3.2</v>
      </c>
      <c r="U16" s="101">
        <v>3</v>
      </c>
      <c r="V16" s="101">
        <f t="shared" si="0"/>
        <v>6.2</v>
      </c>
    </row>
    <row r="17" spans="1:22" x14ac:dyDescent="0.2">
      <c r="A17" s="11">
        <f>'Web Graph Info.'!A8:A155</f>
        <v>42155</v>
      </c>
      <c r="B17" s="101">
        <v>0.6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1</v>
      </c>
      <c r="K17" s="101">
        <v>0</v>
      </c>
      <c r="L17" s="101">
        <v>1.3</v>
      </c>
      <c r="M17" s="101">
        <v>0</v>
      </c>
      <c r="N17" s="101">
        <v>0</v>
      </c>
      <c r="O17" s="101">
        <v>0.3</v>
      </c>
      <c r="P17" s="101">
        <v>0</v>
      </c>
      <c r="Q17" s="101">
        <v>0</v>
      </c>
      <c r="R17" s="101">
        <v>0</v>
      </c>
      <c r="S17" s="101">
        <v>0</v>
      </c>
      <c r="T17" s="101">
        <f t="shared" ref="T17:T18" si="2">IF(SUM(B17:S17)=0,NA(),SUM(B17:S17))</f>
        <v>3.2</v>
      </c>
      <c r="U17" s="101">
        <v>4</v>
      </c>
      <c r="V17" s="101">
        <f t="shared" ref="V17:V18" si="3">SUM(T17:U17)</f>
        <v>7.2</v>
      </c>
    </row>
    <row r="18" spans="1:22" x14ac:dyDescent="0.2">
      <c r="A18" s="11">
        <f>'Web Graph Info.'!A9:A156</f>
        <v>42156</v>
      </c>
      <c r="B18" s="101">
        <v>0.6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1</v>
      </c>
      <c r="K18" s="101">
        <v>0</v>
      </c>
      <c r="L18" s="101">
        <v>1.3</v>
      </c>
      <c r="M18" s="101">
        <v>0</v>
      </c>
      <c r="N18" s="101">
        <v>0</v>
      </c>
      <c r="O18" s="101">
        <v>0.3</v>
      </c>
      <c r="P18" s="101">
        <v>0</v>
      </c>
      <c r="Q18" s="101">
        <v>0</v>
      </c>
      <c r="R18" s="101">
        <v>0</v>
      </c>
      <c r="S18" s="101">
        <v>0</v>
      </c>
      <c r="T18" s="101">
        <f t="shared" si="2"/>
        <v>3.2</v>
      </c>
      <c r="U18" s="101">
        <v>5</v>
      </c>
      <c r="V18" s="101">
        <f t="shared" si="3"/>
        <v>8.1999999999999993</v>
      </c>
    </row>
    <row r="19" spans="1:22" x14ac:dyDescent="0.2">
      <c r="A19" s="11">
        <f>'Web Graph Info.'!A10:A157</f>
        <v>42157</v>
      </c>
      <c r="B19" s="101">
        <v>7.5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1.5</v>
      </c>
      <c r="M19" s="101">
        <v>1.5</v>
      </c>
      <c r="N19" s="101">
        <v>0</v>
      </c>
      <c r="O19" s="101">
        <v>0.5</v>
      </c>
      <c r="P19" s="101">
        <v>0</v>
      </c>
      <c r="Q19" s="101">
        <v>0</v>
      </c>
      <c r="R19" s="101">
        <v>0</v>
      </c>
      <c r="S19" s="101">
        <v>0</v>
      </c>
      <c r="T19" s="101">
        <f t="shared" si="1"/>
        <v>11</v>
      </c>
      <c r="U19" s="101">
        <v>9.5</v>
      </c>
      <c r="V19" s="101">
        <f t="shared" si="0"/>
        <v>20.5</v>
      </c>
    </row>
    <row r="20" spans="1:22" x14ac:dyDescent="0.2">
      <c r="A20" s="11">
        <f>'Web Graph Info.'!A11:A158</f>
        <v>42158</v>
      </c>
      <c r="B20" s="101">
        <v>7.5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1.5</v>
      </c>
      <c r="M20" s="101">
        <v>1.5</v>
      </c>
      <c r="N20" s="101">
        <v>0</v>
      </c>
      <c r="O20" s="101">
        <v>0.5</v>
      </c>
      <c r="P20" s="101">
        <v>0</v>
      </c>
      <c r="Q20" s="101">
        <v>0</v>
      </c>
      <c r="R20" s="101">
        <v>0</v>
      </c>
      <c r="S20" s="101">
        <v>0</v>
      </c>
      <c r="T20" s="101">
        <f t="shared" ref="T20" si="4">IF(SUM(B20:S20)=0,NA(),SUM(B20:S20))</f>
        <v>11</v>
      </c>
      <c r="U20" s="101">
        <v>10.5</v>
      </c>
      <c r="V20" s="101">
        <f t="shared" ref="V20" si="5">SUM(T20:U20)</f>
        <v>21.5</v>
      </c>
    </row>
    <row r="21" spans="1:22" x14ac:dyDescent="0.2">
      <c r="A21" s="11">
        <f>'Web Graph Info.'!A12:A159</f>
        <v>42159</v>
      </c>
      <c r="B21" s="101">
        <v>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f t="shared" si="1"/>
        <v>1</v>
      </c>
      <c r="U21" s="101">
        <v>0.5</v>
      </c>
      <c r="V21" s="101">
        <f t="shared" si="0"/>
        <v>1.5</v>
      </c>
    </row>
    <row r="22" spans="1:22" x14ac:dyDescent="0.2">
      <c r="A22" s="11">
        <f>'Web Graph Info.'!A13:A160</f>
        <v>42160</v>
      </c>
      <c r="B22" s="101">
        <v>1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f t="shared" ref="T22" si="6">IF(SUM(B22:S22)=0,NA(),SUM(B22:S22))</f>
        <v>1</v>
      </c>
      <c r="U22" s="101">
        <v>1.5</v>
      </c>
      <c r="V22" s="101">
        <f t="shared" ref="V22" si="7">SUM(T22:U22)</f>
        <v>2.5</v>
      </c>
    </row>
    <row r="23" spans="1:22" x14ac:dyDescent="0.2">
      <c r="A23" s="11">
        <f>'Web Graph Info.'!A14:A161</f>
        <v>42161</v>
      </c>
      <c r="B23" s="101">
        <v>121</v>
      </c>
      <c r="C23" s="101">
        <v>3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0.6</v>
      </c>
      <c r="K23" s="101">
        <v>0</v>
      </c>
      <c r="L23" s="101">
        <v>1</v>
      </c>
      <c r="M23" s="101">
        <v>1.6</v>
      </c>
      <c r="N23" s="101">
        <v>0</v>
      </c>
      <c r="O23" s="101">
        <v>2</v>
      </c>
      <c r="P23" s="101">
        <v>0</v>
      </c>
      <c r="Q23" s="101">
        <v>0</v>
      </c>
      <c r="R23" s="101">
        <v>0</v>
      </c>
      <c r="S23" s="101">
        <v>0</v>
      </c>
      <c r="T23" s="101">
        <f t="shared" si="1"/>
        <v>129.19999999999999</v>
      </c>
      <c r="U23" s="101">
        <v>64</v>
      </c>
      <c r="V23" s="101">
        <f t="shared" si="0"/>
        <v>193.2</v>
      </c>
    </row>
    <row r="24" spans="1:22" x14ac:dyDescent="0.2">
      <c r="A24" s="11">
        <f>'Web Graph Info.'!A15:A162</f>
        <v>42162</v>
      </c>
      <c r="B24" s="101">
        <v>121</v>
      </c>
      <c r="C24" s="101">
        <v>3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0.6</v>
      </c>
      <c r="K24" s="101">
        <v>0</v>
      </c>
      <c r="L24" s="101">
        <v>1</v>
      </c>
      <c r="M24" s="101">
        <v>1.6</v>
      </c>
      <c r="N24" s="101">
        <v>0</v>
      </c>
      <c r="O24" s="101">
        <v>2</v>
      </c>
      <c r="P24" s="101">
        <v>0</v>
      </c>
      <c r="Q24" s="101">
        <v>0</v>
      </c>
      <c r="R24" s="101">
        <v>0</v>
      </c>
      <c r="S24" s="101">
        <v>0</v>
      </c>
      <c r="T24" s="101">
        <f t="shared" ref="T24:T25" si="8">IF(SUM(B24:S24)=0,NA(),SUM(B24:S24))</f>
        <v>129.19999999999999</v>
      </c>
      <c r="U24" s="101">
        <v>65</v>
      </c>
      <c r="V24" s="101">
        <f t="shared" ref="V24:V25" si="9">SUM(T24:U24)</f>
        <v>194.2</v>
      </c>
    </row>
    <row r="25" spans="1:22" x14ac:dyDescent="0.2">
      <c r="A25" s="11">
        <f>'Web Graph Info.'!A16:A163</f>
        <v>42163</v>
      </c>
      <c r="B25" s="101">
        <v>121</v>
      </c>
      <c r="C25" s="101">
        <v>3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0.6</v>
      </c>
      <c r="K25" s="101">
        <v>0</v>
      </c>
      <c r="L25" s="101">
        <v>1</v>
      </c>
      <c r="M25" s="101">
        <v>1.6</v>
      </c>
      <c r="N25" s="101">
        <v>0</v>
      </c>
      <c r="O25" s="101">
        <v>2</v>
      </c>
      <c r="P25" s="101">
        <v>0</v>
      </c>
      <c r="Q25" s="101">
        <v>0</v>
      </c>
      <c r="R25" s="101">
        <v>0</v>
      </c>
      <c r="S25" s="101">
        <v>0</v>
      </c>
      <c r="T25" s="101">
        <f t="shared" si="8"/>
        <v>129.19999999999999</v>
      </c>
      <c r="U25" s="101">
        <v>66</v>
      </c>
      <c r="V25" s="101">
        <f t="shared" si="9"/>
        <v>195.2</v>
      </c>
    </row>
    <row r="26" spans="1:22" x14ac:dyDescent="0.2">
      <c r="A26" s="11">
        <f>'Web Graph Info.'!A17:A164</f>
        <v>42164</v>
      </c>
      <c r="B26" s="101">
        <v>312</v>
      </c>
      <c r="C26" s="101">
        <v>16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8</v>
      </c>
      <c r="L26" s="101">
        <v>16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f t="shared" si="1"/>
        <v>352</v>
      </c>
      <c r="U26" s="101">
        <v>768</v>
      </c>
      <c r="V26" s="101">
        <f t="shared" si="0"/>
        <v>1120</v>
      </c>
    </row>
    <row r="27" spans="1:22" x14ac:dyDescent="0.2">
      <c r="A27" s="11">
        <f>'Web Graph Info.'!A18:A165</f>
        <v>42165</v>
      </c>
      <c r="B27" s="101">
        <v>312</v>
      </c>
      <c r="C27" s="101">
        <v>16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8</v>
      </c>
      <c r="L27" s="101">
        <v>16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f t="shared" ref="T27" si="10">IF(SUM(B27:S27)=0,NA(),SUM(B27:S27))</f>
        <v>352</v>
      </c>
      <c r="U27" s="101">
        <v>769</v>
      </c>
      <c r="V27" s="101">
        <f t="shared" ref="V27" si="11">SUM(T27:U27)</f>
        <v>1121</v>
      </c>
    </row>
    <row r="28" spans="1:22" x14ac:dyDescent="0.2">
      <c r="A28" s="11">
        <f>'Web Graph Info.'!A19:A166</f>
        <v>42166</v>
      </c>
      <c r="B28" s="101">
        <v>129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3</v>
      </c>
      <c r="M28" s="101">
        <v>21</v>
      </c>
      <c r="N28" s="101">
        <v>3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f t="shared" si="1"/>
        <v>156</v>
      </c>
      <c r="U28" s="101">
        <v>119</v>
      </c>
      <c r="V28" s="101">
        <f t="shared" si="0"/>
        <v>275</v>
      </c>
    </row>
    <row r="29" spans="1:22" x14ac:dyDescent="0.2">
      <c r="A29" s="11">
        <f>'Web Graph Info.'!A20:A167</f>
        <v>42167</v>
      </c>
      <c r="B29" s="101">
        <v>129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3</v>
      </c>
      <c r="M29" s="101">
        <v>21</v>
      </c>
      <c r="N29" s="101">
        <v>3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f t="shared" ref="T29" si="12">IF(SUM(B29:S29)=0,NA(),SUM(B29:S29))</f>
        <v>156</v>
      </c>
      <c r="U29" s="101">
        <v>120</v>
      </c>
      <c r="V29" s="101">
        <f t="shared" ref="V29" si="13">SUM(T29:U29)</f>
        <v>276</v>
      </c>
    </row>
    <row r="30" spans="1:22" x14ac:dyDescent="0.2">
      <c r="A30" s="11">
        <f>'Web Graph Info.'!A21:A168</f>
        <v>42168</v>
      </c>
      <c r="B30" s="101">
        <v>232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6.6</v>
      </c>
      <c r="M30" s="101">
        <v>9.3000000000000007</v>
      </c>
      <c r="N30" s="101">
        <v>0</v>
      </c>
      <c r="O30" s="101">
        <v>5.3</v>
      </c>
      <c r="P30" s="101">
        <v>0</v>
      </c>
      <c r="Q30" s="101">
        <v>0</v>
      </c>
      <c r="R30" s="101">
        <v>0</v>
      </c>
      <c r="S30" s="101">
        <v>0</v>
      </c>
      <c r="T30" s="101">
        <f t="shared" si="1"/>
        <v>253.20000000000002</v>
      </c>
      <c r="U30" s="101">
        <v>281.3</v>
      </c>
      <c r="V30" s="101">
        <f t="shared" si="0"/>
        <v>534.5</v>
      </c>
    </row>
    <row r="31" spans="1:22" x14ac:dyDescent="0.2">
      <c r="A31" s="11">
        <f>'Web Graph Info.'!A22:A169</f>
        <v>42169</v>
      </c>
      <c r="B31" s="101">
        <v>232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6.6</v>
      </c>
      <c r="M31" s="101">
        <v>9.3000000000000007</v>
      </c>
      <c r="N31" s="101">
        <v>0</v>
      </c>
      <c r="O31" s="101">
        <v>5.3</v>
      </c>
      <c r="P31" s="101">
        <v>0</v>
      </c>
      <c r="Q31" s="101">
        <v>0</v>
      </c>
      <c r="R31" s="101">
        <v>0</v>
      </c>
      <c r="S31" s="101">
        <v>0</v>
      </c>
      <c r="T31" s="101">
        <f t="shared" ref="T31:T32" si="14">IF(SUM(B31:S31)=0,NA(),SUM(B31:S31))</f>
        <v>253.20000000000002</v>
      </c>
      <c r="U31" s="101">
        <v>282.3</v>
      </c>
      <c r="V31" s="101">
        <f t="shared" ref="V31:V32" si="15">SUM(T31:U31)</f>
        <v>535.5</v>
      </c>
    </row>
    <row r="32" spans="1:22" x14ac:dyDescent="0.2">
      <c r="A32" s="11">
        <f>'Web Graph Info.'!A23:A170</f>
        <v>42170</v>
      </c>
      <c r="B32" s="101">
        <v>232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6.6</v>
      </c>
      <c r="M32" s="101">
        <v>9.3000000000000007</v>
      </c>
      <c r="N32" s="101">
        <v>0</v>
      </c>
      <c r="O32" s="101">
        <v>5.3</v>
      </c>
      <c r="P32" s="101">
        <v>0</v>
      </c>
      <c r="Q32" s="101">
        <v>0</v>
      </c>
      <c r="R32" s="101">
        <v>0</v>
      </c>
      <c r="S32" s="101">
        <v>0</v>
      </c>
      <c r="T32" s="101">
        <f t="shared" si="14"/>
        <v>253.20000000000002</v>
      </c>
      <c r="U32" s="101">
        <v>283.3</v>
      </c>
      <c r="V32" s="101">
        <f t="shared" si="15"/>
        <v>536.5</v>
      </c>
    </row>
    <row r="33" spans="1:22" x14ac:dyDescent="0.2">
      <c r="A33" s="11">
        <f>'Web Graph Info.'!A24:A171</f>
        <v>42171</v>
      </c>
      <c r="B33" s="101">
        <v>75.5</v>
      </c>
      <c r="C33" s="101">
        <v>1</v>
      </c>
      <c r="D33" s="101">
        <v>0</v>
      </c>
      <c r="E33" s="101">
        <v>0</v>
      </c>
      <c r="F33" s="101">
        <v>0</v>
      </c>
      <c r="G33" s="101">
        <v>0.5</v>
      </c>
      <c r="H33" s="101">
        <v>0</v>
      </c>
      <c r="I33" s="101">
        <v>0</v>
      </c>
      <c r="J33" s="101">
        <v>3</v>
      </c>
      <c r="K33" s="101">
        <v>0</v>
      </c>
      <c r="L33" s="101">
        <v>3</v>
      </c>
      <c r="M33" s="101">
        <v>2.5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f t="shared" si="1"/>
        <v>85.5</v>
      </c>
      <c r="U33" s="101">
        <v>81.5</v>
      </c>
      <c r="V33" s="101">
        <f t="shared" si="0"/>
        <v>167</v>
      </c>
    </row>
    <row r="34" spans="1:22" x14ac:dyDescent="0.2">
      <c r="A34" s="11">
        <f>'Web Graph Info.'!A25:A172</f>
        <v>42172</v>
      </c>
      <c r="B34" s="101">
        <v>75.5</v>
      </c>
      <c r="C34" s="101">
        <v>1</v>
      </c>
      <c r="D34" s="101">
        <v>0</v>
      </c>
      <c r="E34" s="101">
        <v>0</v>
      </c>
      <c r="F34" s="101">
        <v>0</v>
      </c>
      <c r="G34" s="101">
        <v>0.5</v>
      </c>
      <c r="H34" s="101">
        <v>0</v>
      </c>
      <c r="I34" s="101">
        <v>0</v>
      </c>
      <c r="J34" s="101">
        <v>3</v>
      </c>
      <c r="K34" s="101">
        <v>0</v>
      </c>
      <c r="L34" s="101">
        <v>3</v>
      </c>
      <c r="M34" s="101">
        <v>2.5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f t="shared" ref="T34" si="16">IF(SUM(B34:S34)=0,NA(),SUM(B34:S34))</f>
        <v>85.5</v>
      </c>
      <c r="U34" s="101">
        <v>82.5</v>
      </c>
      <c r="V34" s="101">
        <f t="shared" ref="V34" si="17">SUM(T34:U34)</f>
        <v>168</v>
      </c>
    </row>
    <row r="35" spans="1:22" x14ac:dyDescent="0.2">
      <c r="A35" s="11">
        <f>'Web Graph Info.'!A26:A173</f>
        <v>42173</v>
      </c>
      <c r="B35" s="101">
        <v>120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3.5</v>
      </c>
      <c r="K35" s="101">
        <v>0</v>
      </c>
      <c r="L35" s="101">
        <v>6</v>
      </c>
      <c r="M35" s="101">
        <v>8</v>
      </c>
      <c r="N35" s="101">
        <v>0</v>
      </c>
      <c r="O35" s="101">
        <v>8</v>
      </c>
      <c r="P35" s="101">
        <v>0</v>
      </c>
      <c r="Q35" s="101">
        <v>0</v>
      </c>
      <c r="R35" s="101">
        <v>0</v>
      </c>
      <c r="S35" s="101">
        <v>0</v>
      </c>
      <c r="T35" s="101">
        <f t="shared" si="1"/>
        <v>145.5</v>
      </c>
      <c r="U35" s="101">
        <v>28</v>
      </c>
      <c r="V35" s="101">
        <f t="shared" si="0"/>
        <v>173.5</v>
      </c>
    </row>
    <row r="36" spans="1:22" x14ac:dyDescent="0.2">
      <c r="A36" s="11">
        <f>'Web Graph Info.'!A27:A174</f>
        <v>42174</v>
      </c>
      <c r="B36" s="101">
        <v>120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3.5</v>
      </c>
      <c r="K36" s="101">
        <v>0</v>
      </c>
      <c r="L36" s="101">
        <v>6</v>
      </c>
      <c r="M36" s="101">
        <v>8</v>
      </c>
      <c r="N36" s="101">
        <v>0</v>
      </c>
      <c r="O36" s="101">
        <v>8</v>
      </c>
      <c r="P36" s="101">
        <v>0</v>
      </c>
      <c r="Q36" s="101">
        <v>0</v>
      </c>
      <c r="R36" s="101">
        <v>0</v>
      </c>
      <c r="S36" s="101">
        <v>0</v>
      </c>
      <c r="T36" s="101">
        <f t="shared" ref="T36" si="18">IF(SUM(B36:S36)=0,NA(),SUM(B36:S36))</f>
        <v>145.5</v>
      </c>
      <c r="U36" s="101">
        <v>29</v>
      </c>
      <c r="V36" s="101">
        <f t="shared" ref="V36" si="19">SUM(T36:U36)</f>
        <v>174.5</v>
      </c>
    </row>
    <row r="37" spans="1:22" x14ac:dyDescent="0.2">
      <c r="A37" s="11">
        <f>'Web Graph Info.'!A28:A175</f>
        <v>42175</v>
      </c>
      <c r="B37" s="101">
        <v>180.6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12</v>
      </c>
      <c r="K37" s="101">
        <v>0</v>
      </c>
      <c r="L37" s="101">
        <v>7.3</v>
      </c>
      <c r="M37" s="101">
        <v>0</v>
      </c>
      <c r="N37" s="101">
        <v>0</v>
      </c>
      <c r="O37" s="101">
        <v>0.6</v>
      </c>
      <c r="P37" s="101">
        <v>0</v>
      </c>
      <c r="Q37" s="101">
        <v>0</v>
      </c>
      <c r="R37" s="101">
        <v>0</v>
      </c>
      <c r="S37" s="101">
        <v>0</v>
      </c>
      <c r="T37" s="101">
        <f t="shared" si="1"/>
        <v>200.5</v>
      </c>
      <c r="U37" s="101">
        <v>34.6</v>
      </c>
      <c r="V37" s="101">
        <f t="shared" si="0"/>
        <v>235.1</v>
      </c>
    </row>
    <row r="38" spans="1:22" x14ac:dyDescent="0.2">
      <c r="A38" s="11">
        <f>'Web Graph Info.'!A29:A176</f>
        <v>42176</v>
      </c>
      <c r="B38" s="101">
        <v>180.6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12</v>
      </c>
      <c r="K38" s="101">
        <v>0</v>
      </c>
      <c r="L38" s="101">
        <v>7.3</v>
      </c>
      <c r="M38" s="101">
        <v>0</v>
      </c>
      <c r="N38" s="101">
        <v>0</v>
      </c>
      <c r="O38" s="101">
        <v>0.6</v>
      </c>
      <c r="P38" s="101">
        <v>0</v>
      </c>
      <c r="Q38" s="101">
        <v>0</v>
      </c>
      <c r="R38" s="101">
        <v>0</v>
      </c>
      <c r="S38" s="101">
        <v>0</v>
      </c>
      <c r="T38" s="101">
        <f t="shared" ref="T38:T39" si="20">IF(SUM(B38:S38)=0,NA(),SUM(B38:S38))</f>
        <v>200.5</v>
      </c>
      <c r="U38" s="101">
        <v>35.6</v>
      </c>
      <c r="V38" s="101">
        <f t="shared" ref="V38:V39" si="21">SUM(T38:U38)</f>
        <v>236.1</v>
      </c>
    </row>
    <row r="39" spans="1:22" x14ac:dyDescent="0.2">
      <c r="A39" s="11">
        <f>'Web Graph Info.'!A30:A177</f>
        <v>42177</v>
      </c>
      <c r="B39" s="101">
        <v>180.6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12</v>
      </c>
      <c r="K39" s="101">
        <v>0</v>
      </c>
      <c r="L39" s="101">
        <v>7.3</v>
      </c>
      <c r="M39" s="101">
        <v>0</v>
      </c>
      <c r="N39" s="101">
        <v>0</v>
      </c>
      <c r="O39" s="101">
        <v>0.6</v>
      </c>
      <c r="P39" s="101">
        <v>0</v>
      </c>
      <c r="Q39" s="101">
        <v>0</v>
      </c>
      <c r="R39" s="101">
        <v>0</v>
      </c>
      <c r="S39" s="101">
        <v>0</v>
      </c>
      <c r="T39" s="101">
        <f t="shared" si="20"/>
        <v>200.5</v>
      </c>
      <c r="U39" s="101">
        <v>36.6</v>
      </c>
      <c r="V39" s="101">
        <f t="shared" si="21"/>
        <v>237.1</v>
      </c>
    </row>
    <row r="40" spans="1:22" x14ac:dyDescent="0.2">
      <c r="A40" s="11">
        <f>'Web Graph Info.'!A31:A178</f>
        <v>42178</v>
      </c>
      <c r="B40" s="101">
        <v>158</v>
      </c>
      <c r="C40" s="101">
        <v>10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1.5</v>
      </c>
      <c r="J40" s="101">
        <v>12</v>
      </c>
      <c r="K40" s="101">
        <v>0</v>
      </c>
      <c r="L40" s="101">
        <v>2</v>
      </c>
      <c r="M40" s="101">
        <v>0</v>
      </c>
      <c r="N40" s="101">
        <v>0</v>
      </c>
      <c r="O40" s="101">
        <v>4</v>
      </c>
      <c r="P40" s="101">
        <v>0</v>
      </c>
      <c r="Q40" s="101">
        <v>0</v>
      </c>
      <c r="R40" s="101">
        <v>0</v>
      </c>
      <c r="S40" s="101">
        <v>0</v>
      </c>
      <c r="T40" s="101">
        <f t="shared" si="1"/>
        <v>187.5</v>
      </c>
      <c r="U40" s="101">
        <v>54</v>
      </c>
      <c r="V40" s="101">
        <f t="shared" ref="V40" si="22">SUM(T40:U40)</f>
        <v>241.5</v>
      </c>
    </row>
    <row r="41" spans="1:22" x14ac:dyDescent="0.2">
      <c r="A41" s="11">
        <f>'Web Graph Info.'!A32:A179</f>
        <v>42179</v>
      </c>
      <c r="B41" s="101">
        <v>158</v>
      </c>
      <c r="C41" s="101">
        <v>10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1.5</v>
      </c>
      <c r="J41" s="101">
        <v>12</v>
      </c>
      <c r="K41" s="101">
        <v>0</v>
      </c>
      <c r="L41" s="101">
        <v>2</v>
      </c>
      <c r="M41" s="101">
        <v>0</v>
      </c>
      <c r="N41" s="101">
        <v>0</v>
      </c>
      <c r="O41" s="101">
        <v>4</v>
      </c>
      <c r="P41" s="101">
        <v>0</v>
      </c>
      <c r="Q41" s="101">
        <v>0</v>
      </c>
      <c r="R41" s="101">
        <v>0</v>
      </c>
      <c r="S41" s="101">
        <v>0</v>
      </c>
      <c r="T41" s="101">
        <f t="shared" ref="T41" si="23">IF(SUM(B41:S41)=0,NA(),SUM(B41:S41))</f>
        <v>187.5</v>
      </c>
      <c r="U41" s="101">
        <v>55</v>
      </c>
      <c r="V41" s="101">
        <f t="shared" ref="V41" si="24">SUM(T41:U41)</f>
        <v>242.5</v>
      </c>
    </row>
    <row r="42" spans="1:22" x14ac:dyDescent="0.2">
      <c r="A42" s="11">
        <f>'Web Graph Info.'!A33:A180</f>
        <v>42180</v>
      </c>
      <c r="B42" s="101">
        <v>108.5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3</v>
      </c>
      <c r="J42" s="101">
        <v>8</v>
      </c>
      <c r="K42" s="101">
        <v>0</v>
      </c>
      <c r="L42" s="101">
        <v>6.5</v>
      </c>
      <c r="M42" s="101">
        <v>14.5</v>
      </c>
      <c r="N42" s="101">
        <v>0</v>
      </c>
      <c r="O42" s="101">
        <v>7.5</v>
      </c>
      <c r="P42" s="101">
        <v>0</v>
      </c>
      <c r="Q42" s="101">
        <v>0</v>
      </c>
      <c r="R42" s="101">
        <v>0</v>
      </c>
      <c r="S42" s="101">
        <v>0</v>
      </c>
      <c r="T42" s="101">
        <f t="shared" si="1"/>
        <v>148</v>
      </c>
      <c r="U42" s="101">
        <v>24</v>
      </c>
      <c r="V42" s="101">
        <f t="shared" si="0"/>
        <v>172</v>
      </c>
    </row>
    <row r="43" spans="1:22" x14ac:dyDescent="0.2">
      <c r="A43" s="11">
        <f>'Web Graph Info.'!A34:A181</f>
        <v>42181</v>
      </c>
      <c r="B43" s="101">
        <v>108.5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3</v>
      </c>
      <c r="J43" s="101">
        <v>8</v>
      </c>
      <c r="K43" s="101">
        <v>0</v>
      </c>
      <c r="L43" s="101">
        <v>6.5</v>
      </c>
      <c r="M43" s="101">
        <v>14.5</v>
      </c>
      <c r="N43" s="101">
        <v>0</v>
      </c>
      <c r="O43" s="101">
        <v>7.5</v>
      </c>
      <c r="P43" s="101">
        <v>0</v>
      </c>
      <c r="Q43" s="101">
        <v>0</v>
      </c>
      <c r="R43" s="101">
        <v>0</v>
      </c>
      <c r="S43" s="101">
        <v>0</v>
      </c>
      <c r="T43" s="101">
        <f t="shared" ref="T43" si="25">IF(SUM(B43:S43)=0,NA(),SUM(B43:S43))</f>
        <v>148</v>
      </c>
      <c r="U43" s="101">
        <v>25</v>
      </c>
      <c r="V43" s="101">
        <f t="shared" ref="V43" si="26">SUM(T43:U43)</f>
        <v>173</v>
      </c>
    </row>
    <row r="44" spans="1:22" x14ac:dyDescent="0.2">
      <c r="A44" s="11">
        <f>'Web Graph Info.'!A35:A182</f>
        <v>42182</v>
      </c>
      <c r="B44" s="101">
        <v>49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1.3</v>
      </c>
      <c r="J44" s="101">
        <v>7.3</v>
      </c>
      <c r="K44" s="101">
        <v>0</v>
      </c>
      <c r="L44" s="101">
        <v>2</v>
      </c>
      <c r="M44" s="101">
        <v>6.3</v>
      </c>
      <c r="N44" s="101">
        <v>0</v>
      </c>
      <c r="O44" s="101">
        <v>7</v>
      </c>
      <c r="P44" s="101">
        <v>0</v>
      </c>
      <c r="Q44" s="101">
        <v>0</v>
      </c>
      <c r="R44" s="101">
        <v>0</v>
      </c>
      <c r="S44" s="101">
        <v>0</v>
      </c>
      <c r="T44" s="101">
        <f t="shared" si="1"/>
        <v>72.899999999999991</v>
      </c>
      <c r="U44" s="101">
        <v>28</v>
      </c>
      <c r="V44" s="101">
        <f t="shared" si="0"/>
        <v>100.89999999999999</v>
      </c>
    </row>
    <row r="45" spans="1:22" x14ac:dyDescent="0.2">
      <c r="A45" s="11">
        <f>'Web Graph Info.'!A36:A183</f>
        <v>42183</v>
      </c>
      <c r="B45" s="101">
        <v>49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1.3</v>
      </c>
      <c r="J45" s="101">
        <v>7.3</v>
      </c>
      <c r="K45" s="101">
        <v>0</v>
      </c>
      <c r="L45" s="101">
        <v>2</v>
      </c>
      <c r="M45" s="101">
        <v>6.3</v>
      </c>
      <c r="N45" s="101">
        <v>0</v>
      </c>
      <c r="O45" s="101">
        <v>7</v>
      </c>
      <c r="P45" s="101">
        <v>0</v>
      </c>
      <c r="Q45" s="101">
        <v>0</v>
      </c>
      <c r="R45" s="101">
        <v>0</v>
      </c>
      <c r="S45" s="101">
        <v>0</v>
      </c>
      <c r="T45" s="101">
        <f t="shared" ref="T45:T46" si="27">IF(SUM(B45:S45)=0,NA(),SUM(B45:S45))</f>
        <v>72.899999999999991</v>
      </c>
      <c r="U45" s="101">
        <v>29</v>
      </c>
      <c r="V45" s="101">
        <f t="shared" ref="V45:V46" si="28">SUM(T45:U45)</f>
        <v>101.89999999999999</v>
      </c>
    </row>
    <row r="46" spans="1:22" x14ac:dyDescent="0.2">
      <c r="A46" s="11">
        <f>'Web Graph Info.'!A37:A184</f>
        <v>42184</v>
      </c>
      <c r="B46" s="101">
        <v>49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1.3</v>
      </c>
      <c r="J46" s="101">
        <v>7.3</v>
      </c>
      <c r="K46" s="101">
        <v>0</v>
      </c>
      <c r="L46" s="101">
        <v>2</v>
      </c>
      <c r="M46" s="101">
        <v>6.3</v>
      </c>
      <c r="N46" s="101">
        <v>0</v>
      </c>
      <c r="O46" s="101">
        <v>7</v>
      </c>
      <c r="P46" s="101">
        <v>0</v>
      </c>
      <c r="Q46" s="101">
        <v>0</v>
      </c>
      <c r="R46" s="101">
        <v>0</v>
      </c>
      <c r="S46" s="101">
        <v>0</v>
      </c>
      <c r="T46" s="101">
        <f t="shared" si="27"/>
        <v>72.899999999999991</v>
      </c>
      <c r="U46" s="101">
        <v>30</v>
      </c>
      <c r="V46" s="101">
        <f t="shared" si="28"/>
        <v>102.89999999999999</v>
      </c>
    </row>
    <row r="47" spans="1:22" x14ac:dyDescent="0.2">
      <c r="A47" s="11">
        <f>'Web Graph Info.'!A38:A185</f>
        <v>42185</v>
      </c>
      <c r="B47" s="101">
        <v>30.5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2</v>
      </c>
      <c r="J47" s="101">
        <v>17.5</v>
      </c>
      <c r="K47" s="101">
        <v>0</v>
      </c>
      <c r="L47" s="101">
        <v>2.5</v>
      </c>
      <c r="M47" s="101">
        <v>0.5</v>
      </c>
      <c r="N47" s="101">
        <v>0</v>
      </c>
      <c r="O47" s="101">
        <v>2</v>
      </c>
      <c r="P47" s="101">
        <v>0</v>
      </c>
      <c r="Q47" s="101">
        <v>0</v>
      </c>
      <c r="R47" s="101">
        <v>0</v>
      </c>
      <c r="S47" s="101">
        <v>0</v>
      </c>
      <c r="T47" s="101">
        <f t="shared" si="1"/>
        <v>55</v>
      </c>
      <c r="U47" s="101">
        <v>24.5</v>
      </c>
      <c r="V47" s="101">
        <f t="shared" si="0"/>
        <v>79.5</v>
      </c>
    </row>
    <row r="48" spans="1:22" x14ac:dyDescent="0.2">
      <c r="A48" s="11">
        <f>'Web Graph Info.'!A39:A186</f>
        <v>42186</v>
      </c>
      <c r="B48" s="101">
        <v>30.5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2</v>
      </c>
      <c r="J48" s="101">
        <v>17.5</v>
      </c>
      <c r="K48" s="101">
        <v>0</v>
      </c>
      <c r="L48" s="101">
        <v>2.5</v>
      </c>
      <c r="M48" s="101">
        <v>0.5</v>
      </c>
      <c r="N48" s="101">
        <v>0</v>
      </c>
      <c r="O48" s="101">
        <v>2</v>
      </c>
      <c r="P48" s="101">
        <v>0</v>
      </c>
      <c r="Q48" s="101">
        <v>0</v>
      </c>
      <c r="R48" s="101">
        <v>0</v>
      </c>
      <c r="S48" s="101">
        <v>0</v>
      </c>
      <c r="T48" s="101">
        <f t="shared" ref="T48" si="29">IF(SUM(B48:S48)=0,NA(),SUM(B48:S48))</f>
        <v>55</v>
      </c>
      <c r="U48" s="101">
        <v>25.5</v>
      </c>
      <c r="V48" s="101">
        <f t="shared" ref="V48:V110" si="30">SUM(T48:U48)</f>
        <v>80.5</v>
      </c>
    </row>
    <row r="49" spans="1:22" x14ac:dyDescent="0.2">
      <c r="A49" s="11">
        <f>'Web Graph Info.'!A40:A187</f>
        <v>42187</v>
      </c>
      <c r="B49">
        <v>45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3</v>
      </c>
      <c r="J49" s="101">
        <v>14</v>
      </c>
      <c r="K49" s="101">
        <v>0</v>
      </c>
      <c r="L49" s="101">
        <v>3</v>
      </c>
      <c r="M49" s="101">
        <v>0</v>
      </c>
      <c r="N49" s="101">
        <v>0</v>
      </c>
      <c r="O49" s="101">
        <v>2</v>
      </c>
      <c r="P49" s="101">
        <v>0</v>
      </c>
      <c r="Q49" s="101">
        <v>0</v>
      </c>
      <c r="R49" s="101">
        <v>0</v>
      </c>
      <c r="S49" s="101">
        <v>0</v>
      </c>
      <c r="T49" s="101">
        <f t="shared" si="1"/>
        <v>67</v>
      </c>
      <c r="U49" s="101">
        <v>38</v>
      </c>
      <c r="V49" s="101">
        <f>SUM(T51:U51)</f>
        <v>110.75</v>
      </c>
    </row>
    <row r="50" spans="1:22" x14ac:dyDescent="0.2">
      <c r="A50" s="11">
        <f>'Web Graph Info.'!A41:A188</f>
        <v>42188</v>
      </c>
      <c r="B50">
        <v>47</v>
      </c>
      <c r="C50" s="101">
        <v>0.75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9.25</v>
      </c>
      <c r="J50" s="101">
        <v>9</v>
      </c>
      <c r="K50" s="101">
        <v>0</v>
      </c>
      <c r="L50" s="101">
        <v>0.75</v>
      </c>
      <c r="M50" s="101">
        <v>8.25</v>
      </c>
      <c r="N50" s="101">
        <v>0</v>
      </c>
      <c r="O50" s="101">
        <v>3</v>
      </c>
      <c r="P50" s="101">
        <v>0</v>
      </c>
      <c r="Q50" s="101">
        <v>0</v>
      </c>
      <c r="R50" s="101">
        <v>0</v>
      </c>
      <c r="S50" s="101">
        <v>0</v>
      </c>
      <c r="T50" s="101">
        <f t="shared" si="1"/>
        <v>78</v>
      </c>
      <c r="U50" s="101">
        <v>32.75</v>
      </c>
      <c r="V50" s="101">
        <f>SUM(T52:U52)</f>
        <v>110.75</v>
      </c>
    </row>
    <row r="51" spans="1:22" x14ac:dyDescent="0.2">
      <c r="A51" s="11">
        <f>'Web Graph Info.'!A42:A189</f>
        <v>42189</v>
      </c>
      <c r="B51" s="101">
        <v>47</v>
      </c>
      <c r="C51" s="101">
        <v>0.75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9.25</v>
      </c>
      <c r="J51" s="101">
        <v>9</v>
      </c>
      <c r="K51" s="101">
        <v>0</v>
      </c>
      <c r="L51" s="101">
        <v>0.75</v>
      </c>
      <c r="M51" s="101">
        <v>8.25</v>
      </c>
      <c r="N51" s="101">
        <v>0</v>
      </c>
      <c r="O51" s="101">
        <v>3</v>
      </c>
      <c r="P51" s="101">
        <v>0</v>
      </c>
      <c r="Q51" s="101">
        <v>0</v>
      </c>
      <c r="R51" s="101">
        <v>0</v>
      </c>
      <c r="S51" s="101">
        <v>0</v>
      </c>
      <c r="T51" s="101">
        <f t="shared" ref="T51:T53" si="31">IF(SUM(B51:S51)=0,NA(),SUM(B51:S51))</f>
        <v>78</v>
      </c>
      <c r="U51" s="101">
        <v>32.75</v>
      </c>
      <c r="V51" s="101" t="e">
        <f>SUM(#REF!)</f>
        <v>#REF!</v>
      </c>
    </row>
    <row r="52" spans="1:22" x14ac:dyDescent="0.2">
      <c r="A52" s="11">
        <f>'Web Graph Info.'!A43:A190</f>
        <v>42190</v>
      </c>
      <c r="B52" s="101">
        <v>47</v>
      </c>
      <c r="C52" s="101">
        <v>0.75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9.25</v>
      </c>
      <c r="J52" s="101">
        <v>9</v>
      </c>
      <c r="K52" s="101">
        <v>0</v>
      </c>
      <c r="L52" s="101">
        <v>0.75</v>
      </c>
      <c r="M52" s="101">
        <v>8.25</v>
      </c>
      <c r="N52" s="101">
        <v>0</v>
      </c>
      <c r="O52" s="101">
        <v>3</v>
      </c>
      <c r="P52" s="101">
        <v>0</v>
      </c>
      <c r="Q52" s="101">
        <v>0</v>
      </c>
      <c r="R52" s="101">
        <v>0</v>
      </c>
      <c r="S52" s="101">
        <v>0</v>
      </c>
      <c r="T52" s="101">
        <f t="shared" si="31"/>
        <v>78</v>
      </c>
      <c r="U52" s="101">
        <v>32.75</v>
      </c>
      <c r="V52" s="101" t="e">
        <f>SUM(#REF!)</f>
        <v>#REF!</v>
      </c>
    </row>
    <row r="53" spans="1:22" x14ac:dyDescent="0.2">
      <c r="A53" s="11">
        <f>'Web Graph Info.'!A44:A191</f>
        <v>42191</v>
      </c>
      <c r="B53" s="101">
        <v>47</v>
      </c>
      <c r="C53" s="101">
        <v>0.75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9.25</v>
      </c>
      <c r="J53" s="101">
        <v>9</v>
      </c>
      <c r="K53" s="101">
        <v>0</v>
      </c>
      <c r="L53" s="101">
        <v>0.75</v>
      </c>
      <c r="M53" s="101">
        <v>8.25</v>
      </c>
      <c r="N53" s="101">
        <v>0</v>
      </c>
      <c r="O53" s="101">
        <v>3</v>
      </c>
      <c r="P53" s="101">
        <v>0</v>
      </c>
      <c r="Q53" s="101">
        <v>0</v>
      </c>
      <c r="R53" s="101">
        <v>0</v>
      </c>
      <c r="S53" s="101">
        <v>0</v>
      </c>
      <c r="T53" s="101">
        <f t="shared" si="31"/>
        <v>78</v>
      </c>
      <c r="U53" s="101">
        <v>32.75</v>
      </c>
      <c r="V53" s="101">
        <f t="shared" si="30"/>
        <v>110.75</v>
      </c>
    </row>
    <row r="54" spans="1:22" x14ac:dyDescent="0.2">
      <c r="A54" s="11">
        <f>'Web Graph Info.'!A45:A192</f>
        <v>42192</v>
      </c>
      <c r="B54" s="101">
        <v>12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2.5</v>
      </c>
      <c r="J54" s="101">
        <v>0</v>
      </c>
      <c r="K54" s="101">
        <v>0</v>
      </c>
      <c r="L54" s="101">
        <v>0</v>
      </c>
      <c r="M54" s="101">
        <v>3.5</v>
      </c>
      <c r="N54" s="101">
        <v>0</v>
      </c>
      <c r="O54" s="101">
        <v>1.5</v>
      </c>
      <c r="P54" s="101">
        <v>0</v>
      </c>
      <c r="Q54" s="101">
        <v>0</v>
      </c>
      <c r="R54" s="101">
        <v>0</v>
      </c>
      <c r="S54" s="101">
        <v>0</v>
      </c>
      <c r="T54" s="101">
        <f t="shared" si="1"/>
        <v>19.5</v>
      </c>
      <c r="U54" s="101">
        <v>10</v>
      </c>
      <c r="V54" s="101">
        <f t="shared" si="30"/>
        <v>29.5</v>
      </c>
    </row>
    <row r="55" spans="1:22" x14ac:dyDescent="0.2">
      <c r="A55" s="11">
        <f>'Web Graph Info.'!A46:A193</f>
        <v>42193</v>
      </c>
      <c r="B55" s="101">
        <v>12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2.5</v>
      </c>
      <c r="J55" s="101">
        <v>0</v>
      </c>
      <c r="K55" s="101">
        <v>0</v>
      </c>
      <c r="L55" s="101">
        <v>0</v>
      </c>
      <c r="M55" s="101">
        <v>3.5</v>
      </c>
      <c r="N55" s="101">
        <v>0</v>
      </c>
      <c r="O55" s="101">
        <v>1.5</v>
      </c>
      <c r="P55" s="101">
        <v>0</v>
      </c>
      <c r="Q55" s="101">
        <v>0</v>
      </c>
      <c r="R55" s="101">
        <v>0</v>
      </c>
      <c r="S55" s="101">
        <v>0</v>
      </c>
      <c r="T55" s="101">
        <f t="shared" ref="T55" si="32">IF(SUM(B55:S55)=0,NA(),SUM(B55:S55))</f>
        <v>19.5</v>
      </c>
      <c r="U55" s="101">
        <v>10</v>
      </c>
      <c r="V55" s="101">
        <f t="shared" ref="V55" si="33">SUM(T55:U55)</f>
        <v>29.5</v>
      </c>
    </row>
    <row r="56" spans="1:22" x14ac:dyDescent="0.2">
      <c r="A56" s="11">
        <f>'Web Graph Info.'!A47:A194</f>
        <v>42194</v>
      </c>
      <c r="B56" s="101">
        <v>13</v>
      </c>
      <c r="C56" s="101">
        <v>1.5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1.5</v>
      </c>
      <c r="J56" s="101">
        <v>6.5</v>
      </c>
      <c r="K56" s="101">
        <v>0</v>
      </c>
      <c r="L56" s="101">
        <v>1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f t="shared" si="1"/>
        <v>23.5</v>
      </c>
      <c r="U56" s="101">
        <v>16.5</v>
      </c>
      <c r="V56" s="101">
        <f t="shared" ref="V56" si="34">SUM(T56:U56)</f>
        <v>40</v>
      </c>
    </row>
    <row r="57" spans="1:22" x14ac:dyDescent="0.2">
      <c r="A57" s="11">
        <f>'Web Graph Info.'!A48:A195</f>
        <v>42195</v>
      </c>
      <c r="B57" s="101">
        <v>13</v>
      </c>
      <c r="C57" s="101">
        <v>1.5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1.5</v>
      </c>
      <c r="J57" s="101">
        <v>6.5</v>
      </c>
      <c r="K57" s="101">
        <v>0</v>
      </c>
      <c r="L57" s="101">
        <v>1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f t="shared" ref="T57" si="35">IF(SUM(B57:S57)=0,NA(),SUM(B57:S57))</f>
        <v>23.5</v>
      </c>
      <c r="U57" s="101">
        <v>16.5</v>
      </c>
      <c r="V57" s="101">
        <f t="shared" ref="V57" si="36">SUM(T57:U57)</f>
        <v>40</v>
      </c>
    </row>
    <row r="58" spans="1:22" x14ac:dyDescent="0.2">
      <c r="A58" s="11">
        <f>'Web Graph Info.'!A49:A196</f>
        <v>42196</v>
      </c>
      <c r="B58" s="101">
        <v>13.3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3.3</v>
      </c>
      <c r="J58" s="101">
        <v>3.3</v>
      </c>
      <c r="K58" s="101">
        <v>0</v>
      </c>
      <c r="L58" s="101">
        <v>1</v>
      </c>
      <c r="M58" s="101">
        <v>0</v>
      </c>
      <c r="N58" s="101">
        <v>0</v>
      </c>
      <c r="O58" s="101">
        <v>0.3</v>
      </c>
      <c r="P58" s="101">
        <v>0</v>
      </c>
      <c r="Q58" s="101">
        <v>0</v>
      </c>
      <c r="R58" s="101">
        <v>0</v>
      </c>
      <c r="S58" s="101">
        <v>0</v>
      </c>
      <c r="T58" s="101">
        <f t="shared" si="1"/>
        <v>21.200000000000003</v>
      </c>
      <c r="U58" s="101">
        <v>13.3</v>
      </c>
      <c r="V58" s="101">
        <f t="shared" si="30"/>
        <v>34.5</v>
      </c>
    </row>
    <row r="59" spans="1:22" x14ac:dyDescent="0.2">
      <c r="A59" s="11">
        <f>'Web Graph Info.'!A50:A197</f>
        <v>42197</v>
      </c>
      <c r="B59" s="101">
        <v>13.3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3.3</v>
      </c>
      <c r="J59" s="101">
        <v>3.3</v>
      </c>
      <c r="K59" s="101">
        <v>0</v>
      </c>
      <c r="L59" s="101">
        <v>1</v>
      </c>
      <c r="M59" s="101">
        <v>0</v>
      </c>
      <c r="N59" s="101">
        <v>0</v>
      </c>
      <c r="O59" s="101">
        <v>0.3</v>
      </c>
      <c r="P59" s="101">
        <v>0</v>
      </c>
      <c r="Q59" s="101">
        <v>0</v>
      </c>
      <c r="R59" s="101">
        <v>0</v>
      </c>
      <c r="S59" s="101">
        <v>0</v>
      </c>
      <c r="T59" s="101">
        <f t="shared" ref="T59:T60" si="37">IF(SUM(B59:S59)=0,NA(),SUM(B59:S59))</f>
        <v>21.200000000000003</v>
      </c>
      <c r="U59" s="101">
        <v>13.3</v>
      </c>
      <c r="V59" s="101">
        <f t="shared" ref="V59:V60" si="38">SUM(T59:U59)</f>
        <v>34.5</v>
      </c>
    </row>
    <row r="60" spans="1:22" x14ac:dyDescent="0.2">
      <c r="A60" s="11">
        <f>'Web Graph Info.'!A51:A198</f>
        <v>42198</v>
      </c>
      <c r="B60" s="101">
        <v>13.3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3.3</v>
      </c>
      <c r="J60" s="101">
        <v>3.3</v>
      </c>
      <c r="K60" s="101">
        <v>0</v>
      </c>
      <c r="L60" s="101">
        <v>1</v>
      </c>
      <c r="M60" s="101">
        <v>0</v>
      </c>
      <c r="N60" s="101">
        <v>0</v>
      </c>
      <c r="O60" s="101">
        <v>0.3</v>
      </c>
      <c r="P60" s="101">
        <v>0</v>
      </c>
      <c r="Q60" s="101">
        <v>0</v>
      </c>
      <c r="R60" s="101">
        <v>0</v>
      </c>
      <c r="S60" s="101">
        <v>0</v>
      </c>
      <c r="T60" s="101">
        <f t="shared" si="37"/>
        <v>21.200000000000003</v>
      </c>
      <c r="U60" s="101">
        <v>13.3</v>
      </c>
      <c r="V60" s="101">
        <f t="shared" si="38"/>
        <v>34.5</v>
      </c>
    </row>
    <row r="61" spans="1:22" x14ac:dyDescent="0.2">
      <c r="A61" s="11">
        <f>'Web Graph Info.'!A52:A199</f>
        <v>42199</v>
      </c>
      <c r="B61" s="101">
        <v>25</v>
      </c>
      <c r="C61" s="101">
        <v>0.5</v>
      </c>
      <c r="D61" s="101">
        <v>0</v>
      </c>
      <c r="E61" s="101">
        <v>0</v>
      </c>
      <c r="F61" s="101">
        <v>0</v>
      </c>
      <c r="G61" s="101">
        <v>0.5</v>
      </c>
      <c r="H61" s="101">
        <v>0</v>
      </c>
      <c r="I61" s="101">
        <v>5.5</v>
      </c>
      <c r="J61" s="101">
        <v>7.5</v>
      </c>
      <c r="K61" s="101">
        <v>0</v>
      </c>
      <c r="L61" s="101">
        <v>0.5</v>
      </c>
      <c r="M61" s="101">
        <v>0</v>
      </c>
      <c r="N61" s="101">
        <v>0</v>
      </c>
      <c r="O61" s="101">
        <v>0.5</v>
      </c>
      <c r="P61" s="101">
        <v>0</v>
      </c>
      <c r="Q61" s="101">
        <v>0</v>
      </c>
      <c r="R61" s="101">
        <v>0</v>
      </c>
      <c r="S61" s="101">
        <v>0</v>
      </c>
      <c r="T61" s="101">
        <f t="shared" si="1"/>
        <v>40</v>
      </c>
      <c r="U61" s="101">
        <v>19</v>
      </c>
      <c r="V61" s="101">
        <f t="shared" ref="V61" si="39">SUM(T61:U61)</f>
        <v>59</v>
      </c>
    </row>
    <row r="62" spans="1:22" x14ac:dyDescent="0.2">
      <c r="A62" s="11">
        <f>'Web Graph Info.'!A53:A200</f>
        <v>42200</v>
      </c>
      <c r="B62" s="101">
        <v>25</v>
      </c>
      <c r="C62" s="101">
        <v>0.5</v>
      </c>
      <c r="D62" s="101">
        <v>0</v>
      </c>
      <c r="E62" s="101">
        <v>0</v>
      </c>
      <c r="F62" s="101">
        <v>0</v>
      </c>
      <c r="G62" s="101">
        <v>0.5</v>
      </c>
      <c r="H62" s="101">
        <v>0</v>
      </c>
      <c r="I62" s="101">
        <v>5.5</v>
      </c>
      <c r="J62" s="101">
        <v>7.5</v>
      </c>
      <c r="K62" s="101">
        <v>0</v>
      </c>
      <c r="L62" s="101">
        <v>0.5</v>
      </c>
      <c r="M62" s="101">
        <v>0</v>
      </c>
      <c r="N62" s="101">
        <v>0</v>
      </c>
      <c r="O62" s="101">
        <v>0.5</v>
      </c>
      <c r="P62" s="101">
        <v>0</v>
      </c>
      <c r="Q62" s="101">
        <v>0</v>
      </c>
      <c r="R62" s="101">
        <v>0</v>
      </c>
      <c r="S62" s="101">
        <v>0</v>
      </c>
      <c r="T62" s="101">
        <f t="shared" ref="T62" si="40">IF(SUM(B62:S62)=0,NA(),SUM(B62:S62))</f>
        <v>40</v>
      </c>
      <c r="U62" s="101">
        <v>20</v>
      </c>
      <c r="V62" s="101">
        <f t="shared" ref="V62" si="41">SUM(T62:U62)</f>
        <v>60</v>
      </c>
    </row>
    <row r="63" spans="1:22" x14ac:dyDescent="0.2">
      <c r="A63" s="11">
        <f>'Web Graph Info.'!A54:A201</f>
        <v>42201</v>
      </c>
      <c r="B63" s="101">
        <v>1</v>
      </c>
      <c r="C63" s="101">
        <v>0</v>
      </c>
      <c r="D63" s="101">
        <v>0</v>
      </c>
      <c r="E63" s="101"/>
      <c r="F63" s="101">
        <v>0</v>
      </c>
      <c r="G63" s="101">
        <v>0</v>
      </c>
      <c r="H63" s="101">
        <v>0</v>
      </c>
      <c r="I63" s="101">
        <v>0.5</v>
      </c>
      <c r="J63" s="101">
        <v>1.5</v>
      </c>
      <c r="K63" s="101">
        <v>0</v>
      </c>
      <c r="L63" s="101">
        <v>0</v>
      </c>
      <c r="M63" s="101">
        <v>0</v>
      </c>
      <c r="N63" s="101">
        <v>0</v>
      </c>
      <c r="O63" s="101">
        <v>0.5</v>
      </c>
      <c r="P63" s="101">
        <v>0</v>
      </c>
      <c r="Q63" s="101">
        <v>0</v>
      </c>
      <c r="R63" s="101">
        <v>0</v>
      </c>
      <c r="S63" s="101">
        <v>0</v>
      </c>
      <c r="T63" s="101">
        <f t="shared" si="1"/>
        <v>3.5</v>
      </c>
      <c r="U63" s="101">
        <v>3</v>
      </c>
      <c r="V63" s="101">
        <f t="shared" si="30"/>
        <v>6.5</v>
      </c>
    </row>
    <row r="64" spans="1:22" x14ac:dyDescent="0.2">
      <c r="A64" s="11">
        <f>'Web Graph Info.'!A55:A202</f>
        <v>42202</v>
      </c>
      <c r="B64" s="101">
        <v>1</v>
      </c>
      <c r="C64" s="101">
        <v>0</v>
      </c>
      <c r="D64" s="101">
        <v>0</v>
      </c>
      <c r="E64" s="101"/>
      <c r="F64" s="101">
        <v>0</v>
      </c>
      <c r="G64" s="101">
        <v>0</v>
      </c>
      <c r="H64" s="101">
        <v>0</v>
      </c>
      <c r="I64" s="101">
        <v>0.5</v>
      </c>
      <c r="J64" s="101">
        <v>1.5</v>
      </c>
      <c r="K64" s="101">
        <v>0</v>
      </c>
      <c r="L64" s="101">
        <v>0</v>
      </c>
      <c r="M64" s="101">
        <v>0</v>
      </c>
      <c r="N64" s="101">
        <v>0</v>
      </c>
      <c r="O64" s="101">
        <v>0.5</v>
      </c>
      <c r="P64" s="101">
        <v>0</v>
      </c>
      <c r="Q64" s="101">
        <v>0</v>
      </c>
      <c r="R64" s="101">
        <v>0</v>
      </c>
      <c r="S64" s="101">
        <v>0</v>
      </c>
      <c r="T64" s="101">
        <f t="shared" ref="T64" si="42">IF(SUM(B64:S64)=0,NA(),SUM(B64:S64))</f>
        <v>3.5</v>
      </c>
      <c r="U64" s="101">
        <v>3</v>
      </c>
      <c r="V64" s="101">
        <f t="shared" si="30"/>
        <v>6.5</v>
      </c>
    </row>
    <row r="65" spans="1:22" x14ac:dyDescent="0.2">
      <c r="A65" s="11">
        <f>'Web Graph Info.'!A56:A203</f>
        <v>42203</v>
      </c>
      <c r="B65" s="101" t="s">
        <v>226</v>
      </c>
      <c r="C65" s="101" t="s">
        <v>226</v>
      </c>
      <c r="D65" s="101" t="s">
        <v>226</v>
      </c>
      <c r="E65" s="101" t="s">
        <v>226</v>
      </c>
      <c r="F65" s="101" t="s">
        <v>226</v>
      </c>
      <c r="G65" s="101" t="s">
        <v>226</v>
      </c>
      <c r="H65" s="101" t="s">
        <v>226</v>
      </c>
      <c r="I65" s="101" t="s">
        <v>226</v>
      </c>
      <c r="J65" s="101" t="s">
        <v>226</v>
      </c>
      <c r="K65" s="101" t="s">
        <v>226</v>
      </c>
      <c r="L65" s="101" t="s">
        <v>226</v>
      </c>
      <c r="M65" s="101" t="s">
        <v>226</v>
      </c>
      <c r="N65" s="101" t="s">
        <v>226</v>
      </c>
      <c r="O65" s="101" t="s">
        <v>226</v>
      </c>
      <c r="P65" s="101" t="s">
        <v>226</v>
      </c>
      <c r="Q65" s="101" t="s">
        <v>226</v>
      </c>
      <c r="R65" s="101" t="s">
        <v>226</v>
      </c>
      <c r="S65" s="101" t="s">
        <v>226</v>
      </c>
      <c r="T65" s="101" t="s">
        <v>226</v>
      </c>
      <c r="U65" s="101" t="s">
        <v>226</v>
      </c>
      <c r="V65" s="101" t="s">
        <v>226</v>
      </c>
    </row>
    <row r="66" spans="1:22" x14ac:dyDescent="0.2">
      <c r="A66" s="11">
        <f>'Web Graph Info.'!A57:A204</f>
        <v>42204</v>
      </c>
      <c r="B66" s="101" t="s">
        <v>226</v>
      </c>
      <c r="C66" s="101" t="s">
        <v>226</v>
      </c>
      <c r="D66" s="101" t="s">
        <v>226</v>
      </c>
      <c r="E66" s="101" t="s">
        <v>226</v>
      </c>
      <c r="F66" s="101" t="s">
        <v>226</v>
      </c>
      <c r="G66" s="101" t="s">
        <v>226</v>
      </c>
      <c r="H66" s="101" t="s">
        <v>226</v>
      </c>
      <c r="I66" s="101" t="s">
        <v>226</v>
      </c>
      <c r="J66" s="101" t="s">
        <v>226</v>
      </c>
      <c r="K66" s="101" t="s">
        <v>226</v>
      </c>
      <c r="L66" s="101" t="s">
        <v>226</v>
      </c>
      <c r="M66" s="101" t="s">
        <v>226</v>
      </c>
      <c r="N66" s="101" t="s">
        <v>226</v>
      </c>
      <c r="O66" s="101" t="s">
        <v>226</v>
      </c>
      <c r="P66" s="101" t="s">
        <v>226</v>
      </c>
      <c r="Q66" s="101" t="s">
        <v>226</v>
      </c>
      <c r="R66" s="101" t="s">
        <v>226</v>
      </c>
      <c r="S66" s="101" t="s">
        <v>226</v>
      </c>
      <c r="T66" s="101" t="s">
        <v>226</v>
      </c>
      <c r="U66" s="101" t="s">
        <v>226</v>
      </c>
      <c r="V66" s="101" t="s">
        <v>226</v>
      </c>
    </row>
    <row r="67" spans="1:22" x14ac:dyDescent="0.2">
      <c r="A67" s="11">
        <f>'Web Graph Info.'!A58:A205</f>
        <v>42205</v>
      </c>
      <c r="B67" s="101" t="s">
        <v>226</v>
      </c>
      <c r="C67" s="101" t="s">
        <v>226</v>
      </c>
      <c r="D67" s="101" t="s">
        <v>226</v>
      </c>
      <c r="E67" s="101" t="s">
        <v>226</v>
      </c>
      <c r="F67" s="101" t="s">
        <v>226</v>
      </c>
      <c r="G67" s="101" t="s">
        <v>226</v>
      </c>
      <c r="H67" s="101" t="s">
        <v>226</v>
      </c>
      <c r="I67" s="101" t="s">
        <v>226</v>
      </c>
      <c r="J67" s="101" t="s">
        <v>226</v>
      </c>
      <c r="K67" s="101" t="s">
        <v>226</v>
      </c>
      <c r="L67" s="101" t="s">
        <v>226</v>
      </c>
      <c r="M67" s="101" t="s">
        <v>226</v>
      </c>
      <c r="N67" s="101" t="s">
        <v>226</v>
      </c>
      <c r="O67" s="101" t="s">
        <v>226</v>
      </c>
      <c r="P67" s="101" t="s">
        <v>226</v>
      </c>
      <c r="Q67" s="101" t="s">
        <v>226</v>
      </c>
      <c r="R67" s="101" t="s">
        <v>226</v>
      </c>
      <c r="S67" s="101" t="s">
        <v>226</v>
      </c>
      <c r="T67" s="101" t="s">
        <v>226</v>
      </c>
      <c r="U67" s="101" t="s">
        <v>226</v>
      </c>
      <c r="V67" s="101" t="s">
        <v>226</v>
      </c>
    </row>
    <row r="68" spans="1:22" x14ac:dyDescent="0.2">
      <c r="A68" s="11">
        <f>'Web Graph Info.'!A59:A206</f>
        <v>42206</v>
      </c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f t="shared" si="30"/>
        <v>0</v>
      </c>
    </row>
    <row r="69" spans="1:22" x14ac:dyDescent="0.2">
      <c r="A69" s="11">
        <f>'Web Graph Info.'!A60:A207</f>
        <v>42207</v>
      </c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f t="shared" si="30"/>
        <v>0</v>
      </c>
    </row>
    <row r="70" spans="1:22" x14ac:dyDescent="0.2">
      <c r="A70" s="11">
        <f>'Web Graph Info.'!A61:A208</f>
        <v>42208</v>
      </c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f t="shared" si="30"/>
        <v>0</v>
      </c>
    </row>
    <row r="71" spans="1:22" x14ac:dyDescent="0.2">
      <c r="A71" s="11">
        <f>'Web Graph Info.'!A62:A209</f>
        <v>42209</v>
      </c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f t="shared" si="30"/>
        <v>0</v>
      </c>
    </row>
    <row r="72" spans="1:22" x14ac:dyDescent="0.2">
      <c r="A72" s="11">
        <f>'Web Graph Info.'!A63:A210</f>
        <v>42210</v>
      </c>
      <c r="B72" s="101" t="s">
        <v>226</v>
      </c>
      <c r="C72" s="101" t="s">
        <v>226</v>
      </c>
      <c r="D72" s="101" t="s">
        <v>226</v>
      </c>
      <c r="E72" s="101" t="s">
        <v>226</v>
      </c>
      <c r="F72" s="101" t="s">
        <v>226</v>
      </c>
      <c r="G72" s="101" t="s">
        <v>226</v>
      </c>
      <c r="H72" s="101" t="s">
        <v>226</v>
      </c>
      <c r="I72" s="101" t="s">
        <v>226</v>
      </c>
      <c r="J72" s="101" t="s">
        <v>226</v>
      </c>
      <c r="K72" s="101" t="s">
        <v>226</v>
      </c>
      <c r="L72" s="101" t="s">
        <v>226</v>
      </c>
      <c r="M72" s="101" t="s">
        <v>226</v>
      </c>
      <c r="N72" s="101" t="s">
        <v>226</v>
      </c>
      <c r="O72" s="101" t="s">
        <v>226</v>
      </c>
      <c r="P72" s="101" t="s">
        <v>226</v>
      </c>
      <c r="Q72" s="101" t="s">
        <v>226</v>
      </c>
      <c r="R72" s="101" t="s">
        <v>226</v>
      </c>
      <c r="S72" s="101" t="s">
        <v>226</v>
      </c>
      <c r="T72" s="101" t="s">
        <v>226</v>
      </c>
      <c r="U72" s="101" t="s">
        <v>226</v>
      </c>
      <c r="V72" s="101">
        <f t="shared" si="30"/>
        <v>0</v>
      </c>
    </row>
    <row r="73" spans="1:22" x14ac:dyDescent="0.2">
      <c r="A73" s="11">
        <f>'Web Graph Info.'!A64:A211</f>
        <v>42211</v>
      </c>
      <c r="B73" s="101" t="s">
        <v>226</v>
      </c>
      <c r="C73" s="101" t="s">
        <v>226</v>
      </c>
      <c r="D73" s="101" t="s">
        <v>226</v>
      </c>
      <c r="E73" s="101" t="s">
        <v>226</v>
      </c>
      <c r="F73" s="101" t="s">
        <v>226</v>
      </c>
      <c r="G73" s="101" t="s">
        <v>226</v>
      </c>
      <c r="H73" s="101" t="s">
        <v>226</v>
      </c>
      <c r="I73" s="101" t="s">
        <v>226</v>
      </c>
      <c r="J73" s="101" t="s">
        <v>226</v>
      </c>
      <c r="K73" s="101" t="s">
        <v>226</v>
      </c>
      <c r="L73" s="101" t="s">
        <v>226</v>
      </c>
      <c r="M73" s="101" t="s">
        <v>226</v>
      </c>
      <c r="N73" s="101" t="s">
        <v>226</v>
      </c>
      <c r="O73" s="101" t="s">
        <v>226</v>
      </c>
      <c r="P73" s="101" t="s">
        <v>226</v>
      </c>
      <c r="Q73" s="101" t="s">
        <v>226</v>
      </c>
      <c r="R73" s="101" t="s">
        <v>226</v>
      </c>
      <c r="S73" s="101" t="s">
        <v>226</v>
      </c>
      <c r="T73" s="101" t="s">
        <v>226</v>
      </c>
      <c r="U73" s="101" t="s">
        <v>226</v>
      </c>
      <c r="V73" s="101">
        <f t="shared" si="30"/>
        <v>0</v>
      </c>
    </row>
    <row r="74" spans="1:22" x14ac:dyDescent="0.2">
      <c r="A74" s="11">
        <f>'Web Graph Info.'!A65:A212</f>
        <v>42212</v>
      </c>
      <c r="B74" s="101" t="s">
        <v>226</v>
      </c>
      <c r="C74" s="101" t="s">
        <v>226</v>
      </c>
      <c r="D74" s="101" t="s">
        <v>226</v>
      </c>
      <c r="E74" s="101" t="s">
        <v>226</v>
      </c>
      <c r="F74" s="101" t="s">
        <v>226</v>
      </c>
      <c r="G74" s="101" t="s">
        <v>226</v>
      </c>
      <c r="H74" s="101" t="s">
        <v>226</v>
      </c>
      <c r="I74" s="101" t="s">
        <v>226</v>
      </c>
      <c r="J74" s="101" t="s">
        <v>226</v>
      </c>
      <c r="K74" s="101" t="s">
        <v>226</v>
      </c>
      <c r="L74" s="101" t="s">
        <v>226</v>
      </c>
      <c r="M74" s="101" t="s">
        <v>226</v>
      </c>
      <c r="N74" s="101" t="s">
        <v>226</v>
      </c>
      <c r="O74" s="101" t="s">
        <v>226</v>
      </c>
      <c r="P74" s="101" t="s">
        <v>226</v>
      </c>
      <c r="Q74" s="101" t="s">
        <v>226</v>
      </c>
      <c r="R74" s="101" t="s">
        <v>226</v>
      </c>
      <c r="S74" s="101" t="s">
        <v>226</v>
      </c>
      <c r="T74" s="101" t="s">
        <v>226</v>
      </c>
      <c r="U74" s="101" t="s">
        <v>226</v>
      </c>
      <c r="V74" s="101">
        <f t="shared" si="30"/>
        <v>0</v>
      </c>
    </row>
    <row r="75" spans="1:22" x14ac:dyDescent="0.2">
      <c r="A75" s="11">
        <f>'Web Graph Info.'!A66:A213</f>
        <v>42213</v>
      </c>
      <c r="B75" s="101">
        <v>61.5</v>
      </c>
      <c r="C75" s="101">
        <v>2.5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7.5</v>
      </c>
      <c r="J75" s="101">
        <v>7</v>
      </c>
      <c r="K75" s="101">
        <v>0</v>
      </c>
      <c r="L75" s="101">
        <v>0.5</v>
      </c>
      <c r="M75" s="101">
        <v>3</v>
      </c>
      <c r="N75" s="101">
        <v>0</v>
      </c>
      <c r="O75" s="101">
        <v>3</v>
      </c>
      <c r="P75" s="101">
        <v>0</v>
      </c>
      <c r="Q75" s="101">
        <v>0</v>
      </c>
      <c r="R75" s="101">
        <v>0.5</v>
      </c>
      <c r="S75" s="101">
        <v>0</v>
      </c>
      <c r="T75" s="101">
        <f t="shared" si="1"/>
        <v>85.5</v>
      </c>
      <c r="U75" s="101">
        <v>98.5</v>
      </c>
      <c r="V75" s="101">
        <f t="shared" si="30"/>
        <v>184</v>
      </c>
    </row>
    <row r="76" spans="1:22" x14ac:dyDescent="0.2">
      <c r="A76" s="11">
        <f>'Web Graph Info.'!A67:A214</f>
        <v>42214</v>
      </c>
      <c r="B76" s="101">
        <v>61.5</v>
      </c>
      <c r="C76" s="101">
        <v>2.5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7.5</v>
      </c>
      <c r="J76" s="101">
        <v>7</v>
      </c>
      <c r="K76" s="101">
        <v>0</v>
      </c>
      <c r="L76" s="101">
        <v>0.5</v>
      </c>
      <c r="M76" s="101">
        <v>3</v>
      </c>
      <c r="N76" s="101">
        <v>0</v>
      </c>
      <c r="O76" s="101">
        <v>3</v>
      </c>
      <c r="P76" s="101">
        <v>0</v>
      </c>
      <c r="Q76" s="101">
        <v>0</v>
      </c>
      <c r="R76" s="101">
        <v>0.5</v>
      </c>
      <c r="S76" s="101">
        <v>0</v>
      </c>
      <c r="T76" s="101">
        <f t="shared" ref="T76" si="43">IF(SUM(B76:S76)=0,NA(),SUM(B76:S76))</f>
        <v>85.5</v>
      </c>
      <c r="U76" s="101">
        <v>98.5</v>
      </c>
      <c r="V76" s="101">
        <f t="shared" si="30"/>
        <v>184</v>
      </c>
    </row>
    <row r="77" spans="1:22" x14ac:dyDescent="0.2">
      <c r="A77" s="11">
        <f>'Web Graph Info.'!A68:A215</f>
        <v>42215</v>
      </c>
      <c r="B77" s="101">
        <v>98</v>
      </c>
      <c r="C77" s="101">
        <v>1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2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f t="shared" ref="T77:T132" si="44">IF(SUM(B77:S77)=0,NA(),SUM(B77:S77))</f>
        <v>101</v>
      </c>
      <c r="U77" s="101">
        <v>54</v>
      </c>
      <c r="V77" s="101">
        <f t="shared" si="30"/>
        <v>155</v>
      </c>
    </row>
    <row r="78" spans="1:22" x14ac:dyDescent="0.2">
      <c r="A78" s="11">
        <f>'Web Graph Info.'!A69:A216</f>
        <v>42216</v>
      </c>
      <c r="B78" s="101">
        <v>98</v>
      </c>
      <c r="C78" s="101">
        <v>1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2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f t="shared" ref="T78" si="45">IF(SUM(B78:S78)=0,NA(),SUM(B78:S78))</f>
        <v>101</v>
      </c>
      <c r="U78" s="101">
        <v>54</v>
      </c>
      <c r="V78" s="101">
        <f t="shared" si="30"/>
        <v>155</v>
      </c>
    </row>
    <row r="79" spans="1:22" x14ac:dyDescent="0.2">
      <c r="A79" s="11">
        <f>'Web Graph Info.'!A70:A217</f>
        <v>42217</v>
      </c>
      <c r="B79" s="101">
        <v>72.3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11.6</v>
      </c>
      <c r="J79" s="101">
        <v>0.6</v>
      </c>
      <c r="K79" s="101">
        <v>0</v>
      </c>
      <c r="L79" s="101">
        <v>0.6</v>
      </c>
      <c r="M79" s="101">
        <v>5</v>
      </c>
      <c r="N79" s="101">
        <v>0</v>
      </c>
      <c r="O79" s="101">
        <v>1.3</v>
      </c>
      <c r="P79" s="101">
        <v>0</v>
      </c>
      <c r="Q79" s="101">
        <v>0</v>
      </c>
      <c r="R79" s="101">
        <v>0.6</v>
      </c>
      <c r="S79" s="101">
        <v>0</v>
      </c>
      <c r="T79" s="101">
        <f t="shared" si="44"/>
        <v>91.999999999999972</v>
      </c>
      <c r="U79" s="101">
        <v>97.6</v>
      </c>
      <c r="V79" s="101">
        <f t="shared" si="30"/>
        <v>189.59999999999997</v>
      </c>
    </row>
    <row r="80" spans="1:22" x14ac:dyDescent="0.2">
      <c r="A80" s="11">
        <f>'Web Graph Info.'!A71:A218</f>
        <v>42218</v>
      </c>
      <c r="B80" s="101">
        <v>72.3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11.6</v>
      </c>
      <c r="J80" s="101">
        <v>0.6</v>
      </c>
      <c r="K80" s="101">
        <v>0</v>
      </c>
      <c r="L80" s="101">
        <v>0.6</v>
      </c>
      <c r="M80" s="101">
        <v>5</v>
      </c>
      <c r="N80" s="101">
        <v>0</v>
      </c>
      <c r="O80" s="101">
        <v>1.3</v>
      </c>
      <c r="P80" s="101">
        <v>0</v>
      </c>
      <c r="Q80" s="101">
        <v>0</v>
      </c>
      <c r="R80" s="101">
        <v>0.6</v>
      </c>
      <c r="S80" s="101">
        <v>0</v>
      </c>
      <c r="T80" s="101">
        <f t="shared" ref="T80:T81" si="46">IF(SUM(B80:S80)=0,NA(),SUM(B80:S80))</f>
        <v>91.999999999999972</v>
      </c>
      <c r="U80" s="101">
        <v>97.6</v>
      </c>
      <c r="V80" s="101">
        <f t="shared" si="30"/>
        <v>189.59999999999997</v>
      </c>
    </row>
    <row r="81" spans="1:22" x14ac:dyDescent="0.2">
      <c r="A81" s="11">
        <f>'Web Graph Info.'!A72:A219</f>
        <v>42219</v>
      </c>
      <c r="B81" s="101">
        <v>72.3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11.6</v>
      </c>
      <c r="J81" s="101">
        <v>0.6</v>
      </c>
      <c r="K81" s="101">
        <v>0</v>
      </c>
      <c r="L81" s="101">
        <v>0.6</v>
      </c>
      <c r="M81" s="101">
        <v>5</v>
      </c>
      <c r="N81" s="101">
        <v>0</v>
      </c>
      <c r="O81" s="101">
        <v>1.3</v>
      </c>
      <c r="P81" s="101">
        <v>0</v>
      </c>
      <c r="Q81" s="101">
        <v>0</v>
      </c>
      <c r="R81" s="101">
        <v>0.6</v>
      </c>
      <c r="S81" s="101">
        <v>0</v>
      </c>
      <c r="T81" s="101">
        <f t="shared" si="46"/>
        <v>91.999999999999972</v>
      </c>
      <c r="U81" s="101">
        <v>97.6</v>
      </c>
      <c r="V81" s="101">
        <f t="shared" si="30"/>
        <v>189.59999999999997</v>
      </c>
    </row>
    <row r="82" spans="1:22" x14ac:dyDescent="0.2">
      <c r="A82" s="11">
        <f>'Web Graph Info.'!A73:A220</f>
        <v>42220</v>
      </c>
      <c r="B82" s="101">
        <v>31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11</v>
      </c>
      <c r="J82" s="101">
        <v>1.5</v>
      </c>
      <c r="K82" s="101">
        <v>0</v>
      </c>
      <c r="L82" s="101">
        <v>0.5</v>
      </c>
      <c r="M82" s="101">
        <v>4</v>
      </c>
      <c r="N82" s="101">
        <v>0</v>
      </c>
      <c r="O82" s="101">
        <v>0.5</v>
      </c>
      <c r="P82" s="101">
        <v>0</v>
      </c>
      <c r="Q82" s="101">
        <v>0</v>
      </c>
      <c r="R82" s="101">
        <v>0</v>
      </c>
      <c r="S82" s="101">
        <v>0</v>
      </c>
      <c r="T82" s="101">
        <f t="shared" si="44"/>
        <v>48.5</v>
      </c>
      <c r="U82" s="101">
        <v>19.5</v>
      </c>
      <c r="V82" s="101">
        <f t="shared" si="30"/>
        <v>68</v>
      </c>
    </row>
    <row r="83" spans="1:22" x14ac:dyDescent="0.2">
      <c r="A83" s="11">
        <f>'Web Graph Info.'!A74:A221</f>
        <v>42221</v>
      </c>
      <c r="B83" s="101">
        <v>31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11</v>
      </c>
      <c r="J83" s="101">
        <v>1.5</v>
      </c>
      <c r="K83" s="101">
        <v>0</v>
      </c>
      <c r="L83" s="101">
        <v>0.5</v>
      </c>
      <c r="M83" s="101">
        <v>4</v>
      </c>
      <c r="N83" s="101">
        <v>0</v>
      </c>
      <c r="O83" s="101">
        <v>0.5</v>
      </c>
      <c r="P83" s="101">
        <v>0</v>
      </c>
      <c r="Q83" s="101">
        <v>0</v>
      </c>
      <c r="R83" s="101">
        <v>0</v>
      </c>
      <c r="S83" s="101">
        <v>0</v>
      </c>
      <c r="T83" s="101">
        <f t="shared" ref="T83" si="47">IF(SUM(B83:S83)=0,NA(),SUM(B83:S83))</f>
        <v>48.5</v>
      </c>
      <c r="U83" s="101">
        <v>19.5</v>
      </c>
      <c r="V83" s="101">
        <f t="shared" ref="V83" si="48">SUM(T83:U83)</f>
        <v>68</v>
      </c>
    </row>
    <row r="84" spans="1:22" x14ac:dyDescent="0.2">
      <c r="A84" s="11">
        <f>'Web Graph Info.'!A75:A222</f>
        <v>42222</v>
      </c>
      <c r="B84" s="101">
        <v>33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5</v>
      </c>
      <c r="J84" s="101">
        <v>1.5</v>
      </c>
      <c r="K84" s="101">
        <v>0</v>
      </c>
      <c r="L84" s="101">
        <v>0.5</v>
      </c>
      <c r="M84" s="101">
        <v>0</v>
      </c>
      <c r="N84" s="101">
        <v>0</v>
      </c>
      <c r="O84" s="101">
        <v>0.5</v>
      </c>
      <c r="P84" s="101">
        <v>0</v>
      </c>
      <c r="Q84" s="101">
        <v>0</v>
      </c>
      <c r="R84" s="101">
        <v>4</v>
      </c>
      <c r="S84" s="101">
        <v>0</v>
      </c>
      <c r="T84" s="101">
        <f t="shared" si="44"/>
        <v>44.5</v>
      </c>
      <c r="U84" s="101">
        <v>11.5</v>
      </c>
      <c r="V84" s="101">
        <f t="shared" si="30"/>
        <v>56</v>
      </c>
    </row>
    <row r="85" spans="1:22" x14ac:dyDescent="0.2">
      <c r="A85" s="11">
        <f>'Web Graph Info.'!A76:A223</f>
        <v>42223</v>
      </c>
      <c r="B85" s="101">
        <v>33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5</v>
      </c>
      <c r="J85" s="101">
        <v>1.5</v>
      </c>
      <c r="K85" s="101">
        <v>0</v>
      </c>
      <c r="L85" s="101">
        <v>0.5</v>
      </c>
      <c r="M85" s="101">
        <v>0</v>
      </c>
      <c r="N85" s="101">
        <v>0</v>
      </c>
      <c r="O85" s="101">
        <v>0.5</v>
      </c>
      <c r="P85" s="101">
        <v>0</v>
      </c>
      <c r="Q85" s="101">
        <v>0</v>
      </c>
      <c r="R85" s="101">
        <v>4</v>
      </c>
      <c r="S85" s="101">
        <v>0</v>
      </c>
      <c r="T85" s="101">
        <f t="shared" ref="T85" si="49">IF(SUM(B85:S85)=0,NA(),SUM(B85:S85))</f>
        <v>44.5</v>
      </c>
      <c r="U85" s="101">
        <v>11.5</v>
      </c>
      <c r="V85" s="101">
        <f t="shared" si="30"/>
        <v>56</v>
      </c>
    </row>
    <row r="86" spans="1:22" x14ac:dyDescent="0.2">
      <c r="A86" s="11">
        <f>'Web Graph Info.'!A77:A224</f>
        <v>42224</v>
      </c>
      <c r="B86" s="101">
        <v>4.5999999999999996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4.3</v>
      </c>
      <c r="J86" s="101">
        <v>0</v>
      </c>
      <c r="K86" s="101">
        <v>0</v>
      </c>
      <c r="L86" s="101">
        <v>1</v>
      </c>
      <c r="M86" s="101">
        <v>0.3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f t="shared" si="44"/>
        <v>10.199999999999999</v>
      </c>
      <c r="U86" s="101">
        <v>1.3</v>
      </c>
      <c r="V86" s="101">
        <f t="shared" si="30"/>
        <v>11.5</v>
      </c>
    </row>
    <row r="87" spans="1:22" x14ac:dyDescent="0.2">
      <c r="A87" s="11">
        <f>'Web Graph Info.'!A78:A225</f>
        <v>42225</v>
      </c>
      <c r="B87" s="101">
        <v>4.5999999999999996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4.3</v>
      </c>
      <c r="J87" s="101">
        <v>0</v>
      </c>
      <c r="K87" s="101">
        <v>0</v>
      </c>
      <c r="L87" s="101">
        <v>1</v>
      </c>
      <c r="M87" s="101">
        <v>0.3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f t="shared" ref="T87:T88" si="50">IF(SUM(B87:S87)=0,NA(),SUM(B87:S87))</f>
        <v>10.199999999999999</v>
      </c>
      <c r="U87" s="101">
        <v>1.3</v>
      </c>
      <c r="V87" s="101">
        <f t="shared" si="30"/>
        <v>11.5</v>
      </c>
    </row>
    <row r="88" spans="1:22" x14ac:dyDescent="0.2">
      <c r="A88" s="11">
        <f>'Web Graph Info.'!A79:A226</f>
        <v>42226</v>
      </c>
      <c r="B88" s="101">
        <v>4.5999999999999996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4.3</v>
      </c>
      <c r="J88" s="101">
        <v>0</v>
      </c>
      <c r="K88" s="101">
        <v>0</v>
      </c>
      <c r="L88" s="101">
        <v>1</v>
      </c>
      <c r="M88" s="101">
        <v>0.3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f t="shared" si="50"/>
        <v>10.199999999999999</v>
      </c>
      <c r="U88" s="101">
        <v>1.3</v>
      </c>
      <c r="V88" s="101">
        <f t="shared" si="30"/>
        <v>11.5</v>
      </c>
    </row>
    <row r="89" spans="1:22" x14ac:dyDescent="0.2">
      <c r="A89" s="11">
        <f>'Web Graph Info.'!A80:A227</f>
        <v>42227</v>
      </c>
      <c r="B89" s="101">
        <v>5</v>
      </c>
      <c r="C89" s="101">
        <v>0</v>
      </c>
      <c r="D89" s="101">
        <v>0</v>
      </c>
      <c r="E89" s="101">
        <v>0</v>
      </c>
      <c r="F89" s="101">
        <v>0.5</v>
      </c>
      <c r="G89" s="101">
        <v>0</v>
      </c>
      <c r="H89" s="101">
        <v>0</v>
      </c>
      <c r="I89" s="101">
        <v>2</v>
      </c>
      <c r="J89" s="101">
        <v>2.5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f t="shared" si="44"/>
        <v>10</v>
      </c>
      <c r="U89" s="101">
        <v>1.5</v>
      </c>
      <c r="V89" s="101">
        <f t="shared" si="30"/>
        <v>11.5</v>
      </c>
    </row>
    <row r="90" spans="1:22" x14ac:dyDescent="0.2">
      <c r="A90" s="11">
        <f>'Web Graph Info.'!A81:A228</f>
        <v>42228</v>
      </c>
      <c r="B90" s="101">
        <v>5</v>
      </c>
      <c r="C90" s="101">
        <v>0</v>
      </c>
      <c r="D90" s="101">
        <v>0</v>
      </c>
      <c r="E90" s="101">
        <v>0</v>
      </c>
      <c r="F90" s="101">
        <v>0.5</v>
      </c>
      <c r="G90" s="101">
        <v>0</v>
      </c>
      <c r="H90" s="101">
        <v>0</v>
      </c>
      <c r="I90" s="101">
        <v>2</v>
      </c>
      <c r="J90" s="101">
        <v>2.5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f t="shared" ref="T90" si="51">IF(SUM(B90:S90)=0,NA(),SUM(B90:S90))</f>
        <v>10</v>
      </c>
      <c r="U90" s="101">
        <v>1.5</v>
      </c>
      <c r="V90" s="101">
        <f t="shared" si="30"/>
        <v>11.5</v>
      </c>
    </row>
    <row r="91" spans="1:22" x14ac:dyDescent="0.2">
      <c r="A91" s="11">
        <f>'Web Graph Info.'!A82:A229</f>
        <v>42229</v>
      </c>
      <c r="B91" s="101">
        <v>7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4</v>
      </c>
      <c r="J91" s="101">
        <v>0</v>
      </c>
      <c r="K91" s="101">
        <v>0</v>
      </c>
      <c r="L91" s="101">
        <v>0</v>
      </c>
      <c r="M91" s="101">
        <v>2.5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f t="shared" si="44"/>
        <v>13.5</v>
      </c>
      <c r="U91" s="101">
        <v>8.5</v>
      </c>
      <c r="V91" s="101">
        <f t="shared" si="30"/>
        <v>22</v>
      </c>
    </row>
    <row r="92" spans="1:22" x14ac:dyDescent="0.2">
      <c r="A92" s="11">
        <f>'Web Graph Info.'!A83:A230</f>
        <v>42230</v>
      </c>
      <c r="B92" s="101">
        <v>7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4</v>
      </c>
      <c r="J92" s="101">
        <v>0</v>
      </c>
      <c r="K92" s="101">
        <v>0</v>
      </c>
      <c r="L92" s="101">
        <v>0</v>
      </c>
      <c r="M92" s="101">
        <v>2.5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f t="shared" ref="T92" si="52">IF(SUM(B92:S92)=0,NA(),SUM(B92:S92))</f>
        <v>13.5</v>
      </c>
      <c r="U92" s="101">
        <v>8.5</v>
      </c>
      <c r="V92" s="101">
        <f t="shared" si="30"/>
        <v>22</v>
      </c>
    </row>
    <row r="93" spans="1:22" x14ac:dyDescent="0.2">
      <c r="A93" s="11">
        <f>'Web Graph Info.'!A84:A231</f>
        <v>42231</v>
      </c>
      <c r="B93" s="101">
        <v>1.6</v>
      </c>
      <c r="C93" s="101">
        <v>0.6</v>
      </c>
      <c r="D93" s="101">
        <v>0</v>
      </c>
      <c r="E93" s="101">
        <v>0.6</v>
      </c>
      <c r="F93" s="101">
        <v>0</v>
      </c>
      <c r="G93" s="101">
        <v>0</v>
      </c>
      <c r="H93" s="101">
        <v>0</v>
      </c>
      <c r="I93" s="101">
        <v>3</v>
      </c>
      <c r="J93" s="101">
        <v>1.6</v>
      </c>
      <c r="K93" s="101">
        <v>0</v>
      </c>
      <c r="L93" s="101">
        <v>0</v>
      </c>
      <c r="M93" s="101">
        <v>0</v>
      </c>
      <c r="N93" s="101">
        <v>0</v>
      </c>
      <c r="O93" s="101">
        <v>0.6</v>
      </c>
      <c r="P93" s="101">
        <v>0</v>
      </c>
      <c r="Q93" s="101">
        <v>0</v>
      </c>
      <c r="R93" s="101">
        <v>0</v>
      </c>
      <c r="S93" s="101">
        <v>0</v>
      </c>
      <c r="T93" s="101">
        <f t="shared" si="44"/>
        <v>8</v>
      </c>
      <c r="U93" s="101">
        <v>0.3</v>
      </c>
      <c r="V93" s="101">
        <f t="shared" si="30"/>
        <v>8.3000000000000007</v>
      </c>
    </row>
    <row r="94" spans="1:22" x14ac:dyDescent="0.2">
      <c r="A94" s="11">
        <f>'Web Graph Info.'!A85:A232</f>
        <v>42232</v>
      </c>
      <c r="B94" s="101">
        <v>1.6</v>
      </c>
      <c r="C94" s="101">
        <v>0.6</v>
      </c>
      <c r="D94" s="101">
        <v>0</v>
      </c>
      <c r="E94" s="101">
        <v>0.6</v>
      </c>
      <c r="F94" s="101">
        <v>0</v>
      </c>
      <c r="G94" s="101">
        <v>0</v>
      </c>
      <c r="H94" s="101">
        <v>0</v>
      </c>
      <c r="I94" s="101">
        <v>3</v>
      </c>
      <c r="J94" s="101">
        <v>1.6</v>
      </c>
      <c r="K94" s="101">
        <v>0</v>
      </c>
      <c r="L94" s="101">
        <v>0</v>
      </c>
      <c r="M94" s="101">
        <v>0</v>
      </c>
      <c r="N94" s="101">
        <v>0</v>
      </c>
      <c r="O94" s="101">
        <v>0.6</v>
      </c>
      <c r="P94" s="101">
        <v>0</v>
      </c>
      <c r="Q94" s="101">
        <v>0</v>
      </c>
      <c r="R94" s="101">
        <v>0</v>
      </c>
      <c r="S94" s="101">
        <v>0</v>
      </c>
      <c r="T94" s="101">
        <f t="shared" ref="T94:T95" si="53">IF(SUM(B94:S94)=0,NA(),SUM(B94:S94))</f>
        <v>8</v>
      </c>
      <c r="U94" s="101">
        <v>0.3</v>
      </c>
      <c r="V94" s="101">
        <f t="shared" si="30"/>
        <v>8.3000000000000007</v>
      </c>
    </row>
    <row r="95" spans="1:22" x14ac:dyDescent="0.2">
      <c r="A95" s="11">
        <f>'Web Graph Info.'!A86:A233</f>
        <v>42233</v>
      </c>
      <c r="B95" s="101">
        <v>1.6</v>
      </c>
      <c r="C95" s="101">
        <v>0.6</v>
      </c>
      <c r="D95" s="101">
        <v>0</v>
      </c>
      <c r="E95" s="101">
        <v>0.6</v>
      </c>
      <c r="F95" s="101">
        <v>0</v>
      </c>
      <c r="G95" s="101">
        <v>0</v>
      </c>
      <c r="H95" s="101">
        <v>0</v>
      </c>
      <c r="I95" s="101">
        <v>3</v>
      </c>
      <c r="J95" s="101">
        <v>1.6</v>
      </c>
      <c r="K95" s="101">
        <v>0</v>
      </c>
      <c r="L95" s="101">
        <v>0</v>
      </c>
      <c r="M95" s="101">
        <v>0</v>
      </c>
      <c r="N95" s="101">
        <v>0</v>
      </c>
      <c r="O95" s="101">
        <v>0.6</v>
      </c>
      <c r="P95" s="101">
        <v>0</v>
      </c>
      <c r="Q95" s="101">
        <v>0</v>
      </c>
      <c r="R95" s="101">
        <v>0</v>
      </c>
      <c r="S95" s="101">
        <v>0</v>
      </c>
      <c r="T95" s="101">
        <f t="shared" si="53"/>
        <v>8</v>
      </c>
      <c r="U95" s="101">
        <v>0.3</v>
      </c>
      <c r="V95" s="101">
        <f t="shared" si="30"/>
        <v>8.3000000000000007</v>
      </c>
    </row>
    <row r="96" spans="1:22" x14ac:dyDescent="0.2">
      <c r="A96" s="11">
        <f>'Web Graph Info.'!A87:A234</f>
        <v>42234</v>
      </c>
      <c r="B96" s="101">
        <v>2.5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4">
        <v>1.5</v>
      </c>
      <c r="K96" s="4">
        <v>2.5</v>
      </c>
      <c r="L96" s="4">
        <v>0</v>
      </c>
      <c r="M96" s="4">
        <v>0</v>
      </c>
      <c r="N96" s="4">
        <v>0</v>
      </c>
      <c r="O96" s="8">
        <v>2</v>
      </c>
      <c r="P96" s="12">
        <v>0</v>
      </c>
      <c r="Q96" s="12">
        <v>0</v>
      </c>
      <c r="R96" s="12">
        <v>0</v>
      </c>
      <c r="S96" s="12">
        <v>0</v>
      </c>
      <c r="T96" s="101">
        <f t="shared" si="44"/>
        <v>8.5</v>
      </c>
      <c r="U96" s="101">
        <v>0.5</v>
      </c>
      <c r="V96" s="101">
        <f t="shared" si="30"/>
        <v>9</v>
      </c>
    </row>
    <row r="97" spans="1:22" x14ac:dyDescent="0.2">
      <c r="A97" s="11">
        <f>'Web Graph Info.'!A88:A235</f>
        <v>42235</v>
      </c>
      <c r="B97" s="101">
        <v>2.5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4">
        <v>1.5</v>
      </c>
      <c r="K97" s="4">
        <v>2.5</v>
      </c>
      <c r="L97" s="4">
        <v>0</v>
      </c>
      <c r="M97" s="4">
        <v>0</v>
      </c>
      <c r="N97" s="4">
        <v>0</v>
      </c>
      <c r="O97" s="8">
        <v>2</v>
      </c>
      <c r="P97" s="12">
        <v>0</v>
      </c>
      <c r="Q97" s="12">
        <v>0</v>
      </c>
      <c r="R97" s="12">
        <v>0</v>
      </c>
      <c r="S97" s="12">
        <v>0</v>
      </c>
      <c r="T97" s="101">
        <f t="shared" ref="T97:T98" si="54">IF(SUM(B97:S97)=0,NA(),SUM(B97:S97))</f>
        <v>8.5</v>
      </c>
      <c r="U97" s="101">
        <v>0.5</v>
      </c>
      <c r="V97" s="101">
        <f t="shared" ref="V97:V98" si="55">SUM(T97:U97)</f>
        <v>9</v>
      </c>
    </row>
    <row r="98" spans="1:22" x14ac:dyDescent="0.2">
      <c r="A98" s="11">
        <f>'Web Graph Info.'!A89:A236</f>
        <v>42236</v>
      </c>
      <c r="B98" s="101">
        <v>4.5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2">
        <v>0</v>
      </c>
      <c r="I98" s="8">
        <v>5.5</v>
      </c>
      <c r="J98" s="4">
        <v>1.5</v>
      </c>
      <c r="K98" s="4">
        <v>0</v>
      </c>
      <c r="L98" s="4">
        <v>0</v>
      </c>
      <c r="M98" s="4">
        <v>7</v>
      </c>
      <c r="N98" s="12">
        <v>0</v>
      </c>
      <c r="O98" s="8">
        <v>2</v>
      </c>
      <c r="P98" s="12">
        <v>0</v>
      </c>
      <c r="Q98" s="12">
        <v>0</v>
      </c>
      <c r="R98" s="12">
        <v>0</v>
      </c>
      <c r="S98" s="4">
        <v>0</v>
      </c>
      <c r="T98" s="101">
        <f t="shared" si="54"/>
        <v>20.5</v>
      </c>
      <c r="U98" s="4">
        <v>9.5</v>
      </c>
      <c r="V98" s="101">
        <f t="shared" si="55"/>
        <v>30</v>
      </c>
    </row>
    <row r="99" spans="1:22" x14ac:dyDescent="0.2">
      <c r="A99" s="11">
        <f>'Web Graph Info.'!A90:A237</f>
        <v>42237</v>
      </c>
      <c r="B99" s="101">
        <v>4.5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2">
        <v>0</v>
      </c>
      <c r="I99" s="8">
        <v>5.5</v>
      </c>
      <c r="J99" s="4">
        <v>1.5</v>
      </c>
      <c r="K99" s="4">
        <v>0</v>
      </c>
      <c r="L99" s="4">
        <v>0</v>
      </c>
      <c r="M99" s="4">
        <v>7</v>
      </c>
      <c r="N99" s="12">
        <v>0</v>
      </c>
      <c r="O99" s="8">
        <v>2</v>
      </c>
      <c r="P99" s="12">
        <v>0</v>
      </c>
      <c r="Q99" s="12">
        <v>0</v>
      </c>
      <c r="R99" s="12">
        <v>0</v>
      </c>
      <c r="S99" s="4">
        <v>0</v>
      </c>
      <c r="T99" s="101">
        <f t="shared" si="44"/>
        <v>20.5</v>
      </c>
      <c r="U99" s="4">
        <v>9.5</v>
      </c>
      <c r="V99" s="101">
        <f t="shared" si="30"/>
        <v>30</v>
      </c>
    </row>
    <row r="100" spans="1:22" x14ac:dyDescent="0.2">
      <c r="A100" s="11">
        <f>'Web Graph Info.'!A91:A238</f>
        <v>42238</v>
      </c>
      <c r="B100" s="101">
        <f>7/3</f>
        <v>2.3333333333333335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f>22/3</f>
        <v>7.333333333333333</v>
      </c>
      <c r="J100" s="4">
        <v>1</v>
      </c>
      <c r="K100" s="4">
        <v>0</v>
      </c>
      <c r="L100" s="4">
        <v>0</v>
      </c>
      <c r="M100" s="101">
        <f>10/3</f>
        <v>3.3333333333333335</v>
      </c>
      <c r="N100" s="4">
        <v>0</v>
      </c>
      <c r="O100" s="101">
        <f>16/3</f>
        <v>5.333333333333333</v>
      </c>
      <c r="P100" s="4">
        <v>0</v>
      </c>
      <c r="Q100" s="4">
        <v>0</v>
      </c>
      <c r="R100" s="4">
        <v>0</v>
      </c>
      <c r="S100" s="4">
        <v>0</v>
      </c>
      <c r="T100" s="101">
        <f t="shared" si="44"/>
        <v>19.333333333333332</v>
      </c>
      <c r="U100" s="4">
        <f>8/3</f>
        <v>2.6666666666666665</v>
      </c>
      <c r="V100" s="101">
        <f t="shared" si="30"/>
        <v>22</v>
      </c>
    </row>
    <row r="101" spans="1:22" x14ac:dyDescent="0.2">
      <c r="A101" s="11">
        <f>'Web Graph Info.'!A92:A239</f>
        <v>42239</v>
      </c>
      <c r="B101" s="101">
        <f t="shared" ref="B101:B102" si="56">7/3</f>
        <v>2.3333333333333335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f t="shared" ref="I101:I102" si="57">22/3</f>
        <v>7.333333333333333</v>
      </c>
      <c r="J101" s="4">
        <v>1</v>
      </c>
      <c r="K101" s="4">
        <v>0</v>
      </c>
      <c r="L101" s="4">
        <v>0</v>
      </c>
      <c r="M101" s="101">
        <f t="shared" ref="M101:M102" si="58">10/3</f>
        <v>3.3333333333333335</v>
      </c>
      <c r="N101" s="4">
        <v>0</v>
      </c>
      <c r="O101" s="101">
        <f t="shared" ref="O101:O102" si="59">16/3</f>
        <v>5.333333333333333</v>
      </c>
      <c r="P101" s="4">
        <v>0</v>
      </c>
      <c r="Q101" s="4">
        <v>0</v>
      </c>
      <c r="R101" s="4">
        <v>0</v>
      </c>
      <c r="S101" s="4">
        <v>0</v>
      </c>
      <c r="T101" s="101">
        <f t="shared" si="44"/>
        <v>19.333333333333332</v>
      </c>
      <c r="U101" s="4">
        <f t="shared" ref="U101:U102" si="60">8/3</f>
        <v>2.6666666666666665</v>
      </c>
      <c r="V101" s="101">
        <f t="shared" si="30"/>
        <v>22</v>
      </c>
    </row>
    <row r="102" spans="1:22" x14ac:dyDescent="0.2">
      <c r="A102" s="11">
        <f>'Web Graph Info.'!A93:A240</f>
        <v>42240</v>
      </c>
      <c r="B102" s="101">
        <f t="shared" si="56"/>
        <v>2.3333333333333335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f t="shared" si="57"/>
        <v>7.333333333333333</v>
      </c>
      <c r="J102" s="4">
        <v>1</v>
      </c>
      <c r="K102" s="4">
        <v>0</v>
      </c>
      <c r="L102" s="4">
        <v>0</v>
      </c>
      <c r="M102" s="101">
        <f t="shared" si="58"/>
        <v>3.3333333333333335</v>
      </c>
      <c r="N102" s="4">
        <v>0</v>
      </c>
      <c r="O102" s="101">
        <f t="shared" si="59"/>
        <v>5.333333333333333</v>
      </c>
      <c r="P102" s="4">
        <v>0</v>
      </c>
      <c r="Q102" s="4">
        <v>0</v>
      </c>
      <c r="R102" s="4">
        <v>0</v>
      </c>
      <c r="S102" s="4">
        <v>0</v>
      </c>
      <c r="T102" s="101">
        <f t="shared" si="44"/>
        <v>19.333333333333332</v>
      </c>
      <c r="U102" s="4">
        <f t="shared" si="60"/>
        <v>2.6666666666666665</v>
      </c>
      <c r="V102" s="101">
        <f t="shared" si="30"/>
        <v>22</v>
      </c>
    </row>
    <row r="103" spans="1:22" x14ac:dyDescent="0.2">
      <c r="A103" s="11">
        <f>'Web Graph Info.'!A94:A241</f>
        <v>42241</v>
      </c>
      <c r="B103" s="101">
        <v>7.5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1</v>
      </c>
      <c r="J103" s="4">
        <v>0.5</v>
      </c>
      <c r="K103" s="4">
        <v>0</v>
      </c>
      <c r="L103" s="4">
        <v>0</v>
      </c>
      <c r="M103" s="101">
        <v>0</v>
      </c>
      <c r="N103" s="4">
        <v>0</v>
      </c>
      <c r="O103" s="101">
        <v>3.5</v>
      </c>
      <c r="P103" s="4">
        <v>0</v>
      </c>
      <c r="Q103" s="4">
        <v>0</v>
      </c>
      <c r="R103" s="4">
        <v>0</v>
      </c>
      <c r="S103" s="4">
        <v>0</v>
      </c>
      <c r="T103" s="101">
        <f t="shared" ref="T103" si="61">IF(SUM(B103:S103)=0,NA(),SUM(B103:S103))</f>
        <v>12.5</v>
      </c>
      <c r="U103" s="4">
        <v>0.5</v>
      </c>
      <c r="V103" s="101">
        <f t="shared" ref="V103" si="62">SUM(T103:U103)</f>
        <v>13</v>
      </c>
    </row>
    <row r="104" spans="1:22" x14ac:dyDescent="0.2">
      <c r="A104" s="11">
        <f>'Web Graph Info.'!A95:A242</f>
        <v>42242</v>
      </c>
      <c r="B104" s="101">
        <v>7.5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1</v>
      </c>
      <c r="J104" s="4">
        <v>0.5</v>
      </c>
      <c r="K104" s="4">
        <v>0</v>
      </c>
      <c r="L104" s="4">
        <v>0</v>
      </c>
      <c r="M104" s="101">
        <v>0</v>
      </c>
      <c r="N104" s="4">
        <v>0</v>
      </c>
      <c r="O104" s="101">
        <v>3.5</v>
      </c>
      <c r="P104" s="4">
        <v>0</v>
      </c>
      <c r="Q104" s="4">
        <v>0</v>
      </c>
      <c r="R104" s="4">
        <v>0</v>
      </c>
      <c r="S104" s="4">
        <v>0</v>
      </c>
      <c r="T104" s="101">
        <f t="shared" ref="T104" si="63">IF(SUM(B104:S104)=0,NA(),SUM(B104:S104))</f>
        <v>12.5</v>
      </c>
      <c r="U104" s="4">
        <v>0.5</v>
      </c>
      <c r="V104" s="101">
        <f t="shared" ref="V104" si="64">SUM(T104:U104)</f>
        <v>13</v>
      </c>
    </row>
    <row r="105" spans="1:22" x14ac:dyDescent="0.2">
      <c r="A105" s="11">
        <f>'Web Graph Info.'!A96:A243</f>
        <v>42243</v>
      </c>
      <c r="B105" s="101">
        <v>8.5</v>
      </c>
      <c r="C105" s="101">
        <v>0</v>
      </c>
      <c r="D105" s="101">
        <v>0</v>
      </c>
      <c r="E105" s="101">
        <v>0</v>
      </c>
      <c r="F105" s="101">
        <v>0</v>
      </c>
      <c r="G105" s="101">
        <v>0</v>
      </c>
      <c r="H105" s="12">
        <v>0</v>
      </c>
      <c r="I105" s="8">
        <v>4</v>
      </c>
      <c r="J105" s="4">
        <v>1</v>
      </c>
      <c r="K105" s="4">
        <v>0</v>
      </c>
      <c r="L105" s="4">
        <v>2</v>
      </c>
      <c r="M105" s="4">
        <v>0</v>
      </c>
      <c r="N105" s="12">
        <v>0</v>
      </c>
      <c r="O105" s="8">
        <v>6.5</v>
      </c>
      <c r="P105" s="12">
        <v>0</v>
      </c>
      <c r="Q105" s="12">
        <v>0</v>
      </c>
      <c r="R105" s="12">
        <v>0</v>
      </c>
      <c r="S105" s="4">
        <v>0</v>
      </c>
      <c r="T105" s="101">
        <f t="shared" si="44"/>
        <v>22</v>
      </c>
      <c r="U105" s="4">
        <v>1.5</v>
      </c>
      <c r="V105" s="101">
        <f t="shared" si="30"/>
        <v>23.5</v>
      </c>
    </row>
    <row r="106" spans="1:22" x14ac:dyDescent="0.2">
      <c r="A106" s="11">
        <f>'Web Graph Info.'!A97:A244</f>
        <v>42244</v>
      </c>
      <c r="B106" s="101">
        <v>8.5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2">
        <v>0</v>
      </c>
      <c r="I106" s="8">
        <v>4</v>
      </c>
      <c r="J106" s="4">
        <v>1</v>
      </c>
      <c r="K106" s="4">
        <v>0</v>
      </c>
      <c r="L106" s="4">
        <v>2</v>
      </c>
      <c r="M106" s="4">
        <v>0</v>
      </c>
      <c r="N106" s="12">
        <v>0</v>
      </c>
      <c r="O106" s="8">
        <v>6.5</v>
      </c>
      <c r="P106" s="12">
        <v>0</v>
      </c>
      <c r="Q106" s="12">
        <v>0</v>
      </c>
      <c r="R106" s="12">
        <v>0</v>
      </c>
      <c r="S106" s="4">
        <v>0</v>
      </c>
      <c r="T106" s="101">
        <f t="shared" si="44"/>
        <v>22</v>
      </c>
      <c r="U106" s="4">
        <v>1.5</v>
      </c>
      <c r="V106" s="101">
        <f t="shared" si="30"/>
        <v>23.5</v>
      </c>
    </row>
    <row r="107" spans="1:22" x14ac:dyDescent="0.2">
      <c r="A107" s="11">
        <f>'Web Graph Info.'!A98:A245</f>
        <v>42245</v>
      </c>
      <c r="B107" s="101">
        <f>10/3</f>
        <v>3.3333333333333335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8">
        <f>7/3</f>
        <v>2.3333333333333335</v>
      </c>
      <c r="P107" s="12">
        <v>0</v>
      </c>
      <c r="Q107" s="12">
        <v>0</v>
      </c>
      <c r="R107" s="12">
        <v>0</v>
      </c>
      <c r="S107" s="12">
        <v>0</v>
      </c>
      <c r="T107" s="101">
        <f t="shared" si="44"/>
        <v>5.666666666666667</v>
      </c>
      <c r="U107" s="4">
        <v>1</v>
      </c>
      <c r="V107" s="101">
        <f t="shared" si="30"/>
        <v>6.666666666666667</v>
      </c>
    </row>
    <row r="108" spans="1:22" x14ac:dyDescent="0.2">
      <c r="A108" s="11">
        <f>'Web Graph Info.'!A99:A246</f>
        <v>42246</v>
      </c>
      <c r="B108" s="101">
        <f t="shared" ref="B108:B109" si="65">10/3</f>
        <v>3.3333333333333335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8">
        <f t="shared" ref="O108:O109" si="66">7/3</f>
        <v>2.3333333333333335</v>
      </c>
      <c r="P108" s="12">
        <v>0</v>
      </c>
      <c r="Q108" s="12">
        <v>0</v>
      </c>
      <c r="R108" s="12">
        <v>0</v>
      </c>
      <c r="S108" s="12">
        <v>0</v>
      </c>
      <c r="T108" s="101">
        <f t="shared" si="44"/>
        <v>5.666666666666667</v>
      </c>
      <c r="U108" s="4">
        <v>1</v>
      </c>
      <c r="V108" s="101">
        <f t="shared" si="30"/>
        <v>6.666666666666667</v>
      </c>
    </row>
    <row r="109" spans="1:22" x14ac:dyDescent="0.2">
      <c r="A109" s="11">
        <f>'Web Graph Info.'!A100:A247</f>
        <v>42247</v>
      </c>
      <c r="B109" s="101">
        <f t="shared" si="65"/>
        <v>3.3333333333333335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8">
        <f t="shared" si="66"/>
        <v>2.3333333333333335</v>
      </c>
      <c r="P109" s="12">
        <v>0</v>
      </c>
      <c r="Q109" s="12">
        <v>0</v>
      </c>
      <c r="R109" s="12">
        <v>0</v>
      </c>
      <c r="S109" s="12">
        <v>0</v>
      </c>
      <c r="T109" s="101">
        <f t="shared" si="44"/>
        <v>5.666666666666667</v>
      </c>
      <c r="U109" s="4">
        <v>1</v>
      </c>
      <c r="V109" s="101">
        <f t="shared" si="30"/>
        <v>6.666666666666667</v>
      </c>
    </row>
    <row r="110" spans="1:22" x14ac:dyDescent="0.2">
      <c r="A110" s="11">
        <f>'Web Graph Info.'!A101:A248</f>
        <v>42248</v>
      </c>
      <c r="B110" s="101">
        <v>5.5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4">
        <v>0</v>
      </c>
      <c r="I110" s="4">
        <v>1.5</v>
      </c>
      <c r="J110" s="4">
        <v>1</v>
      </c>
      <c r="K110" s="4">
        <v>0</v>
      </c>
      <c r="L110" s="4">
        <v>0</v>
      </c>
      <c r="M110" s="4">
        <v>2</v>
      </c>
      <c r="N110" s="4">
        <v>0</v>
      </c>
      <c r="O110" s="4">
        <v>5.5</v>
      </c>
      <c r="P110" s="12">
        <v>0</v>
      </c>
      <c r="Q110" s="12">
        <v>0</v>
      </c>
      <c r="R110" s="12">
        <v>0</v>
      </c>
      <c r="S110" s="4">
        <v>0</v>
      </c>
      <c r="T110" s="101">
        <f t="shared" si="44"/>
        <v>15.5</v>
      </c>
      <c r="U110" s="4">
        <v>2.5</v>
      </c>
      <c r="V110" s="101">
        <f t="shared" si="30"/>
        <v>18</v>
      </c>
    </row>
    <row r="111" spans="1:22" x14ac:dyDescent="0.2">
      <c r="A111" s="11">
        <f>'Web Graph Info.'!A102:A249</f>
        <v>42249</v>
      </c>
      <c r="B111" s="101">
        <v>5.5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4">
        <v>0</v>
      </c>
      <c r="I111" s="4">
        <v>1.5</v>
      </c>
      <c r="J111" s="4">
        <v>1</v>
      </c>
      <c r="K111" s="4">
        <v>0</v>
      </c>
      <c r="L111" s="4">
        <v>0</v>
      </c>
      <c r="M111" s="4">
        <v>2</v>
      </c>
      <c r="N111" s="4">
        <v>0</v>
      </c>
      <c r="O111" s="4">
        <v>5.5</v>
      </c>
      <c r="P111" s="12">
        <v>0</v>
      </c>
      <c r="Q111" s="12">
        <v>0</v>
      </c>
      <c r="R111" s="12">
        <v>0</v>
      </c>
      <c r="S111" s="4">
        <v>0</v>
      </c>
      <c r="T111" s="101">
        <f t="shared" ref="T111" si="67">IF(SUM(B111:S111)=0,NA(),SUM(B111:S111))</f>
        <v>15.5</v>
      </c>
      <c r="U111" s="4">
        <v>2.5</v>
      </c>
      <c r="V111" s="101">
        <f t="shared" ref="V111" si="68">SUM(T111:U111)</f>
        <v>18</v>
      </c>
    </row>
    <row r="112" spans="1:22" x14ac:dyDescent="0.2">
      <c r="A112" s="11">
        <f>'Web Graph Info.'!A103:A250</f>
        <v>42250</v>
      </c>
      <c r="B112" s="101">
        <v>5</v>
      </c>
      <c r="C112" s="101">
        <v>0.5</v>
      </c>
      <c r="D112" s="101">
        <v>0</v>
      </c>
      <c r="E112" s="101">
        <v>0</v>
      </c>
      <c r="F112" s="101">
        <v>0</v>
      </c>
      <c r="G112" s="101">
        <v>0</v>
      </c>
      <c r="H112" s="4">
        <v>0</v>
      </c>
      <c r="I112" s="4">
        <v>0.5</v>
      </c>
      <c r="J112" s="4">
        <v>1.5</v>
      </c>
      <c r="K112" s="4">
        <v>0</v>
      </c>
      <c r="L112" s="4">
        <v>0.5</v>
      </c>
      <c r="M112" s="4">
        <v>0</v>
      </c>
      <c r="N112" s="4">
        <v>0</v>
      </c>
      <c r="O112" s="4">
        <v>7.5</v>
      </c>
      <c r="P112" s="12">
        <v>0</v>
      </c>
      <c r="Q112" s="12">
        <v>0</v>
      </c>
      <c r="R112" s="12">
        <v>0</v>
      </c>
      <c r="S112" s="4">
        <v>0</v>
      </c>
      <c r="T112" s="101">
        <f t="shared" si="44"/>
        <v>15.5</v>
      </c>
      <c r="U112" s="4">
        <v>4</v>
      </c>
      <c r="V112" s="101">
        <f t="shared" ref="V112:V136" si="69">SUM(T112:U112)</f>
        <v>19.5</v>
      </c>
    </row>
    <row r="113" spans="1:22" x14ac:dyDescent="0.2">
      <c r="A113" s="11">
        <f>'Web Graph Info.'!A104:A251</f>
        <v>42251</v>
      </c>
      <c r="B113" s="101">
        <v>5</v>
      </c>
      <c r="C113" s="101">
        <v>0.5</v>
      </c>
      <c r="D113" s="101">
        <v>0</v>
      </c>
      <c r="E113" s="101">
        <v>0</v>
      </c>
      <c r="F113" s="101">
        <v>0</v>
      </c>
      <c r="G113" s="101">
        <v>0</v>
      </c>
      <c r="H113" s="4">
        <v>0</v>
      </c>
      <c r="I113" s="4">
        <v>0.5</v>
      </c>
      <c r="J113" s="4">
        <v>1.5</v>
      </c>
      <c r="K113" s="4">
        <v>0</v>
      </c>
      <c r="L113" s="4">
        <v>0.5</v>
      </c>
      <c r="M113" s="4">
        <v>0</v>
      </c>
      <c r="N113" s="4">
        <v>0</v>
      </c>
      <c r="O113" s="4">
        <v>7.5</v>
      </c>
      <c r="P113" s="12">
        <v>0</v>
      </c>
      <c r="Q113" s="12">
        <v>0</v>
      </c>
      <c r="R113" s="12">
        <v>0</v>
      </c>
      <c r="S113" s="4">
        <v>0</v>
      </c>
      <c r="T113" s="101">
        <f t="shared" ref="T113" si="70">IF(SUM(B113:S113)=0,NA(),SUM(B113:S113))</f>
        <v>15.5</v>
      </c>
      <c r="U113" s="4">
        <v>4</v>
      </c>
      <c r="V113" s="101">
        <f t="shared" ref="V113" si="71">SUM(T113:U113)</f>
        <v>19.5</v>
      </c>
    </row>
    <row r="114" spans="1:22" x14ac:dyDescent="0.2">
      <c r="A114" s="11">
        <f>'Web Graph Info.'!A105:A252</f>
        <v>42252</v>
      </c>
      <c r="B114" s="101">
        <v>0.5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4">
        <v>0</v>
      </c>
      <c r="I114" s="4">
        <v>0.25</v>
      </c>
      <c r="J114" s="4">
        <v>0</v>
      </c>
      <c r="K114" s="4">
        <v>0</v>
      </c>
      <c r="L114" s="4">
        <v>0</v>
      </c>
      <c r="M114" s="4">
        <v>0.25</v>
      </c>
      <c r="N114" s="4">
        <v>0</v>
      </c>
      <c r="O114" s="4">
        <v>1.25</v>
      </c>
      <c r="P114" s="12">
        <v>0</v>
      </c>
      <c r="Q114" s="12">
        <v>0</v>
      </c>
      <c r="R114" s="12">
        <v>0</v>
      </c>
      <c r="S114" s="4">
        <v>0</v>
      </c>
      <c r="T114" s="101">
        <f t="shared" si="44"/>
        <v>2.25</v>
      </c>
      <c r="U114" s="4">
        <v>0.5</v>
      </c>
      <c r="V114" s="101">
        <f t="shared" si="69"/>
        <v>2.75</v>
      </c>
    </row>
    <row r="115" spans="1:22" x14ac:dyDescent="0.2">
      <c r="A115" s="11">
        <f>'Web Graph Info.'!A106:A253</f>
        <v>42253</v>
      </c>
      <c r="B115" s="101">
        <v>0.5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4">
        <v>0</v>
      </c>
      <c r="I115" s="4">
        <v>0.25</v>
      </c>
      <c r="J115" s="4">
        <v>0</v>
      </c>
      <c r="K115" s="4">
        <v>0</v>
      </c>
      <c r="L115" s="4">
        <v>0</v>
      </c>
      <c r="M115" s="4">
        <v>0.25</v>
      </c>
      <c r="N115" s="4">
        <v>0</v>
      </c>
      <c r="O115" s="4">
        <v>1.25</v>
      </c>
      <c r="P115" s="12">
        <v>0</v>
      </c>
      <c r="Q115" s="12">
        <v>0</v>
      </c>
      <c r="R115" s="12">
        <v>0</v>
      </c>
      <c r="S115" s="4">
        <v>0</v>
      </c>
      <c r="T115" s="101">
        <f t="shared" ref="T115:T117" si="72">IF(SUM(B115:S115)=0,NA(),SUM(B115:S115))</f>
        <v>2.25</v>
      </c>
      <c r="U115" s="4">
        <v>0.5</v>
      </c>
      <c r="V115" s="101">
        <f t="shared" ref="V115:V117" si="73">SUM(T115:U115)</f>
        <v>2.75</v>
      </c>
    </row>
    <row r="116" spans="1:22" x14ac:dyDescent="0.2">
      <c r="A116" s="11">
        <f>'Web Graph Info.'!A107:A254</f>
        <v>42254</v>
      </c>
      <c r="B116" s="101">
        <v>0.5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4">
        <v>0</v>
      </c>
      <c r="I116" s="4">
        <v>0.25</v>
      </c>
      <c r="J116" s="4">
        <v>0</v>
      </c>
      <c r="K116" s="4">
        <v>0</v>
      </c>
      <c r="L116" s="4">
        <v>0</v>
      </c>
      <c r="M116" s="4">
        <v>0.25</v>
      </c>
      <c r="N116" s="4">
        <v>0</v>
      </c>
      <c r="O116" s="4">
        <v>1.25</v>
      </c>
      <c r="P116" s="12">
        <v>0</v>
      </c>
      <c r="Q116" s="12">
        <v>0</v>
      </c>
      <c r="R116" s="12">
        <v>0</v>
      </c>
      <c r="S116" s="4">
        <v>0</v>
      </c>
      <c r="T116" s="101">
        <f t="shared" si="72"/>
        <v>2.25</v>
      </c>
      <c r="U116" s="4">
        <v>0.5</v>
      </c>
      <c r="V116" s="101">
        <f t="shared" si="73"/>
        <v>2.75</v>
      </c>
    </row>
    <row r="117" spans="1:22" s="101" customFormat="1" x14ac:dyDescent="0.2">
      <c r="A117" s="11">
        <f>'Web Graph Info.'!A108:A255</f>
        <v>42255</v>
      </c>
      <c r="B117" s="101">
        <v>0.5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4">
        <v>0</v>
      </c>
      <c r="I117" s="4">
        <v>0.25</v>
      </c>
      <c r="J117" s="4">
        <v>0</v>
      </c>
      <c r="K117" s="4">
        <v>0</v>
      </c>
      <c r="L117" s="4">
        <v>0</v>
      </c>
      <c r="M117" s="4">
        <v>0.25</v>
      </c>
      <c r="N117" s="4">
        <v>0</v>
      </c>
      <c r="O117" s="4">
        <v>1.25</v>
      </c>
      <c r="P117" s="12">
        <v>0</v>
      </c>
      <c r="Q117" s="12">
        <v>0</v>
      </c>
      <c r="R117" s="12">
        <v>0</v>
      </c>
      <c r="S117" s="4">
        <v>0</v>
      </c>
      <c r="T117" s="101">
        <f t="shared" si="72"/>
        <v>2.25</v>
      </c>
      <c r="U117" s="4">
        <v>0.5</v>
      </c>
      <c r="V117" s="101">
        <f t="shared" si="73"/>
        <v>2.75</v>
      </c>
    </row>
    <row r="118" spans="1:22" s="101" customFormat="1" x14ac:dyDescent="0.2">
      <c r="A118" s="11">
        <f>'Web Graph Info.'!A109:A256</f>
        <v>42256</v>
      </c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4">
        <v>0</v>
      </c>
      <c r="I118" s="4">
        <v>1</v>
      </c>
      <c r="J118" s="4">
        <v>1</v>
      </c>
      <c r="K118" s="4">
        <v>0</v>
      </c>
      <c r="L118" s="4">
        <v>0</v>
      </c>
      <c r="M118" s="4">
        <v>0</v>
      </c>
      <c r="N118" s="4">
        <v>0</v>
      </c>
      <c r="O118" s="4">
        <v>4</v>
      </c>
      <c r="P118" s="12">
        <v>0</v>
      </c>
      <c r="Q118" s="12">
        <v>0</v>
      </c>
      <c r="R118" s="12">
        <v>0</v>
      </c>
      <c r="S118" s="4">
        <v>0</v>
      </c>
      <c r="T118" s="101">
        <f t="shared" si="44"/>
        <v>6</v>
      </c>
      <c r="U118" s="4">
        <v>0</v>
      </c>
      <c r="V118" s="101">
        <f t="shared" si="69"/>
        <v>6</v>
      </c>
    </row>
    <row r="119" spans="1:22" s="101" customFormat="1" x14ac:dyDescent="0.2">
      <c r="A119" s="11">
        <f>'Web Graph Info.'!A110:A257</f>
        <v>42257</v>
      </c>
      <c r="B119" s="101">
        <v>0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4">
        <v>0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12">
        <v>0</v>
      </c>
      <c r="Q119" s="12">
        <v>0</v>
      </c>
      <c r="R119" s="12">
        <v>0</v>
      </c>
      <c r="S119" s="4">
        <v>0</v>
      </c>
      <c r="T119" s="101">
        <f t="shared" si="44"/>
        <v>1</v>
      </c>
      <c r="U119" s="4">
        <v>1</v>
      </c>
      <c r="V119" s="101">
        <f t="shared" si="69"/>
        <v>2</v>
      </c>
    </row>
    <row r="120" spans="1:22" s="101" customFormat="1" x14ac:dyDescent="0.2">
      <c r="A120" s="11">
        <f>'Web Graph Info.'!A111:A258</f>
        <v>42258</v>
      </c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12">
        <v>0</v>
      </c>
      <c r="Q120" s="12">
        <v>0</v>
      </c>
      <c r="R120" s="12">
        <v>0</v>
      </c>
      <c r="S120" s="4">
        <v>0</v>
      </c>
      <c r="T120" s="101">
        <f t="shared" ref="T120" si="74">IF(SUM(B120:S120)=0,NA(),SUM(B120:S120))</f>
        <v>1</v>
      </c>
      <c r="U120" s="4">
        <v>1</v>
      </c>
      <c r="V120" s="101">
        <f t="shared" ref="V120" si="75">SUM(T120:U120)</f>
        <v>2</v>
      </c>
    </row>
    <row r="121" spans="1:22" s="101" customFormat="1" x14ac:dyDescent="0.2">
      <c r="A121" s="11">
        <f>'Web Graph Info.'!A112:A259</f>
        <v>42259</v>
      </c>
      <c r="B121" s="101">
        <v>2.2999999999999998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4">
        <v>0</v>
      </c>
      <c r="I121" s="4">
        <v>1.6</v>
      </c>
      <c r="J121" s="4">
        <v>0.3</v>
      </c>
      <c r="K121" s="4">
        <v>0</v>
      </c>
      <c r="L121" s="4">
        <v>0</v>
      </c>
      <c r="M121" s="4">
        <v>0.3</v>
      </c>
      <c r="N121" s="4">
        <v>0</v>
      </c>
      <c r="O121" s="4">
        <v>3.3</v>
      </c>
      <c r="P121" s="12">
        <v>0</v>
      </c>
      <c r="Q121" s="12">
        <v>0</v>
      </c>
      <c r="R121" s="12">
        <v>0</v>
      </c>
      <c r="S121" s="4">
        <v>0</v>
      </c>
      <c r="T121" s="101">
        <f t="shared" si="44"/>
        <v>7.8</v>
      </c>
      <c r="U121" s="4">
        <v>1.6</v>
      </c>
      <c r="V121" s="101">
        <f t="shared" si="69"/>
        <v>9.4</v>
      </c>
    </row>
    <row r="122" spans="1:22" s="101" customFormat="1" x14ac:dyDescent="0.2">
      <c r="A122" s="11">
        <f>'Web Graph Info.'!A113:A260</f>
        <v>42260</v>
      </c>
      <c r="B122" s="101">
        <v>2.2999999999999998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4">
        <v>0</v>
      </c>
      <c r="I122" s="4">
        <v>1.6</v>
      </c>
      <c r="J122" s="4">
        <v>0.3</v>
      </c>
      <c r="K122" s="4">
        <v>0</v>
      </c>
      <c r="L122" s="4">
        <v>0</v>
      </c>
      <c r="M122" s="4">
        <v>0.3</v>
      </c>
      <c r="N122" s="4">
        <v>0</v>
      </c>
      <c r="O122" s="4">
        <v>3.3</v>
      </c>
      <c r="P122" s="12">
        <v>0</v>
      </c>
      <c r="Q122" s="12">
        <v>0</v>
      </c>
      <c r="R122" s="12">
        <v>0</v>
      </c>
      <c r="S122" s="4">
        <v>0</v>
      </c>
      <c r="T122" s="101">
        <f t="shared" ref="T122:T123" si="76">IF(SUM(B122:S122)=0,NA(),SUM(B122:S122))</f>
        <v>7.8</v>
      </c>
      <c r="U122" s="4">
        <v>1.6</v>
      </c>
      <c r="V122" s="101">
        <f t="shared" ref="V122:V123" si="77">SUM(T122:U122)</f>
        <v>9.4</v>
      </c>
    </row>
    <row r="123" spans="1:22" s="101" customFormat="1" x14ac:dyDescent="0.2">
      <c r="A123" s="11">
        <f>'Web Graph Info.'!A114:A261</f>
        <v>42261</v>
      </c>
      <c r="B123" s="101">
        <v>2.2999999999999998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4">
        <v>0</v>
      </c>
      <c r="I123" s="4">
        <v>1.6</v>
      </c>
      <c r="J123" s="4">
        <v>0.3</v>
      </c>
      <c r="K123" s="4">
        <v>0</v>
      </c>
      <c r="L123" s="4">
        <v>0</v>
      </c>
      <c r="M123" s="4">
        <v>0.3</v>
      </c>
      <c r="N123" s="4">
        <v>0</v>
      </c>
      <c r="O123" s="4">
        <v>3.3</v>
      </c>
      <c r="P123" s="12">
        <v>0</v>
      </c>
      <c r="Q123" s="12">
        <v>0</v>
      </c>
      <c r="R123" s="12">
        <v>0</v>
      </c>
      <c r="S123" s="4">
        <v>0</v>
      </c>
      <c r="T123" s="101">
        <f t="shared" si="76"/>
        <v>7.8</v>
      </c>
      <c r="U123" s="4">
        <v>1.6</v>
      </c>
      <c r="V123" s="101">
        <f t="shared" si="77"/>
        <v>9.4</v>
      </c>
    </row>
    <row r="124" spans="1:22" s="101" customFormat="1" x14ac:dyDescent="0.2">
      <c r="A124" s="11">
        <f>'Web Graph Info.'!A115:A262</f>
        <v>42262</v>
      </c>
      <c r="B124" s="101">
        <v>67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4">
        <v>0</v>
      </c>
      <c r="I124" s="4">
        <v>0.5</v>
      </c>
      <c r="J124" s="4">
        <v>1</v>
      </c>
      <c r="K124" s="4">
        <v>0</v>
      </c>
      <c r="L124" s="4">
        <v>0</v>
      </c>
      <c r="M124" s="4">
        <v>2</v>
      </c>
      <c r="N124" s="4">
        <v>0</v>
      </c>
      <c r="O124" s="4">
        <v>7.5</v>
      </c>
      <c r="P124" s="12">
        <v>0</v>
      </c>
      <c r="Q124" s="12">
        <v>0</v>
      </c>
      <c r="R124" s="12">
        <v>0</v>
      </c>
      <c r="S124" s="4">
        <v>0.5</v>
      </c>
      <c r="T124" s="101">
        <f t="shared" si="44"/>
        <v>78.5</v>
      </c>
      <c r="U124" s="4">
        <v>8.5</v>
      </c>
      <c r="V124" s="101">
        <f t="shared" si="69"/>
        <v>87</v>
      </c>
    </row>
    <row r="125" spans="1:22" s="101" customFormat="1" x14ac:dyDescent="0.2">
      <c r="A125" s="11">
        <f>'Web Graph Info.'!A116:A263</f>
        <v>42263</v>
      </c>
      <c r="B125" s="101">
        <v>67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4">
        <v>0</v>
      </c>
      <c r="I125" s="4">
        <v>0.5</v>
      </c>
      <c r="J125" s="4">
        <v>1</v>
      </c>
      <c r="K125" s="4">
        <v>0</v>
      </c>
      <c r="L125" s="4">
        <v>0</v>
      </c>
      <c r="M125" s="4">
        <v>2</v>
      </c>
      <c r="N125" s="4">
        <v>0</v>
      </c>
      <c r="O125" s="4">
        <v>7.5</v>
      </c>
      <c r="P125" s="12">
        <v>0</v>
      </c>
      <c r="Q125" s="12">
        <v>0</v>
      </c>
      <c r="R125" s="12">
        <v>0</v>
      </c>
      <c r="S125" s="4">
        <v>0.5</v>
      </c>
      <c r="T125" s="101">
        <f t="shared" ref="T125" si="78">IF(SUM(B125:S125)=0,NA(),SUM(B125:S125))</f>
        <v>78.5</v>
      </c>
      <c r="U125" s="4">
        <v>8.5</v>
      </c>
      <c r="V125" s="101">
        <f t="shared" ref="V125" si="79">SUM(T125:U125)</f>
        <v>87</v>
      </c>
    </row>
    <row r="126" spans="1:22" s="101" customFormat="1" x14ac:dyDescent="0.2">
      <c r="A126" s="11">
        <f>'Web Graph Info.'!A117:A264</f>
        <v>42264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01" t="e">
        <f t="shared" si="44"/>
        <v>#N/A</v>
      </c>
      <c r="U126" s="4"/>
      <c r="V126" s="101" t="e">
        <f t="shared" si="69"/>
        <v>#N/A</v>
      </c>
    </row>
    <row r="127" spans="1:22" s="101" customFormat="1" x14ac:dyDescent="0.2">
      <c r="A127" s="11">
        <f>'Web Graph Info.'!A118:A265</f>
        <v>42265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1" t="e">
        <f t="shared" si="44"/>
        <v>#N/A</v>
      </c>
      <c r="U127" s="4"/>
      <c r="V127" s="101" t="e">
        <f t="shared" si="69"/>
        <v>#N/A</v>
      </c>
    </row>
    <row r="128" spans="1:22" s="101" customFormat="1" x14ac:dyDescent="0.2">
      <c r="A128" s="11">
        <f>'Web Graph Info.'!A119:A266</f>
        <v>42266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01" t="e">
        <f t="shared" si="44"/>
        <v>#N/A</v>
      </c>
      <c r="U128" s="4"/>
      <c r="V128" s="101" t="e">
        <f t="shared" si="69"/>
        <v>#N/A</v>
      </c>
    </row>
    <row r="129" spans="1:22" s="101" customFormat="1" x14ac:dyDescent="0.2">
      <c r="A129" s="11">
        <f>'Web Graph Info.'!A120:A267</f>
        <v>42267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01" t="e">
        <f t="shared" si="44"/>
        <v>#N/A</v>
      </c>
      <c r="V129" s="101" t="e">
        <f t="shared" si="69"/>
        <v>#N/A</v>
      </c>
    </row>
    <row r="130" spans="1:22" s="101" customFormat="1" x14ac:dyDescent="0.2">
      <c r="A130" s="11">
        <f>'Web Graph Info.'!A121:A268</f>
        <v>42268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01" t="e">
        <f t="shared" si="44"/>
        <v>#N/A</v>
      </c>
      <c r="V130" s="101" t="e">
        <f t="shared" si="69"/>
        <v>#N/A</v>
      </c>
    </row>
    <row r="131" spans="1:22" s="101" customFormat="1" x14ac:dyDescent="0.2">
      <c r="A131" s="11">
        <f>'Web Graph Info.'!A122:A269</f>
        <v>42269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01" t="e">
        <f t="shared" si="44"/>
        <v>#N/A</v>
      </c>
      <c r="V131" s="101" t="e">
        <f t="shared" si="69"/>
        <v>#N/A</v>
      </c>
    </row>
    <row r="132" spans="1:22" s="101" customFormat="1" x14ac:dyDescent="0.2">
      <c r="A132" s="11">
        <f>'Web Graph Info.'!A123:A270</f>
        <v>42270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01" t="e">
        <f t="shared" si="44"/>
        <v>#N/A</v>
      </c>
      <c r="V132" s="101" t="e">
        <f t="shared" si="69"/>
        <v>#N/A</v>
      </c>
    </row>
    <row r="133" spans="1:22" s="101" customFormat="1" x14ac:dyDescent="0.2">
      <c r="A133" s="11">
        <f>'Web Graph Info.'!A124:A271</f>
        <v>42271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01" t="e">
        <f t="shared" ref="T133:T136" si="80">IF(SUM(B133:S133)=0,NA(),SUM(B133:S133))</f>
        <v>#N/A</v>
      </c>
      <c r="V133" s="101" t="e">
        <f t="shared" si="69"/>
        <v>#N/A</v>
      </c>
    </row>
    <row r="134" spans="1:22" s="101" customFormat="1" x14ac:dyDescent="0.2">
      <c r="A134" s="11">
        <f>'Web Graph Info.'!A125:A272</f>
        <v>42272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01" t="e">
        <f t="shared" si="80"/>
        <v>#N/A</v>
      </c>
      <c r="V134" s="101" t="e">
        <f t="shared" si="69"/>
        <v>#N/A</v>
      </c>
    </row>
    <row r="135" spans="1:22" s="101" customFormat="1" x14ac:dyDescent="0.2">
      <c r="A135" s="11">
        <f>'Web Graph Info.'!A126:A273</f>
        <v>42273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01" t="e">
        <f t="shared" si="80"/>
        <v>#N/A</v>
      </c>
      <c r="V135" s="101" t="e">
        <f t="shared" si="69"/>
        <v>#N/A</v>
      </c>
    </row>
    <row r="136" spans="1:22" s="101" customFormat="1" x14ac:dyDescent="0.2">
      <c r="A136" s="11">
        <f>'Web Graph Info.'!A127:A274</f>
        <v>42274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01" t="e">
        <f t="shared" si="80"/>
        <v>#N/A</v>
      </c>
      <c r="V136" s="101" t="e">
        <f t="shared" si="69"/>
        <v>#N/A</v>
      </c>
    </row>
    <row r="137" spans="1:22" s="101" customFormat="1" x14ac:dyDescent="0.2">
      <c r="A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22" x14ac:dyDescent="0.2">
      <c r="A138" s="101"/>
      <c r="B138" s="224" t="s">
        <v>27</v>
      </c>
      <c r="C138" s="224"/>
      <c r="D138" s="224"/>
      <c r="E138" s="224"/>
      <c r="F138" s="224"/>
      <c r="G138" s="224"/>
      <c r="H138" s="224"/>
      <c r="I138" s="224" t="s">
        <v>28</v>
      </c>
      <c r="J138" s="224"/>
      <c r="K138" s="224"/>
      <c r="L138" s="224"/>
      <c r="M138" s="224"/>
      <c r="N138" s="224"/>
      <c r="O138" s="224" t="s">
        <v>29</v>
      </c>
      <c r="P138" s="224"/>
      <c r="Q138" s="224"/>
      <c r="R138" s="224" t="s">
        <v>30</v>
      </c>
      <c r="S138" s="224"/>
      <c r="T138" s="222" t="s">
        <v>31</v>
      </c>
      <c r="U138" s="101" t="s">
        <v>32</v>
      </c>
      <c r="V138" s="101"/>
    </row>
    <row r="139" spans="1:22" x14ac:dyDescent="0.2">
      <c r="A139" s="101"/>
      <c r="B139" s="101" t="s">
        <v>34</v>
      </c>
      <c r="C139" s="101" t="s">
        <v>35</v>
      </c>
      <c r="D139" s="101" t="s">
        <v>36</v>
      </c>
      <c r="E139" s="101" t="s">
        <v>37</v>
      </c>
      <c r="F139" s="101" t="s">
        <v>38</v>
      </c>
      <c r="G139" s="101" t="s">
        <v>39</v>
      </c>
      <c r="H139" s="1" t="s">
        <v>40</v>
      </c>
      <c r="I139" s="101" t="s">
        <v>41</v>
      </c>
      <c r="J139" s="101" t="s">
        <v>42</v>
      </c>
      <c r="K139" s="101" t="s">
        <v>43</v>
      </c>
      <c r="L139" s="101" t="s">
        <v>44</v>
      </c>
      <c r="M139" s="101" t="s">
        <v>50</v>
      </c>
      <c r="N139" s="1" t="s">
        <v>40</v>
      </c>
      <c r="O139" s="101" t="s">
        <v>46</v>
      </c>
      <c r="P139" s="101" t="s">
        <v>47</v>
      </c>
      <c r="Q139" s="1" t="s">
        <v>40</v>
      </c>
      <c r="R139" s="101" t="s">
        <v>51</v>
      </c>
      <c r="S139" s="1" t="s">
        <v>49</v>
      </c>
      <c r="T139" s="223"/>
      <c r="U139" s="101"/>
      <c r="V139" s="101"/>
    </row>
    <row r="140" spans="1:22" x14ac:dyDescent="0.2">
      <c r="A140" s="101" t="s">
        <v>52</v>
      </c>
      <c r="B140" s="101">
        <f t="shared" ref="B140:U140" si="81">SUM(B11:B85)</f>
        <v>4675.4000000000005</v>
      </c>
      <c r="C140" s="101">
        <f t="shared" si="81"/>
        <v>77</v>
      </c>
      <c r="D140" s="101">
        <f t="shared" si="81"/>
        <v>0</v>
      </c>
      <c r="E140" s="101">
        <f t="shared" si="81"/>
        <v>0</v>
      </c>
      <c r="F140" s="101">
        <f t="shared" si="81"/>
        <v>0</v>
      </c>
      <c r="G140" s="101">
        <f t="shared" si="81"/>
        <v>2</v>
      </c>
      <c r="H140" s="101">
        <f t="shared" si="81"/>
        <v>0</v>
      </c>
      <c r="I140" s="101">
        <f t="shared" si="81"/>
        <v>172.6</v>
      </c>
      <c r="J140" s="101">
        <f t="shared" si="81"/>
        <v>264.40000000000009</v>
      </c>
      <c r="K140" s="101">
        <f t="shared" si="81"/>
        <v>16</v>
      </c>
      <c r="L140" s="101">
        <f t="shared" si="81"/>
        <v>153.39999999999998</v>
      </c>
      <c r="M140" s="101">
        <f t="shared" si="81"/>
        <v>216.60000000000002</v>
      </c>
      <c r="N140" s="101">
        <f t="shared" si="81"/>
        <v>6</v>
      </c>
      <c r="O140" s="101">
        <f t="shared" si="81"/>
        <v>122.39999999999998</v>
      </c>
      <c r="P140" s="101">
        <f t="shared" si="81"/>
        <v>0</v>
      </c>
      <c r="Q140" s="101">
        <f t="shared" si="81"/>
        <v>0</v>
      </c>
      <c r="R140" s="101">
        <f t="shared" si="81"/>
        <v>10.8</v>
      </c>
      <c r="S140" s="101">
        <f t="shared" si="81"/>
        <v>0</v>
      </c>
      <c r="T140" s="101" t="e">
        <f t="shared" si="81"/>
        <v>#N/A</v>
      </c>
      <c r="U140" s="101">
        <f t="shared" si="81"/>
        <v>4442.4000000000015</v>
      </c>
      <c r="V140" s="101"/>
    </row>
  </sheetData>
  <mergeCells count="11">
    <mergeCell ref="V9:V10"/>
    <mergeCell ref="B9:H9"/>
    <mergeCell ref="I9:N9"/>
    <mergeCell ref="O9:Q9"/>
    <mergeCell ref="R9:S9"/>
    <mergeCell ref="T9:T10"/>
    <mergeCell ref="B138:H138"/>
    <mergeCell ref="I138:N138"/>
    <mergeCell ref="O138:Q138"/>
    <mergeCell ref="R138:S138"/>
    <mergeCell ref="T138:T13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zoomScale="80" zoomScaleNormal="80" workbookViewId="0">
      <selection activeCell="V71" sqref="V7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showZeros="0" workbookViewId="0">
      <selection activeCell="N41" sqref="N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214" zoomScale="115" zoomScaleNormal="115" workbookViewId="0">
      <selection activeCell="T469" sqref="T46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activeCell="G46" sqref="G4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J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3" workbookViewId="0">
      <selection activeCell="V58" sqref="V5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Z187"/>
  <sheetViews>
    <sheetView zoomScaleNormal="100" workbookViewId="0">
      <pane xSplit="21" ySplit="9" topLeftCell="V103" activePane="bottomRight" state="frozen"/>
      <selection pane="topRight" activeCell="V1" sqref="V1"/>
      <selection pane="bottomLeft" activeCell="A9" sqref="A9"/>
      <selection pane="bottomRight" activeCell="B135" sqref="B135"/>
    </sheetView>
  </sheetViews>
  <sheetFormatPr defaultRowHeight="12.75" x14ac:dyDescent="0.2"/>
  <cols>
    <col min="1" max="1" width="17.85546875" bestFit="1" customWidth="1"/>
    <col min="2" max="2" width="11.5703125" bestFit="1" customWidth="1"/>
    <col min="5" max="5" width="11.42578125" bestFit="1" customWidth="1"/>
    <col min="6" max="6" width="9.85546875" bestFit="1" customWidth="1"/>
    <col min="8" max="8" width="10.28515625" style="1" customWidth="1"/>
    <col min="13" max="13" width="11.5703125" bestFit="1" customWidth="1"/>
    <col min="14" max="14" width="10.140625" style="1" customWidth="1"/>
    <col min="17" max="17" width="9.140625" style="1"/>
    <col min="18" max="18" width="9.7109375" customWidth="1"/>
    <col min="19" max="19" width="9.140625" style="1"/>
    <col min="21" max="21" width="11.5703125" bestFit="1" customWidth="1"/>
  </cols>
  <sheetData>
    <row r="1" spans="1:22" x14ac:dyDescent="0.2">
      <c r="A1" s="225" t="s">
        <v>21</v>
      </c>
      <c r="B1" s="225"/>
      <c r="C1" s="225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x14ac:dyDescent="0.2">
      <c r="A2" s="43" t="s">
        <v>22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x14ac:dyDescent="0.2">
      <c r="A3" s="51" t="s">
        <v>23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x14ac:dyDescent="0.2">
      <c r="A4" s="51" t="s">
        <v>24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x14ac:dyDescent="0.2">
      <c r="A5" s="51" t="s">
        <v>25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 x14ac:dyDescent="0.2">
      <c r="A6" s="51" t="s">
        <v>26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12.75" customHeight="1" x14ac:dyDescent="0.2">
      <c r="A8" t="s">
        <v>6</v>
      </c>
      <c r="B8" s="224" t="s">
        <v>27</v>
      </c>
      <c r="C8" s="224"/>
      <c r="D8" s="224"/>
      <c r="E8" s="224"/>
      <c r="F8" s="224"/>
      <c r="G8" s="224"/>
      <c r="H8" s="224"/>
      <c r="I8" s="224" t="s">
        <v>28</v>
      </c>
      <c r="J8" s="224"/>
      <c r="K8" s="224"/>
      <c r="L8" s="224"/>
      <c r="M8" s="224"/>
      <c r="N8" s="224"/>
      <c r="O8" s="224" t="s">
        <v>29</v>
      </c>
      <c r="P8" s="224"/>
      <c r="Q8" s="224"/>
      <c r="R8" s="224" t="s">
        <v>30</v>
      </c>
      <c r="S8" s="224"/>
      <c r="T8" s="222" t="s">
        <v>31</v>
      </c>
      <c r="U8" t="s">
        <v>32</v>
      </c>
      <c r="V8" s="223" t="s">
        <v>33</v>
      </c>
    </row>
    <row r="9" spans="1:22" x14ac:dyDescent="0.2"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s="1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s="1" t="s">
        <v>40</v>
      </c>
      <c r="O9" t="s">
        <v>46</v>
      </c>
      <c r="P9" t="s">
        <v>47</v>
      </c>
      <c r="Q9" s="1" t="s">
        <v>40</v>
      </c>
      <c r="R9" s="4" t="s">
        <v>48</v>
      </c>
      <c r="S9" s="1" t="s">
        <v>49</v>
      </c>
      <c r="T9" s="223"/>
      <c r="V9" s="223"/>
    </row>
    <row r="10" spans="1:22" x14ac:dyDescent="0.2">
      <c r="A10" s="21">
        <f>'Web Graph Info.'!A2</f>
        <v>42140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128" t="e">
        <f>IF(SUM(B10:S10)=0,NA(),SUM(B10:S10))</f>
        <v>#N/A</v>
      </c>
      <c r="U10" s="51"/>
      <c r="V10" s="51" t="e">
        <f>T10+U10</f>
        <v>#N/A</v>
      </c>
    </row>
    <row r="11" spans="1:22" x14ac:dyDescent="0.2">
      <c r="A11" s="21">
        <f>'Web Graph Info.'!A3</f>
        <v>42141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130" t="e">
        <f t="shared" ref="T11:T73" si="0">IF(SUM(B11:S11)=0,NA(),SUM(B11:S11))</f>
        <v>#N/A</v>
      </c>
      <c r="U11" s="51"/>
      <c r="V11" s="51" t="e">
        <f t="shared" ref="V11:V74" si="1">T11+U11</f>
        <v>#N/A</v>
      </c>
    </row>
    <row r="12" spans="1:22" x14ac:dyDescent="0.2">
      <c r="A12" s="21">
        <f>'Web Graph Info.'!A4</f>
        <v>42142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130" t="e">
        <f t="shared" si="0"/>
        <v>#N/A</v>
      </c>
      <c r="U12" s="51"/>
      <c r="V12" s="51" t="e">
        <f t="shared" si="1"/>
        <v>#N/A</v>
      </c>
    </row>
    <row r="13" spans="1:22" x14ac:dyDescent="0.2">
      <c r="A13" s="21">
        <f>'Web Graph Info.'!A5</f>
        <v>42143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130" t="e">
        <f t="shared" si="0"/>
        <v>#N/A</v>
      </c>
      <c r="U13" s="51"/>
      <c r="V13" s="51" t="e">
        <f t="shared" si="1"/>
        <v>#N/A</v>
      </c>
    </row>
    <row r="14" spans="1:22" x14ac:dyDescent="0.2">
      <c r="A14" s="21">
        <f>'Web Graph Info.'!A6</f>
        <v>42144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130" t="e">
        <f t="shared" si="0"/>
        <v>#N/A</v>
      </c>
      <c r="U14" s="51"/>
      <c r="V14" s="51" t="e">
        <f t="shared" si="1"/>
        <v>#N/A</v>
      </c>
    </row>
    <row r="15" spans="1:22" x14ac:dyDescent="0.2">
      <c r="A15" s="21">
        <f>'Web Graph Info.'!A7</f>
        <v>42145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30" t="e">
        <f t="shared" si="0"/>
        <v>#N/A</v>
      </c>
      <c r="U15" s="51"/>
      <c r="V15" s="51" t="e">
        <f t="shared" si="1"/>
        <v>#N/A</v>
      </c>
    </row>
    <row r="16" spans="1:22" x14ac:dyDescent="0.2">
      <c r="A16" s="21">
        <f>'Web Graph Info.'!A8</f>
        <v>42146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130" t="e">
        <f t="shared" si="0"/>
        <v>#N/A</v>
      </c>
      <c r="U16" s="51"/>
      <c r="V16" s="51" t="e">
        <f t="shared" si="1"/>
        <v>#N/A</v>
      </c>
    </row>
    <row r="17" spans="1:22" x14ac:dyDescent="0.2">
      <c r="A17" s="21">
        <f>'Web Graph Info.'!A9</f>
        <v>42147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130" t="e">
        <f t="shared" si="0"/>
        <v>#N/A</v>
      </c>
      <c r="U17" s="51"/>
      <c r="V17" s="51" t="e">
        <f t="shared" si="1"/>
        <v>#N/A</v>
      </c>
    </row>
    <row r="18" spans="1:22" x14ac:dyDescent="0.2">
      <c r="A18" s="21">
        <f>'Web Graph Info.'!A10</f>
        <v>42148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130" t="e">
        <f t="shared" si="0"/>
        <v>#N/A</v>
      </c>
      <c r="U18" s="51"/>
      <c r="V18" s="51" t="e">
        <f t="shared" si="1"/>
        <v>#N/A</v>
      </c>
    </row>
    <row r="19" spans="1:22" x14ac:dyDescent="0.2">
      <c r="A19" s="21">
        <f>'Web Graph Info.'!A11</f>
        <v>42149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130" t="e">
        <f t="shared" si="0"/>
        <v>#N/A</v>
      </c>
      <c r="U19" s="51"/>
      <c r="V19" s="51" t="e">
        <f t="shared" si="1"/>
        <v>#N/A</v>
      </c>
    </row>
    <row r="20" spans="1:22" x14ac:dyDescent="0.2">
      <c r="A20" s="21">
        <f>'Web Graph Info.'!A12</f>
        <v>42150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130" t="e">
        <f t="shared" si="0"/>
        <v>#N/A</v>
      </c>
      <c r="U20" s="51"/>
      <c r="V20" s="51" t="e">
        <f t="shared" si="1"/>
        <v>#N/A</v>
      </c>
    </row>
    <row r="21" spans="1:22" x14ac:dyDescent="0.2">
      <c r="A21" s="21">
        <f>'Web Graph Info.'!A13</f>
        <v>42151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130" t="e">
        <f t="shared" si="0"/>
        <v>#N/A</v>
      </c>
      <c r="U21" s="51"/>
      <c r="V21" s="51" t="e">
        <f t="shared" si="1"/>
        <v>#N/A</v>
      </c>
    </row>
    <row r="22" spans="1:22" x14ac:dyDescent="0.2">
      <c r="A22" s="21">
        <f>'Web Graph Info.'!A14</f>
        <v>42152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130" t="e">
        <f t="shared" si="0"/>
        <v>#N/A</v>
      </c>
      <c r="U22" s="51"/>
      <c r="V22" s="51" t="e">
        <f t="shared" si="1"/>
        <v>#N/A</v>
      </c>
    </row>
    <row r="23" spans="1:22" x14ac:dyDescent="0.2">
      <c r="A23" s="21">
        <f>'Web Graph Info.'!A15</f>
        <v>42153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30" t="e">
        <f t="shared" si="0"/>
        <v>#N/A</v>
      </c>
      <c r="U23" s="51"/>
      <c r="V23" s="51" t="e">
        <f t="shared" si="1"/>
        <v>#N/A</v>
      </c>
    </row>
    <row r="24" spans="1:22" x14ac:dyDescent="0.2">
      <c r="A24" s="21">
        <f>'Web Graph Info.'!A16</f>
        <v>42154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30" t="e">
        <f t="shared" si="0"/>
        <v>#N/A</v>
      </c>
      <c r="U24" s="51"/>
      <c r="V24" s="51" t="e">
        <f t="shared" si="1"/>
        <v>#N/A</v>
      </c>
    </row>
    <row r="25" spans="1:22" x14ac:dyDescent="0.2">
      <c r="A25" s="21">
        <f>'Web Graph Info.'!A17</f>
        <v>42155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30" t="e">
        <f t="shared" si="0"/>
        <v>#N/A</v>
      </c>
      <c r="U25" s="51"/>
      <c r="V25" s="51" t="e">
        <f t="shared" si="1"/>
        <v>#N/A</v>
      </c>
    </row>
    <row r="26" spans="1:22" x14ac:dyDescent="0.2">
      <c r="A26" s="21">
        <f>'Web Graph Info.'!A18</f>
        <v>42156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30" t="e">
        <f t="shared" si="0"/>
        <v>#N/A</v>
      </c>
      <c r="U26" s="51"/>
      <c r="V26" s="51" t="e">
        <f t="shared" si="1"/>
        <v>#N/A</v>
      </c>
    </row>
    <row r="27" spans="1:22" x14ac:dyDescent="0.2">
      <c r="A27" s="21">
        <f>'Web Graph Info.'!A19</f>
        <v>42157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30" t="e">
        <f t="shared" si="0"/>
        <v>#N/A</v>
      </c>
      <c r="U27" s="51"/>
      <c r="V27" s="51" t="e">
        <f t="shared" si="1"/>
        <v>#N/A</v>
      </c>
    </row>
    <row r="28" spans="1:22" x14ac:dyDescent="0.2">
      <c r="A28" s="21">
        <f>'Web Graph Info.'!A20</f>
        <v>42158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130" t="e">
        <f t="shared" si="0"/>
        <v>#N/A</v>
      </c>
      <c r="U28" s="51"/>
      <c r="V28" s="51" t="e">
        <f t="shared" si="1"/>
        <v>#N/A</v>
      </c>
    </row>
    <row r="29" spans="1:22" x14ac:dyDescent="0.2">
      <c r="A29" s="21">
        <f>'Web Graph Info.'!A21</f>
        <v>42159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130" t="e">
        <f t="shared" si="0"/>
        <v>#N/A</v>
      </c>
      <c r="U29" s="51"/>
      <c r="V29" s="51" t="e">
        <f t="shared" si="1"/>
        <v>#N/A</v>
      </c>
    </row>
    <row r="30" spans="1:22" x14ac:dyDescent="0.2">
      <c r="A30" s="21">
        <f>'Web Graph Info.'!A22</f>
        <v>42160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130" t="e">
        <f t="shared" si="0"/>
        <v>#N/A</v>
      </c>
      <c r="U30" s="51"/>
      <c r="V30" s="51" t="e">
        <f t="shared" si="1"/>
        <v>#N/A</v>
      </c>
    </row>
    <row r="31" spans="1:22" x14ac:dyDescent="0.2">
      <c r="A31" s="21">
        <f>'Web Graph Info.'!A23</f>
        <v>42161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30" t="e">
        <f t="shared" si="0"/>
        <v>#N/A</v>
      </c>
      <c r="U31" s="51"/>
      <c r="V31" s="51" t="e">
        <f t="shared" si="1"/>
        <v>#N/A</v>
      </c>
    </row>
    <row r="32" spans="1:22" x14ac:dyDescent="0.2">
      <c r="A32" s="21">
        <f>'Web Graph Info.'!A24</f>
        <v>42162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30" t="e">
        <f t="shared" si="0"/>
        <v>#N/A</v>
      </c>
      <c r="U32" s="51"/>
      <c r="V32" s="51" t="e">
        <f t="shared" si="1"/>
        <v>#N/A</v>
      </c>
    </row>
    <row r="33" spans="1:22" x14ac:dyDescent="0.2">
      <c r="A33" s="21">
        <f>'Web Graph Info.'!A25</f>
        <v>42163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30" t="e">
        <f t="shared" si="0"/>
        <v>#N/A</v>
      </c>
      <c r="U33" s="164"/>
      <c r="V33" s="51" t="e">
        <f t="shared" si="1"/>
        <v>#N/A</v>
      </c>
    </row>
    <row r="34" spans="1:22" x14ac:dyDescent="0.2">
      <c r="A34" s="21">
        <f>'Web Graph Info.'!A26</f>
        <v>42164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30" t="e">
        <f t="shared" si="0"/>
        <v>#N/A</v>
      </c>
      <c r="U34" s="164"/>
      <c r="V34" s="51" t="e">
        <f t="shared" si="1"/>
        <v>#N/A</v>
      </c>
    </row>
    <row r="35" spans="1:22" x14ac:dyDescent="0.2">
      <c r="A35" s="21">
        <f>'Web Graph Info.'!A27</f>
        <v>42165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30" t="e">
        <f t="shared" si="0"/>
        <v>#N/A</v>
      </c>
      <c r="U35" s="164"/>
      <c r="V35" s="51" t="e">
        <f t="shared" si="1"/>
        <v>#N/A</v>
      </c>
    </row>
    <row r="36" spans="1:22" x14ac:dyDescent="0.2">
      <c r="A36" s="21">
        <f>'Web Graph Info.'!A28</f>
        <v>42166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130" t="e">
        <f t="shared" si="0"/>
        <v>#N/A</v>
      </c>
      <c r="U36" s="164"/>
      <c r="V36" s="51" t="e">
        <f t="shared" si="1"/>
        <v>#N/A</v>
      </c>
    </row>
    <row r="37" spans="1:22" x14ac:dyDescent="0.2">
      <c r="A37" s="21">
        <f>'Web Graph Info.'!A29</f>
        <v>42167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30" t="e">
        <f t="shared" si="0"/>
        <v>#N/A</v>
      </c>
      <c r="U37" s="164"/>
      <c r="V37" s="51" t="e">
        <f t="shared" si="1"/>
        <v>#N/A</v>
      </c>
    </row>
    <row r="38" spans="1:22" x14ac:dyDescent="0.2">
      <c r="A38" s="21">
        <f>'Web Graph Info.'!A30</f>
        <v>42168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130" t="e">
        <f t="shared" si="0"/>
        <v>#N/A</v>
      </c>
      <c r="U38" s="164"/>
      <c r="V38" s="51" t="e">
        <f t="shared" si="1"/>
        <v>#N/A</v>
      </c>
    </row>
    <row r="39" spans="1:22" x14ac:dyDescent="0.2">
      <c r="A39" s="21">
        <f>'Web Graph Info.'!A31</f>
        <v>42169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30" t="e">
        <f t="shared" si="0"/>
        <v>#N/A</v>
      </c>
      <c r="U39" s="164"/>
      <c r="V39" s="51" t="e">
        <f t="shared" si="1"/>
        <v>#N/A</v>
      </c>
    </row>
    <row r="40" spans="1:22" x14ac:dyDescent="0.2">
      <c r="A40" s="21">
        <f>'Web Graph Info.'!A32</f>
        <v>42170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30" t="e">
        <f t="shared" si="0"/>
        <v>#N/A</v>
      </c>
      <c r="U40" s="164"/>
      <c r="V40" s="51" t="e">
        <f t="shared" si="1"/>
        <v>#N/A</v>
      </c>
    </row>
    <row r="41" spans="1:22" x14ac:dyDescent="0.2">
      <c r="A41" s="21">
        <f>'Web Graph Info.'!A33</f>
        <v>42171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30" t="e">
        <f t="shared" si="0"/>
        <v>#N/A</v>
      </c>
      <c r="U41" s="164"/>
      <c r="V41" s="51" t="e">
        <f t="shared" si="1"/>
        <v>#N/A</v>
      </c>
    </row>
    <row r="42" spans="1:22" x14ac:dyDescent="0.2">
      <c r="A42" s="21">
        <f>'Web Graph Info.'!A34</f>
        <v>42172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30" t="e">
        <f t="shared" si="0"/>
        <v>#N/A</v>
      </c>
      <c r="U42" s="164"/>
      <c r="V42" s="51" t="e">
        <f t="shared" si="1"/>
        <v>#N/A</v>
      </c>
    </row>
    <row r="43" spans="1:22" x14ac:dyDescent="0.2">
      <c r="A43" s="21">
        <f>'Web Graph Info.'!A35</f>
        <v>42173</v>
      </c>
      <c r="B43" s="51">
        <v>1</v>
      </c>
      <c r="C43" s="51">
        <v>0</v>
      </c>
      <c r="D43" s="176">
        <v>0</v>
      </c>
      <c r="E43" s="176">
        <v>0</v>
      </c>
      <c r="F43" s="176">
        <v>0</v>
      </c>
      <c r="G43" s="176">
        <v>0</v>
      </c>
      <c r="H43" s="176">
        <v>0</v>
      </c>
      <c r="I43" s="176">
        <v>0</v>
      </c>
      <c r="J43" s="176">
        <v>0</v>
      </c>
      <c r="K43" s="176">
        <v>0</v>
      </c>
      <c r="L43" s="176">
        <v>0</v>
      </c>
      <c r="M43" s="176">
        <v>0</v>
      </c>
      <c r="N43" s="176">
        <v>0</v>
      </c>
      <c r="O43" s="176">
        <v>0</v>
      </c>
      <c r="P43" s="176">
        <v>0</v>
      </c>
      <c r="Q43" s="176">
        <v>0</v>
      </c>
      <c r="R43" s="176">
        <v>0</v>
      </c>
      <c r="S43" s="176">
        <v>0</v>
      </c>
      <c r="T43" s="130">
        <f t="shared" si="0"/>
        <v>1</v>
      </c>
      <c r="U43" s="164">
        <v>0</v>
      </c>
      <c r="V43" s="51">
        <f t="shared" si="1"/>
        <v>1</v>
      </c>
    </row>
    <row r="44" spans="1:22" x14ac:dyDescent="0.2">
      <c r="A44" s="21">
        <f>'Web Graph Info.'!A36</f>
        <v>42174</v>
      </c>
      <c r="B44" s="103">
        <v>33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2</v>
      </c>
      <c r="K44" s="103">
        <v>0</v>
      </c>
      <c r="L44" s="103">
        <v>0</v>
      </c>
      <c r="M44" s="103">
        <v>0</v>
      </c>
      <c r="N44" s="103">
        <v>0</v>
      </c>
      <c r="O44" s="103">
        <v>4</v>
      </c>
      <c r="P44" s="103">
        <v>0</v>
      </c>
      <c r="Q44" s="103">
        <v>0</v>
      </c>
      <c r="R44" s="103">
        <v>0</v>
      </c>
      <c r="S44" s="103">
        <v>0</v>
      </c>
      <c r="T44" s="130">
        <f t="shared" si="0"/>
        <v>39</v>
      </c>
      <c r="U44" s="164">
        <v>15</v>
      </c>
      <c r="V44" s="103">
        <f t="shared" ref="V44:V45" si="2">T44+U44</f>
        <v>54</v>
      </c>
    </row>
    <row r="45" spans="1:22" x14ac:dyDescent="0.2">
      <c r="A45" s="21">
        <f>'Web Graph Info.'!A37</f>
        <v>42175</v>
      </c>
      <c r="B45" s="103">
        <v>66.3</v>
      </c>
      <c r="C45" s="103">
        <v>0.3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0.3</v>
      </c>
      <c r="J45" s="103">
        <v>1</v>
      </c>
      <c r="K45" s="103">
        <v>0</v>
      </c>
      <c r="L45" s="103">
        <v>1</v>
      </c>
      <c r="M45" s="103">
        <v>0</v>
      </c>
      <c r="N45" s="103">
        <v>0</v>
      </c>
      <c r="O45" s="103">
        <v>2</v>
      </c>
      <c r="P45" s="103">
        <v>0</v>
      </c>
      <c r="Q45" s="103">
        <v>0</v>
      </c>
      <c r="R45" s="103">
        <v>0</v>
      </c>
      <c r="S45" s="103">
        <v>0</v>
      </c>
      <c r="T45" s="130">
        <f t="shared" si="0"/>
        <v>70.899999999999991</v>
      </c>
      <c r="U45" s="164">
        <v>11.6</v>
      </c>
      <c r="V45" s="103">
        <f t="shared" si="2"/>
        <v>82.499999999999986</v>
      </c>
    </row>
    <row r="46" spans="1:22" x14ac:dyDescent="0.2">
      <c r="A46" s="21">
        <f>'Web Graph Info.'!A38</f>
        <v>42176</v>
      </c>
      <c r="B46" s="177">
        <v>66.3</v>
      </c>
      <c r="C46" s="177">
        <v>0.3</v>
      </c>
      <c r="D46" s="177">
        <v>0</v>
      </c>
      <c r="E46" s="177">
        <v>0</v>
      </c>
      <c r="F46" s="177">
        <v>0</v>
      </c>
      <c r="G46" s="177">
        <v>0</v>
      </c>
      <c r="H46" s="177">
        <v>0</v>
      </c>
      <c r="I46" s="177">
        <v>0.3</v>
      </c>
      <c r="J46" s="177">
        <v>1</v>
      </c>
      <c r="K46" s="177">
        <v>0</v>
      </c>
      <c r="L46" s="177">
        <v>1</v>
      </c>
      <c r="M46" s="177">
        <v>0</v>
      </c>
      <c r="N46" s="177">
        <v>0</v>
      </c>
      <c r="O46" s="177">
        <v>2</v>
      </c>
      <c r="P46" s="177">
        <v>0</v>
      </c>
      <c r="Q46" s="177">
        <v>0</v>
      </c>
      <c r="R46" s="177">
        <v>0</v>
      </c>
      <c r="S46" s="177">
        <v>0</v>
      </c>
      <c r="T46" s="177">
        <f t="shared" ref="T46:T47" si="3">IF(SUM(B46:S46)=0,NA(),SUM(B46:S46))</f>
        <v>70.899999999999991</v>
      </c>
      <c r="U46" s="177">
        <v>12.6</v>
      </c>
      <c r="V46" s="177">
        <f t="shared" ref="V46:V47" si="4">T46+U46</f>
        <v>83.499999999999986</v>
      </c>
    </row>
    <row r="47" spans="1:22" x14ac:dyDescent="0.2">
      <c r="A47" s="21">
        <f>'Web Graph Info.'!A39</f>
        <v>42177</v>
      </c>
      <c r="B47" s="177">
        <v>66.3</v>
      </c>
      <c r="C47" s="177">
        <v>0.3</v>
      </c>
      <c r="D47" s="177">
        <v>0</v>
      </c>
      <c r="E47" s="177">
        <v>0</v>
      </c>
      <c r="F47" s="177">
        <v>0</v>
      </c>
      <c r="G47" s="177">
        <v>0</v>
      </c>
      <c r="H47" s="177">
        <v>0</v>
      </c>
      <c r="I47" s="177">
        <v>0.3</v>
      </c>
      <c r="J47" s="177">
        <v>1</v>
      </c>
      <c r="K47" s="177">
        <v>0</v>
      </c>
      <c r="L47" s="177">
        <v>1</v>
      </c>
      <c r="M47" s="177">
        <v>0</v>
      </c>
      <c r="N47" s="177">
        <v>0</v>
      </c>
      <c r="O47" s="177">
        <v>2</v>
      </c>
      <c r="P47" s="177">
        <v>0</v>
      </c>
      <c r="Q47" s="177">
        <v>0</v>
      </c>
      <c r="R47" s="177">
        <v>0</v>
      </c>
      <c r="S47" s="177">
        <v>0</v>
      </c>
      <c r="T47" s="177">
        <f t="shared" si="3"/>
        <v>70.899999999999991</v>
      </c>
      <c r="U47" s="177">
        <v>13.6</v>
      </c>
      <c r="V47" s="177">
        <f t="shared" si="4"/>
        <v>84.499999999999986</v>
      </c>
    </row>
    <row r="48" spans="1:22" x14ac:dyDescent="0.2">
      <c r="A48" s="21">
        <f>'Web Graph Info.'!A40</f>
        <v>42178</v>
      </c>
      <c r="B48" s="51">
        <v>21</v>
      </c>
      <c r="C48" s="104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3</v>
      </c>
      <c r="K48" s="104">
        <v>0</v>
      </c>
      <c r="L48" s="104">
        <v>2</v>
      </c>
      <c r="M48" s="104">
        <v>5</v>
      </c>
      <c r="N48" s="104">
        <v>0</v>
      </c>
      <c r="O48" s="104">
        <v>2</v>
      </c>
      <c r="P48" s="104">
        <v>0</v>
      </c>
      <c r="Q48" s="104">
        <v>0</v>
      </c>
      <c r="R48" s="104">
        <v>0</v>
      </c>
      <c r="S48" s="104">
        <v>0</v>
      </c>
      <c r="T48" s="130">
        <f t="shared" si="0"/>
        <v>33</v>
      </c>
      <c r="U48" s="164">
        <v>4</v>
      </c>
      <c r="V48" s="51">
        <f t="shared" si="1"/>
        <v>37</v>
      </c>
    </row>
    <row r="49" spans="1:22" x14ac:dyDescent="0.2">
      <c r="A49" s="21">
        <f>'Web Graph Info.'!A41</f>
        <v>42179</v>
      </c>
      <c r="B49" s="51">
        <v>175</v>
      </c>
      <c r="C49" s="51">
        <v>1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8</v>
      </c>
      <c r="J49" s="51">
        <v>8</v>
      </c>
      <c r="K49" s="51">
        <v>0</v>
      </c>
      <c r="L49" s="51">
        <v>1</v>
      </c>
      <c r="M49" s="51">
        <v>6</v>
      </c>
      <c r="N49" s="51">
        <v>0</v>
      </c>
      <c r="O49" s="51">
        <v>23</v>
      </c>
      <c r="P49" s="51">
        <v>0</v>
      </c>
      <c r="Q49" s="51">
        <v>0</v>
      </c>
      <c r="R49" s="51">
        <v>0</v>
      </c>
      <c r="S49" s="51">
        <v>0</v>
      </c>
      <c r="T49" s="130">
        <f t="shared" si="0"/>
        <v>222</v>
      </c>
      <c r="U49" s="164">
        <v>17</v>
      </c>
      <c r="V49" s="51">
        <f t="shared" si="1"/>
        <v>239</v>
      </c>
    </row>
    <row r="50" spans="1:22" x14ac:dyDescent="0.2">
      <c r="A50" s="21">
        <f>'Web Graph Info.'!A42</f>
        <v>42180</v>
      </c>
      <c r="B50" s="105">
        <v>18</v>
      </c>
      <c r="C50" s="105">
        <v>0</v>
      </c>
      <c r="D50" s="178">
        <v>0</v>
      </c>
      <c r="E50" s="178">
        <v>0</v>
      </c>
      <c r="F50" s="178">
        <v>0</v>
      </c>
      <c r="G50" s="178">
        <v>0</v>
      </c>
      <c r="H50" s="178">
        <v>0</v>
      </c>
      <c r="I50" s="105">
        <v>2</v>
      </c>
      <c r="J50" s="105">
        <v>3</v>
      </c>
      <c r="K50" s="105">
        <v>0</v>
      </c>
      <c r="L50" s="105">
        <v>1</v>
      </c>
      <c r="M50" s="105">
        <v>0</v>
      </c>
      <c r="N50" s="105">
        <v>0</v>
      </c>
      <c r="O50" s="105">
        <v>4</v>
      </c>
      <c r="P50" s="105">
        <v>0</v>
      </c>
      <c r="Q50" s="105">
        <v>0</v>
      </c>
      <c r="R50" s="105">
        <v>0</v>
      </c>
      <c r="S50" s="105">
        <v>0</v>
      </c>
      <c r="T50" s="130">
        <f t="shared" si="0"/>
        <v>28</v>
      </c>
      <c r="U50" s="164">
        <v>0</v>
      </c>
      <c r="V50" s="105">
        <f t="shared" ref="V50:V51" si="5">T50+U50</f>
        <v>28</v>
      </c>
    </row>
    <row r="51" spans="1:22" x14ac:dyDescent="0.2">
      <c r="A51" s="21">
        <f>'Web Graph Info.'!A43</f>
        <v>42181</v>
      </c>
      <c r="B51" s="105">
        <v>44</v>
      </c>
      <c r="C51" s="105">
        <v>1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1</v>
      </c>
      <c r="J51" s="105">
        <v>2</v>
      </c>
      <c r="K51" s="105">
        <v>0</v>
      </c>
      <c r="L51" s="105">
        <v>0</v>
      </c>
      <c r="M51" s="105">
        <v>2</v>
      </c>
      <c r="N51" s="105">
        <v>0</v>
      </c>
      <c r="O51" s="105">
        <v>1</v>
      </c>
      <c r="P51" s="105">
        <v>0</v>
      </c>
      <c r="Q51" s="105">
        <v>0</v>
      </c>
      <c r="R51" s="105">
        <v>0</v>
      </c>
      <c r="S51" s="105">
        <v>0</v>
      </c>
      <c r="T51" s="130">
        <f t="shared" si="0"/>
        <v>51</v>
      </c>
      <c r="U51" s="164">
        <v>2</v>
      </c>
      <c r="V51" s="105">
        <f t="shared" si="5"/>
        <v>53</v>
      </c>
    </row>
    <row r="52" spans="1:22" x14ac:dyDescent="0.2">
      <c r="A52" s="21">
        <f>'Web Graph Info.'!A44</f>
        <v>42182</v>
      </c>
      <c r="B52" s="51">
        <v>51.6</v>
      </c>
      <c r="C52" s="51">
        <v>0</v>
      </c>
      <c r="D52" s="179">
        <v>0</v>
      </c>
      <c r="E52" s="179">
        <v>0</v>
      </c>
      <c r="F52" s="179">
        <v>0</v>
      </c>
      <c r="G52" s="179">
        <v>0</v>
      </c>
      <c r="H52" s="179">
        <v>0</v>
      </c>
      <c r="I52" s="106">
        <v>1.6</v>
      </c>
      <c r="J52" s="106">
        <v>1</v>
      </c>
      <c r="K52" s="106">
        <v>0</v>
      </c>
      <c r="L52" s="106">
        <v>1.3</v>
      </c>
      <c r="M52" s="106">
        <v>2</v>
      </c>
      <c r="N52" s="106">
        <v>0</v>
      </c>
      <c r="O52" s="106">
        <v>3</v>
      </c>
      <c r="P52" s="106">
        <v>0</v>
      </c>
      <c r="Q52" s="179">
        <v>0</v>
      </c>
      <c r="R52" s="179">
        <v>0</v>
      </c>
      <c r="S52" s="179">
        <v>0</v>
      </c>
      <c r="T52" s="130">
        <f t="shared" si="0"/>
        <v>60.5</v>
      </c>
      <c r="U52" s="164">
        <v>7</v>
      </c>
      <c r="V52" s="51">
        <f t="shared" si="1"/>
        <v>67.5</v>
      </c>
    </row>
    <row r="53" spans="1:22" x14ac:dyDescent="0.2">
      <c r="A53" s="21">
        <f>'Web Graph Info.'!A45</f>
        <v>42183</v>
      </c>
      <c r="B53" s="179">
        <v>51.6</v>
      </c>
      <c r="C53" s="179">
        <v>0</v>
      </c>
      <c r="D53" s="179">
        <v>0</v>
      </c>
      <c r="E53" s="179">
        <v>0</v>
      </c>
      <c r="F53" s="179">
        <v>0</v>
      </c>
      <c r="G53" s="179">
        <v>0</v>
      </c>
      <c r="H53" s="179">
        <v>0</v>
      </c>
      <c r="I53" s="179">
        <v>1.6</v>
      </c>
      <c r="J53" s="179">
        <v>1</v>
      </c>
      <c r="K53" s="179">
        <v>0</v>
      </c>
      <c r="L53" s="179">
        <v>1.3</v>
      </c>
      <c r="M53" s="179">
        <v>2</v>
      </c>
      <c r="N53" s="179">
        <v>0</v>
      </c>
      <c r="O53" s="179">
        <v>3</v>
      </c>
      <c r="P53" s="179">
        <v>0</v>
      </c>
      <c r="Q53" s="179">
        <v>0</v>
      </c>
      <c r="R53" s="179">
        <v>0</v>
      </c>
      <c r="S53" s="179">
        <v>0</v>
      </c>
      <c r="T53" s="179">
        <f t="shared" ref="T53:T54" si="6">IF(SUM(B53:S53)=0,NA(),SUM(B53:S53))</f>
        <v>60.5</v>
      </c>
      <c r="U53" s="179">
        <v>7</v>
      </c>
      <c r="V53" s="179">
        <f t="shared" ref="V53:V54" si="7">T53+U53</f>
        <v>67.5</v>
      </c>
    </row>
    <row r="54" spans="1:22" x14ac:dyDescent="0.2">
      <c r="A54" s="21">
        <f>'Web Graph Info.'!A46</f>
        <v>42184</v>
      </c>
      <c r="B54" s="179">
        <v>51.6</v>
      </c>
      <c r="C54" s="179">
        <v>0</v>
      </c>
      <c r="D54" s="179">
        <v>0</v>
      </c>
      <c r="E54" s="179">
        <v>0</v>
      </c>
      <c r="F54" s="179">
        <v>0</v>
      </c>
      <c r="G54" s="179">
        <v>0</v>
      </c>
      <c r="H54" s="179">
        <v>0</v>
      </c>
      <c r="I54" s="179">
        <v>1.6</v>
      </c>
      <c r="J54" s="179">
        <v>1</v>
      </c>
      <c r="K54" s="179">
        <v>0</v>
      </c>
      <c r="L54" s="179">
        <v>1.3</v>
      </c>
      <c r="M54" s="179">
        <v>2</v>
      </c>
      <c r="N54" s="179">
        <v>0</v>
      </c>
      <c r="O54" s="179">
        <v>3</v>
      </c>
      <c r="P54" s="179">
        <v>0</v>
      </c>
      <c r="Q54" s="179">
        <v>0</v>
      </c>
      <c r="R54" s="179">
        <v>0</v>
      </c>
      <c r="S54" s="179">
        <v>0</v>
      </c>
      <c r="T54" s="179">
        <f t="shared" si="6"/>
        <v>60.5</v>
      </c>
      <c r="U54" s="179">
        <v>7</v>
      </c>
      <c r="V54" s="179">
        <f t="shared" si="7"/>
        <v>67.5</v>
      </c>
    </row>
    <row r="55" spans="1:22" x14ac:dyDescent="0.2">
      <c r="A55" s="21">
        <f>'Web Graph Info.'!A47</f>
        <v>42185</v>
      </c>
      <c r="B55" s="51">
        <v>36</v>
      </c>
      <c r="C55" s="51">
        <v>0</v>
      </c>
      <c r="D55" s="180">
        <v>0</v>
      </c>
      <c r="E55" s="180">
        <v>0</v>
      </c>
      <c r="F55" s="180">
        <v>0</v>
      </c>
      <c r="G55" s="180">
        <v>0</v>
      </c>
      <c r="H55" s="180">
        <v>0</v>
      </c>
      <c r="I55" s="51">
        <v>1</v>
      </c>
      <c r="J55" s="51">
        <v>0</v>
      </c>
      <c r="K55" s="108">
        <v>0</v>
      </c>
      <c r="L55" s="108">
        <v>1</v>
      </c>
      <c r="M55" s="108">
        <v>0</v>
      </c>
      <c r="N55" s="108">
        <v>0</v>
      </c>
      <c r="O55" s="108">
        <v>1</v>
      </c>
      <c r="P55" s="108">
        <v>0</v>
      </c>
      <c r="Q55" s="108">
        <v>0</v>
      </c>
      <c r="R55" s="108">
        <v>0</v>
      </c>
      <c r="S55" s="108">
        <v>0</v>
      </c>
      <c r="T55" s="130">
        <f t="shared" si="0"/>
        <v>39</v>
      </c>
      <c r="U55" s="164">
        <v>8</v>
      </c>
      <c r="V55" s="51">
        <f t="shared" si="1"/>
        <v>47</v>
      </c>
    </row>
    <row r="56" spans="1:22" x14ac:dyDescent="0.2">
      <c r="A56" s="21">
        <f>'Web Graph Info.'!A48</f>
        <v>42186</v>
      </c>
      <c r="B56" s="51">
        <v>29</v>
      </c>
      <c r="C56" s="51">
        <v>0</v>
      </c>
      <c r="D56" s="181">
        <v>0</v>
      </c>
      <c r="E56" s="181">
        <v>0</v>
      </c>
      <c r="F56" s="181">
        <v>0</v>
      </c>
      <c r="G56" s="181">
        <v>0</v>
      </c>
      <c r="H56" s="181">
        <v>0</v>
      </c>
      <c r="I56" s="181">
        <v>0</v>
      </c>
      <c r="J56" s="51">
        <v>2</v>
      </c>
      <c r="K56" s="51">
        <v>0</v>
      </c>
      <c r="L56" s="51">
        <v>0</v>
      </c>
      <c r="M56" s="51">
        <v>2</v>
      </c>
      <c r="N56" s="51">
        <v>0</v>
      </c>
      <c r="O56" s="51">
        <v>2</v>
      </c>
      <c r="P56" s="51">
        <v>0</v>
      </c>
      <c r="Q56" s="51">
        <v>0</v>
      </c>
      <c r="R56" s="51">
        <v>0</v>
      </c>
      <c r="S56" s="51">
        <v>0</v>
      </c>
      <c r="T56" s="130">
        <f t="shared" si="0"/>
        <v>35</v>
      </c>
      <c r="U56" s="164">
        <v>5</v>
      </c>
      <c r="V56" s="51">
        <f t="shared" si="1"/>
        <v>40</v>
      </c>
    </row>
    <row r="57" spans="1:22" x14ac:dyDescent="0.2">
      <c r="A57" s="21">
        <f>'Web Graph Info.'!A49</f>
        <v>42187</v>
      </c>
      <c r="B57" s="51">
        <v>3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1</v>
      </c>
      <c r="J57" s="51">
        <v>2</v>
      </c>
      <c r="K57" s="51">
        <v>0</v>
      </c>
      <c r="L57" s="51">
        <v>0</v>
      </c>
      <c r="M57" s="51">
        <v>1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130">
        <f t="shared" si="0"/>
        <v>7</v>
      </c>
      <c r="U57" s="164">
        <v>3</v>
      </c>
      <c r="V57" s="51">
        <f t="shared" si="1"/>
        <v>10</v>
      </c>
    </row>
    <row r="58" spans="1:22" x14ac:dyDescent="0.2">
      <c r="A58" s="21">
        <f>'Web Graph Info.'!A50</f>
        <v>42188</v>
      </c>
      <c r="B58" s="109" t="s">
        <v>226</v>
      </c>
      <c r="C58" s="182" t="s">
        <v>226</v>
      </c>
      <c r="D58" s="182" t="s">
        <v>226</v>
      </c>
      <c r="E58" s="182" t="s">
        <v>226</v>
      </c>
      <c r="F58" s="182" t="s">
        <v>226</v>
      </c>
      <c r="G58" s="182" t="s">
        <v>226</v>
      </c>
      <c r="H58" s="182" t="s">
        <v>226</v>
      </c>
      <c r="I58" s="182" t="s">
        <v>226</v>
      </c>
      <c r="J58" s="182" t="s">
        <v>226</v>
      </c>
      <c r="K58" s="182" t="s">
        <v>226</v>
      </c>
      <c r="L58" s="182" t="s">
        <v>226</v>
      </c>
      <c r="M58" s="182" t="s">
        <v>226</v>
      </c>
      <c r="N58" s="182" t="s">
        <v>226</v>
      </c>
      <c r="O58" s="182" t="s">
        <v>226</v>
      </c>
      <c r="P58" s="182" t="s">
        <v>226</v>
      </c>
      <c r="Q58" s="182" t="s">
        <v>226</v>
      </c>
      <c r="R58" s="182" t="s">
        <v>226</v>
      </c>
      <c r="S58" s="182" t="s">
        <v>226</v>
      </c>
      <c r="T58" s="182" t="s">
        <v>226</v>
      </c>
      <c r="U58" s="182" t="s">
        <v>226</v>
      </c>
      <c r="V58" s="109" t="s">
        <v>226</v>
      </c>
    </row>
    <row r="59" spans="1:22" x14ac:dyDescent="0.2">
      <c r="A59" s="21">
        <f>'Web Graph Info.'!A51</f>
        <v>42189</v>
      </c>
      <c r="B59" s="182" t="s">
        <v>226</v>
      </c>
      <c r="C59" s="182" t="s">
        <v>226</v>
      </c>
      <c r="D59" s="182" t="s">
        <v>226</v>
      </c>
      <c r="E59" s="182" t="s">
        <v>226</v>
      </c>
      <c r="F59" s="182" t="s">
        <v>226</v>
      </c>
      <c r="G59" s="182" t="s">
        <v>226</v>
      </c>
      <c r="H59" s="182" t="s">
        <v>226</v>
      </c>
      <c r="I59" s="182" t="s">
        <v>226</v>
      </c>
      <c r="J59" s="182" t="s">
        <v>226</v>
      </c>
      <c r="K59" s="182" t="s">
        <v>226</v>
      </c>
      <c r="L59" s="182" t="s">
        <v>226</v>
      </c>
      <c r="M59" s="182" t="s">
        <v>226</v>
      </c>
      <c r="N59" s="182" t="s">
        <v>226</v>
      </c>
      <c r="O59" s="182" t="s">
        <v>226</v>
      </c>
      <c r="P59" s="182" t="s">
        <v>226</v>
      </c>
      <c r="Q59" s="182" t="s">
        <v>226</v>
      </c>
      <c r="R59" s="182" t="s">
        <v>226</v>
      </c>
      <c r="S59" s="182" t="s">
        <v>226</v>
      </c>
      <c r="T59" s="182" t="s">
        <v>226</v>
      </c>
      <c r="U59" s="182" t="s">
        <v>226</v>
      </c>
      <c r="V59" s="182" t="s">
        <v>226</v>
      </c>
    </row>
    <row r="60" spans="1:22" x14ac:dyDescent="0.2">
      <c r="A60" s="21">
        <f>'Web Graph Info.'!A52</f>
        <v>42190</v>
      </c>
      <c r="B60" s="182" t="s">
        <v>226</v>
      </c>
      <c r="C60" s="182" t="s">
        <v>226</v>
      </c>
      <c r="D60" s="182" t="s">
        <v>226</v>
      </c>
      <c r="E60" s="182" t="s">
        <v>226</v>
      </c>
      <c r="F60" s="182" t="s">
        <v>226</v>
      </c>
      <c r="G60" s="182" t="s">
        <v>226</v>
      </c>
      <c r="H60" s="182" t="s">
        <v>226</v>
      </c>
      <c r="I60" s="182" t="s">
        <v>226</v>
      </c>
      <c r="J60" s="182" t="s">
        <v>226</v>
      </c>
      <c r="K60" s="182" t="s">
        <v>226</v>
      </c>
      <c r="L60" s="182" t="s">
        <v>226</v>
      </c>
      <c r="M60" s="182" t="s">
        <v>226</v>
      </c>
      <c r="N60" s="182" t="s">
        <v>226</v>
      </c>
      <c r="O60" s="182" t="s">
        <v>226</v>
      </c>
      <c r="P60" s="182" t="s">
        <v>226</v>
      </c>
      <c r="Q60" s="182" t="s">
        <v>226</v>
      </c>
      <c r="R60" s="182" t="s">
        <v>226</v>
      </c>
      <c r="S60" s="182" t="s">
        <v>226</v>
      </c>
      <c r="T60" s="182" t="s">
        <v>226</v>
      </c>
      <c r="U60" s="182" t="s">
        <v>226</v>
      </c>
      <c r="V60" s="182" t="s">
        <v>226</v>
      </c>
    </row>
    <row r="61" spans="1:22" x14ac:dyDescent="0.2">
      <c r="A61" s="21">
        <f>'Web Graph Info.'!A53</f>
        <v>42191</v>
      </c>
      <c r="B61" s="182" t="s">
        <v>226</v>
      </c>
      <c r="C61" s="182" t="s">
        <v>226</v>
      </c>
      <c r="D61" s="182" t="s">
        <v>226</v>
      </c>
      <c r="E61" s="182" t="s">
        <v>226</v>
      </c>
      <c r="F61" s="182" t="s">
        <v>226</v>
      </c>
      <c r="G61" s="182" t="s">
        <v>226</v>
      </c>
      <c r="H61" s="182" t="s">
        <v>226</v>
      </c>
      <c r="I61" s="182" t="s">
        <v>226</v>
      </c>
      <c r="J61" s="182" t="s">
        <v>226</v>
      </c>
      <c r="K61" s="182" t="s">
        <v>226</v>
      </c>
      <c r="L61" s="182" t="s">
        <v>226</v>
      </c>
      <c r="M61" s="182" t="s">
        <v>226</v>
      </c>
      <c r="N61" s="182" t="s">
        <v>226</v>
      </c>
      <c r="O61" s="182" t="s">
        <v>226</v>
      </c>
      <c r="P61" s="182" t="s">
        <v>226</v>
      </c>
      <c r="Q61" s="182" t="s">
        <v>226</v>
      </c>
      <c r="R61" s="182" t="s">
        <v>226</v>
      </c>
      <c r="S61" s="182" t="s">
        <v>226</v>
      </c>
      <c r="T61" s="182" t="s">
        <v>226</v>
      </c>
      <c r="U61" s="182" t="s">
        <v>226</v>
      </c>
      <c r="V61" s="182" t="s">
        <v>226</v>
      </c>
    </row>
    <row r="62" spans="1:22" x14ac:dyDescent="0.2">
      <c r="A62" s="21">
        <f>'Web Graph Info.'!A54</f>
        <v>42192</v>
      </c>
      <c r="B62" s="51">
        <v>1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3</v>
      </c>
      <c r="J62" s="51">
        <v>0</v>
      </c>
      <c r="K62" s="183">
        <v>0</v>
      </c>
      <c r="L62" s="183">
        <v>0</v>
      </c>
      <c r="M62" s="183">
        <v>0</v>
      </c>
      <c r="N62" s="183">
        <v>0</v>
      </c>
      <c r="O62" s="183">
        <v>0</v>
      </c>
      <c r="P62" s="183">
        <v>0</v>
      </c>
      <c r="Q62" s="183">
        <v>0</v>
      </c>
      <c r="R62" s="183">
        <v>0</v>
      </c>
      <c r="S62" s="183">
        <v>0</v>
      </c>
      <c r="T62" s="130">
        <f t="shared" si="0"/>
        <v>4</v>
      </c>
      <c r="U62" s="164">
        <v>2</v>
      </c>
      <c r="V62" s="51">
        <f t="shared" si="1"/>
        <v>6</v>
      </c>
    </row>
    <row r="63" spans="1:22" x14ac:dyDescent="0.2">
      <c r="A63" s="21">
        <f>'Web Graph Info.'!A55</f>
        <v>42193</v>
      </c>
      <c r="B63" s="51">
        <v>12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3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2</v>
      </c>
      <c r="P63" s="51">
        <v>0</v>
      </c>
      <c r="Q63" s="51">
        <v>0</v>
      </c>
      <c r="R63" s="51">
        <v>0</v>
      </c>
      <c r="S63" s="51">
        <v>0</v>
      </c>
      <c r="T63" s="130">
        <f t="shared" si="0"/>
        <v>17</v>
      </c>
      <c r="U63" s="164">
        <v>7</v>
      </c>
      <c r="V63" s="51">
        <f t="shared" si="1"/>
        <v>24</v>
      </c>
    </row>
    <row r="64" spans="1:22" x14ac:dyDescent="0.2">
      <c r="A64" s="21">
        <f>'Web Graph Info.'!A56</f>
        <v>42194</v>
      </c>
      <c r="B64" s="51">
        <v>4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2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130">
        <f t="shared" si="0"/>
        <v>6</v>
      </c>
      <c r="U64" s="164">
        <v>3</v>
      </c>
      <c r="V64" s="51">
        <f t="shared" si="1"/>
        <v>9</v>
      </c>
    </row>
    <row r="65" spans="1:22" x14ac:dyDescent="0.2">
      <c r="A65" s="21">
        <f>'Web Graph Info.'!A57</f>
        <v>42195</v>
      </c>
      <c r="B65" s="116">
        <v>7</v>
      </c>
      <c r="C65" s="116">
        <v>0</v>
      </c>
      <c r="D65" s="116">
        <v>0</v>
      </c>
      <c r="E65" s="116">
        <v>0</v>
      </c>
      <c r="F65" s="116">
        <v>0</v>
      </c>
      <c r="G65" s="116">
        <v>0</v>
      </c>
      <c r="H65" s="116">
        <v>0</v>
      </c>
      <c r="I65" s="116">
        <v>2</v>
      </c>
      <c r="J65" s="116">
        <v>3</v>
      </c>
      <c r="K65" s="116">
        <v>0</v>
      </c>
      <c r="L65" s="116">
        <v>0</v>
      </c>
      <c r="M65" s="116">
        <v>0</v>
      </c>
      <c r="N65" s="116">
        <v>0</v>
      </c>
      <c r="O65" s="116">
        <v>1</v>
      </c>
      <c r="P65" s="116">
        <v>0</v>
      </c>
      <c r="Q65" s="116">
        <v>0</v>
      </c>
      <c r="R65" s="116">
        <v>0</v>
      </c>
      <c r="S65" s="116">
        <v>0</v>
      </c>
      <c r="T65" s="130">
        <f t="shared" si="0"/>
        <v>13</v>
      </c>
      <c r="U65" s="164">
        <v>16</v>
      </c>
      <c r="V65" s="51">
        <f t="shared" si="1"/>
        <v>29</v>
      </c>
    </row>
    <row r="66" spans="1:22" x14ac:dyDescent="0.2">
      <c r="A66" s="21">
        <f>'Web Graph Info.'!A58</f>
        <v>42196</v>
      </c>
      <c r="B66" s="116">
        <v>7</v>
      </c>
      <c r="C66" s="116">
        <v>0.3</v>
      </c>
      <c r="D66" s="116">
        <v>0</v>
      </c>
      <c r="E66" s="116">
        <v>0</v>
      </c>
      <c r="F66" s="116">
        <v>0</v>
      </c>
      <c r="G66" s="116">
        <v>0</v>
      </c>
      <c r="H66" s="116">
        <v>0</v>
      </c>
      <c r="I66" s="116">
        <v>1.6</v>
      </c>
      <c r="J66" s="116">
        <v>0</v>
      </c>
      <c r="K66" s="116">
        <v>0</v>
      </c>
      <c r="L66" s="116">
        <v>1.6</v>
      </c>
      <c r="M66" s="116">
        <v>1</v>
      </c>
      <c r="N66" s="116">
        <v>0</v>
      </c>
      <c r="O66" s="116">
        <v>0.6</v>
      </c>
      <c r="P66" s="116">
        <v>0</v>
      </c>
      <c r="Q66" s="116">
        <v>0</v>
      </c>
      <c r="R66" s="116">
        <v>0</v>
      </c>
      <c r="S66" s="116">
        <v>0</v>
      </c>
      <c r="T66" s="130">
        <f t="shared" si="0"/>
        <v>12.1</v>
      </c>
      <c r="U66" s="164">
        <v>13.6</v>
      </c>
      <c r="V66" s="51">
        <f t="shared" si="1"/>
        <v>25.7</v>
      </c>
    </row>
    <row r="67" spans="1:22" x14ac:dyDescent="0.2">
      <c r="A67" s="21">
        <f>'Web Graph Info.'!A59</f>
        <v>42197</v>
      </c>
      <c r="B67" s="186">
        <v>7</v>
      </c>
      <c r="C67" s="186">
        <v>0.3</v>
      </c>
      <c r="D67" s="186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1.6</v>
      </c>
      <c r="J67" s="186">
        <v>0</v>
      </c>
      <c r="K67" s="186">
        <v>0</v>
      </c>
      <c r="L67" s="186">
        <v>1.6</v>
      </c>
      <c r="M67" s="186">
        <v>1</v>
      </c>
      <c r="N67" s="186">
        <v>0</v>
      </c>
      <c r="O67" s="186">
        <v>0.6</v>
      </c>
      <c r="P67" s="186">
        <v>0</v>
      </c>
      <c r="Q67" s="186">
        <v>0</v>
      </c>
      <c r="R67" s="186">
        <v>0</v>
      </c>
      <c r="S67" s="186">
        <v>0</v>
      </c>
      <c r="T67" s="186">
        <f t="shared" ref="T67:T68" si="8">IF(SUM(B67:S67)=0,NA(),SUM(B67:S67))</f>
        <v>12.1</v>
      </c>
      <c r="U67" s="186">
        <v>14.6</v>
      </c>
      <c r="V67" s="186">
        <f t="shared" ref="V67:V68" si="9">T67+U67</f>
        <v>26.7</v>
      </c>
    </row>
    <row r="68" spans="1:22" x14ac:dyDescent="0.2">
      <c r="A68" s="21">
        <f>'Web Graph Info.'!A60</f>
        <v>42198</v>
      </c>
      <c r="B68" s="186">
        <v>7</v>
      </c>
      <c r="C68" s="186">
        <v>0.3</v>
      </c>
      <c r="D68" s="186">
        <v>0</v>
      </c>
      <c r="E68" s="186">
        <v>0</v>
      </c>
      <c r="F68" s="186">
        <v>0</v>
      </c>
      <c r="G68" s="186">
        <v>0</v>
      </c>
      <c r="H68" s="186">
        <v>0</v>
      </c>
      <c r="I68" s="186">
        <v>1.6</v>
      </c>
      <c r="J68" s="186">
        <v>0</v>
      </c>
      <c r="K68" s="186">
        <v>0</v>
      </c>
      <c r="L68" s="186">
        <v>1.6</v>
      </c>
      <c r="M68" s="186">
        <v>1</v>
      </c>
      <c r="N68" s="186">
        <v>0</v>
      </c>
      <c r="O68" s="186">
        <v>0.6</v>
      </c>
      <c r="P68" s="186">
        <v>0</v>
      </c>
      <c r="Q68" s="186">
        <v>0</v>
      </c>
      <c r="R68" s="186">
        <v>0</v>
      </c>
      <c r="S68" s="186">
        <v>0</v>
      </c>
      <c r="T68" s="186">
        <f t="shared" si="8"/>
        <v>12.1</v>
      </c>
      <c r="U68" s="186">
        <v>15.6</v>
      </c>
      <c r="V68" s="186">
        <f t="shared" si="9"/>
        <v>27.7</v>
      </c>
    </row>
    <row r="69" spans="1:22" x14ac:dyDescent="0.2">
      <c r="A69" s="21">
        <f>'Web Graph Info.'!A61</f>
        <v>42199</v>
      </c>
      <c r="B69" s="51">
        <v>12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1</v>
      </c>
      <c r="J69" s="51">
        <v>2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130">
        <f t="shared" si="0"/>
        <v>15</v>
      </c>
      <c r="U69" s="164">
        <v>6</v>
      </c>
      <c r="V69" s="51">
        <f t="shared" si="1"/>
        <v>21</v>
      </c>
    </row>
    <row r="70" spans="1:22" x14ac:dyDescent="0.2">
      <c r="A70" s="21">
        <f>'Web Graph Info.'!A62</f>
        <v>42200</v>
      </c>
      <c r="B70" s="51">
        <v>12</v>
      </c>
      <c r="C70" s="124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2</v>
      </c>
      <c r="K70" s="51">
        <v>0</v>
      </c>
      <c r="L70" s="51">
        <v>2</v>
      </c>
      <c r="M70" s="51">
        <v>0</v>
      </c>
      <c r="N70" s="51">
        <v>0</v>
      </c>
      <c r="O70" s="51">
        <v>1</v>
      </c>
      <c r="P70" s="51">
        <v>0</v>
      </c>
      <c r="Q70" s="51">
        <v>0</v>
      </c>
      <c r="R70" s="51">
        <v>0</v>
      </c>
      <c r="S70" s="51">
        <v>0</v>
      </c>
      <c r="T70" s="130">
        <f t="shared" si="0"/>
        <v>17</v>
      </c>
      <c r="U70" s="164">
        <v>19</v>
      </c>
      <c r="V70" s="51">
        <f t="shared" si="1"/>
        <v>36</v>
      </c>
    </row>
    <row r="71" spans="1:22" x14ac:dyDescent="0.2">
      <c r="A71" s="21">
        <f>'Web Graph Info.'!A63</f>
        <v>42201</v>
      </c>
      <c r="B71" s="124">
        <v>8</v>
      </c>
      <c r="C71" s="51">
        <v>0</v>
      </c>
      <c r="D71" s="124">
        <v>0</v>
      </c>
      <c r="E71" s="124">
        <v>0</v>
      </c>
      <c r="F71" s="124">
        <v>0</v>
      </c>
      <c r="G71" s="124">
        <v>0</v>
      </c>
      <c r="H71" s="124">
        <v>0</v>
      </c>
      <c r="I71" s="124">
        <v>0</v>
      </c>
      <c r="J71" s="124">
        <v>1</v>
      </c>
      <c r="K71" s="124">
        <v>0</v>
      </c>
      <c r="L71" s="124">
        <v>0</v>
      </c>
      <c r="M71" s="124">
        <v>1</v>
      </c>
      <c r="N71" s="124">
        <v>0</v>
      </c>
      <c r="O71" s="124">
        <v>1</v>
      </c>
      <c r="P71" s="124">
        <v>0</v>
      </c>
      <c r="Q71" s="124">
        <v>0</v>
      </c>
      <c r="R71" s="124">
        <v>0</v>
      </c>
      <c r="S71" s="124">
        <v>0</v>
      </c>
      <c r="T71" s="130">
        <f t="shared" si="0"/>
        <v>11</v>
      </c>
      <c r="U71" s="164">
        <v>7</v>
      </c>
      <c r="V71" s="51">
        <f t="shared" si="1"/>
        <v>18</v>
      </c>
    </row>
    <row r="72" spans="1:22" x14ac:dyDescent="0.2">
      <c r="A72" s="21">
        <f>'Web Graph Info.'!A64</f>
        <v>42202</v>
      </c>
      <c r="B72" s="51">
        <v>4</v>
      </c>
      <c r="C72" s="51">
        <v>0</v>
      </c>
      <c r="D72" s="189">
        <v>0</v>
      </c>
      <c r="E72" s="189">
        <v>0</v>
      </c>
      <c r="F72" s="189">
        <v>0</v>
      </c>
      <c r="G72" s="189">
        <v>0</v>
      </c>
      <c r="H72" s="189">
        <v>0</v>
      </c>
      <c r="I72" s="189">
        <v>0</v>
      </c>
      <c r="J72" s="51">
        <v>2</v>
      </c>
      <c r="K72" s="51">
        <v>0</v>
      </c>
      <c r="L72" s="51">
        <v>0</v>
      </c>
      <c r="M72" s="51">
        <v>0</v>
      </c>
      <c r="N72" s="51">
        <v>0</v>
      </c>
      <c r="O72" s="51">
        <v>1</v>
      </c>
      <c r="P72" s="51">
        <v>0</v>
      </c>
      <c r="Q72" s="51">
        <v>0</v>
      </c>
      <c r="R72" s="51">
        <v>0</v>
      </c>
      <c r="S72" s="51">
        <v>0</v>
      </c>
      <c r="T72" s="130">
        <f t="shared" si="0"/>
        <v>7</v>
      </c>
      <c r="U72" s="164">
        <v>5</v>
      </c>
      <c r="V72" s="51">
        <f t="shared" si="1"/>
        <v>12</v>
      </c>
    </row>
    <row r="73" spans="1:22" x14ac:dyDescent="0.2">
      <c r="A73" s="21">
        <f>'Web Graph Info.'!A65</f>
        <v>42203</v>
      </c>
      <c r="B73" s="51">
        <v>11.3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1.3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0.3</v>
      </c>
      <c r="P73" s="51">
        <v>0</v>
      </c>
      <c r="Q73" s="51">
        <v>0</v>
      </c>
      <c r="R73" s="51">
        <v>0.3</v>
      </c>
      <c r="S73" s="51">
        <v>0</v>
      </c>
      <c r="T73" s="130">
        <f t="shared" si="0"/>
        <v>13.200000000000003</v>
      </c>
      <c r="U73" s="164">
        <v>16.3</v>
      </c>
      <c r="V73" s="51">
        <f t="shared" si="1"/>
        <v>29.500000000000004</v>
      </c>
    </row>
    <row r="74" spans="1:22" x14ac:dyDescent="0.2">
      <c r="A74" s="21">
        <f>'Web Graph Info.'!A66</f>
        <v>42204</v>
      </c>
      <c r="B74" s="190">
        <v>11.3</v>
      </c>
      <c r="C74" s="190">
        <v>0</v>
      </c>
      <c r="D74" s="190">
        <v>0</v>
      </c>
      <c r="E74" s="190">
        <v>0</v>
      </c>
      <c r="F74" s="190">
        <v>0</v>
      </c>
      <c r="G74" s="190">
        <v>0</v>
      </c>
      <c r="H74" s="190">
        <v>0</v>
      </c>
      <c r="I74" s="190">
        <v>1.3</v>
      </c>
      <c r="J74" s="190">
        <v>0</v>
      </c>
      <c r="K74" s="190">
        <v>0</v>
      </c>
      <c r="L74" s="190">
        <v>0</v>
      </c>
      <c r="M74" s="190">
        <v>0</v>
      </c>
      <c r="N74" s="190">
        <v>0</v>
      </c>
      <c r="O74" s="190">
        <v>0.3</v>
      </c>
      <c r="P74" s="190">
        <v>0</v>
      </c>
      <c r="Q74" s="190">
        <v>0</v>
      </c>
      <c r="R74" s="190">
        <v>0.3</v>
      </c>
      <c r="S74" s="190">
        <v>0</v>
      </c>
      <c r="T74" s="190">
        <f t="shared" ref="T74:T75" si="10">IF(SUM(B74:S74)=0,NA(),SUM(B74:S74))</f>
        <v>13.200000000000003</v>
      </c>
      <c r="U74" s="190">
        <v>16.3</v>
      </c>
      <c r="V74" s="51">
        <f t="shared" si="1"/>
        <v>29.500000000000004</v>
      </c>
    </row>
    <row r="75" spans="1:22" x14ac:dyDescent="0.2">
      <c r="A75" s="21">
        <f>'Web Graph Info.'!A67</f>
        <v>42205</v>
      </c>
      <c r="B75" s="190">
        <v>11.3</v>
      </c>
      <c r="C75" s="190">
        <v>0</v>
      </c>
      <c r="D75" s="190">
        <v>0</v>
      </c>
      <c r="E75" s="190">
        <v>0</v>
      </c>
      <c r="F75" s="190">
        <v>0</v>
      </c>
      <c r="G75" s="190">
        <v>0</v>
      </c>
      <c r="H75" s="190">
        <v>0</v>
      </c>
      <c r="I75" s="190">
        <v>1.3</v>
      </c>
      <c r="J75" s="190">
        <v>0</v>
      </c>
      <c r="K75" s="190">
        <v>0</v>
      </c>
      <c r="L75" s="190">
        <v>0</v>
      </c>
      <c r="M75" s="190">
        <v>0</v>
      </c>
      <c r="N75" s="190">
        <v>0</v>
      </c>
      <c r="O75" s="190">
        <v>0.3</v>
      </c>
      <c r="P75" s="190">
        <v>0</v>
      </c>
      <c r="Q75" s="190">
        <v>0</v>
      </c>
      <c r="R75" s="190">
        <v>0.3</v>
      </c>
      <c r="S75" s="190">
        <v>0</v>
      </c>
      <c r="T75" s="190">
        <f t="shared" si="10"/>
        <v>13.200000000000003</v>
      </c>
      <c r="U75" s="190">
        <v>16.3</v>
      </c>
      <c r="V75" s="51">
        <f t="shared" ref="V75:V138" si="11">T75+U75</f>
        <v>29.500000000000004</v>
      </c>
    </row>
    <row r="76" spans="1:22" x14ac:dyDescent="0.2">
      <c r="A76" s="21">
        <f>'Web Graph Info.'!A68</f>
        <v>42206</v>
      </c>
      <c r="B76" s="51">
        <v>6</v>
      </c>
      <c r="C76" s="51">
        <v>0</v>
      </c>
      <c r="D76" s="125">
        <v>0</v>
      </c>
      <c r="E76" s="125">
        <v>0</v>
      </c>
      <c r="F76" s="125">
        <v>0</v>
      </c>
      <c r="G76" s="125">
        <v>0</v>
      </c>
      <c r="H76" s="125">
        <v>0</v>
      </c>
      <c r="I76" s="125">
        <v>0</v>
      </c>
      <c r="J76" s="125">
        <v>2</v>
      </c>
      <c r="K76" s="125">
        <v>0</v>
      </c>
      <c r="L76" s="192">
        <v>0</v>
      </c>
      <c r="M76" s="192">
        <v>0</v>
      </c>
      <c r="N76" s="192">
        <v>0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30">
        <f t="shared" ref="T76:T136" si="12">IF(SUM(B76:S76)=0,NA(),SUM(B76:S76))</f>
        <v>8</v>
      </c>
      <c r="U76" s="164">
        <v>8</v>
      </c>
      <c r="V76" s="51">
        <f t="shared" si="11"/>
        <v>16</v>
      </c>
    </row>
    <row r="77" spans="1:22" x14ac:dyDescent="0.2">
      <c r="A77" s="21">
        <f>'Web Graph Info.'!A69</f>
        <v>42207</v>
      </c>
      <c r="B77" s="51">
        <v>8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1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1</v>
      </c>
      <c r="S77" s="51">
        <v>0</v>
      </c>
      <c r="T77" s="130">
        <f t="shared" si="12"/>
        <v>10</v>
      </c>
      <c r="U77" s="164">
        <v>4</v>
      </c>
      <c r="V77" s="51">
        <f t="shared" si="11"/>
        <v>14</v>
      </c>
    </row>
    <row r="78" spans="1:22" x14ac:dyDescent="0.2">
      <c r="A78" s="21">
        <f>'Web Graph Info.'!A70</f>
        <v>42208</v>
      </c>
      <c r="B78" s="51">
        <v>6</v>
      </c>
      <c r="C78" s="51">
        <v>1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5</v>
      </c>
      <c r="J78" s="51">
        <v>2</v>
      </c>
      <c r="K78" s="51">
        <v>0</v>
      </c>
      <c r="L78" s="51">
        <v>0</v>
      </c>
      <c r="M78" s="51">
        <v>0</v>
      </c>
      <c r="N78" s="51">
        <v>0</v>
      </c>
      <c r="O78" s="51">
        <v>1</v>
      </c>
      <c r="P78" s="51">
        <v>0</v>
      </c>
      <c r="Q78" s="51">
        <v>0</v>
      </c>
      <c r="R78" s="51">
        <v>0</v>
      </c>
      <c r="S78" s="51">
        <v>0</v>
      </c>
      <c r="T78" s="130">
        <f t="shared" si="12"/>
        <v>15</v>
      </c>
      <c r="U78" s="164">
        <v>4</v>
      </c>
      <c r="V78" s="51">
        <f t="shared" si="11"/>
        <v>19</v>
      </c>
    </row>
    <row r="79" spans="1:22" x14ac:dyDescent="0.2">
      <c r="A79" s="21">
        <f>'Web Graph Info.'!A71</f>
        <v>42209</v>
      </c>
      <c r="B79" s="127">
        <v>16</v>
      </c>
      <c r="C79" s="127">
        <v>0</v>
      </c>
      <c r="D79" s="127">
        <v>0</v>
      </c>
      <c r="E79" s="127">
        <v>0</v>
      </c>
      <c r="F79" s="127">
        <v>0</v>
      </c>
      <c r="G79" s="127">
        <v>0</v>
      </c>
      <c r="H79" s="127">
        <v>0</v>
      </c>
      <c r="I79" s="127">
        <v>3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1</v>
      </c>
      <c r="P79" s="127">
        <v>0</v>
      </c>
      <c r="Q79" s="127">
        <v>0</v>
      </c>
      <c r="R79" s="127">
        <v>1</v>
      </c>
      <c r="S79" s="127">
        <v>0</v>
      </c>
      <c r="T79" s="130">
        <f>IF(SUM(B79:S79)=0,NA(),SUM(B79:S79))</f>
        <v>21</v>
      </c>
      <c r="U79" s="164">
        <v>8</v>
      </c>
      <c r="V79" s="51">
        <f t="shared" si="11"/>
        <v>29</v>
      </c>
    </row>
    <row r="80" spans="1:22" x14ac:dyDescent="0.2">
      <c r="A80" s="21">
        <f>'Web Graph Info.'!A72</f>
        <v>42210</v>
      </c>
      <c r="B80" s="127">
        <v>29</v>
      </c>
      <c r="C80" s="127">
        <v>0</v>
      </c>
      <c r="D80" s="127">
        <v>0</v>
      </c>
      <c r="E80" s="127">
        <v>0</v>
      </c>
      <c r="F80" s="127">
        <v>0</v>
      </c>
      <c r="G80" s="127">
        <v>0</v>
      </c>
      <c r="H80" s="127">
        <v>0</v>
      </c>
      <c r="I80" s="127">
        <v>0.6</v>
      </c>
      <c r="J80" s="127">
        <v>0.6</v>
      </c>
      <c r="K80" s="127">
        <v>0</v>
      </c>
      <c r="L80" s="127">
        <v>0</v>
      </c>
      <c r="M80" s="127">
        <v>0.6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30">
        <f t="shared" si="12"/>
        <v>30.800000000000004</v>
      </c>
      <c r="U80" s="164">
        <v>22.3</v>
      </c>
      <c r="V80" s="51">
        <f t="shared" si="11"/>
        <v>53.100000000000009</v>
      </c>
    </row>
    <row r="81" spans="1:26" x14ac:dyDescent="0.2">
      <c r="A81" s="21">
        <f>'Web Graph Info.'!A73</f>
        <v>42211</v>
      </c>
      <c r="B81" s="194">
        <v>29</v>
      </c>
      <c r="C81" s="194">
        <v>0</v>
      </c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0.6</v>
      </c>
      <c r="J81" s="194">
        <v>0.6</v>
      </c>
      <c r="K81" s="194">
        <v>0</v>
      </c>
      <c r="L81" s="194">
        <v>0</v>
      </c>
      <c r="M81" s="194">
        <v>0.6</v>
      </c>
      <c r="N81" s="194">
        <v>0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f t="shared" ref="T81:T82" si="13">IF(SUM(B81:S81)=0,NA(),SUM(B81:S81))</f>
        <v>30.800000000000004</v>
      </c>
      <c r="U81" s="194">
        <v>22.3</v>
      </c>
      <c r="V81" s="51">
        <f t="shared" si="11"/>
        <v>53.100000000000009</v>
      </c>
    </row>
    <row r="82" spans="1:26" x14ac:dyDescent="0.2">
      <c r="A82" s="21">
        <f>'Web Graph Info.'!A74</f>
        <v>42212</v>
      </c>
      <c r="B82" s="194">
        <v>29</v>
      </c>
      <c r="C82" s="194">
        <v>0</v>
      </c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0.6</v>
      </c>
      <c r="J82" s="194">
        <v>0.6</v>
      </c>
      <c r="K82" s="194">
        <v>0</v>
      </c>
      <c r="L82" s="194">
        <v>0</v>
      </c>
      <c r="M82" s="194">
        <v>0.6</v>
      </c>
      <c r="N82" s="194">
        <v>0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f t="shared" si="13"/>
        <v>30.800000000000004</v>
      </c>
      <c r="U82" s="194">
        <v>22.3</v>
      </c>
      <c r="V82" s="51">
        <f t="shared" si="11"/>
        <v>53.100000000000009</v>
      </c>
    </row>
    <row r="83" spans="1:26" x14ac:dyDescent="0.2">
      <c r="A83" s="21">
        <f>'Web Graph Info.'!A75</f>
        <v>42213</v>
      </c>
      <c r="B83" s="51">
        <v>35</v>
      </c>
      <c r="C83" s="61">
        <v>1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1</v>
      </c>
      <c r="J83" s="61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30">
        <f t="shared" si="12"/>
        <v>37</v>
      </c>
      <c r="U83" s="164">
        <v>23</v>
      </c>
      <c r="V83" s="51">
        <f t="shared" si="11"/>
        <v>60</v>
      </c>
    </row>
    <row r="84" spans="1:26" x14ac:dyDescent="0.2">
      <c r="A84" s="21">
        <f>'Web Graph Info.'!A76</f>
        <v>42214</v>
      </c>
      <c r="B84" s="51">
        <v>3</v>
      </c>
      <c r="C84" s="61">
        <v>1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4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130">
        <f t="shared" si="12"/>
        <v>8</v>
      </c>
      <c r="U84" s="164">
        <v>6</v>
      </c>
      <c r="V84" s="51">
        <f t="shared" si="11"/>
        <v>14</v>
      </c>
    </row>
    <row r="85" spans="1:26" x14ac:dyDescent="0.2">
      <c r="A85" s="21">
        <f>'Web Graph Info.'!A77</f>
        <v>42215</v>
      </c>
      <c r="B85" s="51">
        <v>139</v>
      </c>
      <c r="C85" s="62">
        <v>2</v>
      </c>
      <c r="D85" s="62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3</v>
      </c>
      <c r="J85" s="131">
        <v>4</v>
      </c>
      <c r="K85" s="131">
        <v>0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1</v>
      </c>
      <c r="S85" s="131">
        <v>0</v>
      </c>
      <c r="T85" s="130">
        <f t="shared" si="12"/>
        <v>149</v>
      </c>
      <c r="U85" s="164">
        <v>68</v>
      </c>
      <c r="V85" s="51">
        <f t="shared" si="11"/>
        <v>217</v>
      </c>
    </row>
    <row r="86" spans="1:26" x14ac:dyDescent="0.2">
      <c r="A86" s="21">
        <f>'Web Graph Info.'!A78</f>
        <v>42216</v>
      </c>
      <c r="B86" s="131">
        <v>23</v>
      </c>
      <c r="C86" s="131">
        <v>1</v>
      </c>
      <c r="D86" s="131">
        <v>0</v>
      </c>
      <c r="E86" s="131">
        <v>1</v>
      </c>
      <c r="F86" s="131">
        <v>0</v>
      </c>
      <c r="G86" s="131">
        <v>0</v>
      </c>
      <c r="H86" s="131">
        <v>0</v>
      </c>
      <c r="I86" s="131">
        <v>2</v>
      </c>
      <c r="J86" s="131">
        <v>4</v>
      </c>
      <c r="K86" s="131">
        <v>0</v>
      </c>
      <c r="L86" s="131">
        <v>0</v>
      </c>
      <c r="M86" s="131">
        <v>0</v>
      </c>
      <c r="N86" s="131">
        <v>0</v>
      </c>
      <c r="O86" s="131">
        <v>1</v>
      </c>
      <c r="P86" s="131">
        <v>0</v>
      </c>
      <c r="Q86" s="131">
        <v>0</v>
      </c>
      <c r="R86" s="131">
        <v>0</v>
      </c>
      <c r="S86" s="131">
        <v>0</v>
      </c>
      <c r="T86" s="131">
        <f t="shared" ref="T86:T87" si="14">IF(SUM(B86:S86)=0,NA(),SUM(B86:S86))</f>
        <v>32</v>
      </c>
      <c r="U86" s="164">
        <v>66</v>
      </c>
      <c r="V86" s="51">
        <f t="shared" si="11"/>
        <v>98</v>
      </c>
    </row>
    <row r="87" spans="1:26" x14ac:dyDescent="0.2">
      <c r="A87" s="21">
        <f>'Web Graph Info.'!A79</f>
        <v>42217</v>
      </c>
      <c r="B87" s="131">
        <v>50.3</v>
      </c>
      <c r="C87" s="131">
        <v>0.3</v>
      </c>
      <c r="D87" s="131">
        <v>0</v>
      </c>
      <c r="E87" s="131">
        <v>0</v>
      </c>
      <c r="F87" s="131">
        <v>0</v>
      </c>
      <c r="G87" s="131">
        <v>0</v>
      </c>
      <c r="H87" s="131">
        <v>0</v>
      </c>
      <c r="I87" s="131">
        <v>1.6</v>
      </c>
      <c r="J87" s="131">
        <v>0.6</v>
      </c>
      <c r="K87" s="131">
        <v>0</v>
      </c>
      <c r="L87" s="198">
        <v>0</v>
      </c>
      <c r="M87" s="198">
        <v>0</v>
      </c>
      <c r="N87" s="198">
        <v>0</v>
      </c>
      <c r="O87" s="198">
        <v>0</v>
      </c>
      <c r="P87" s="198">
        <v>0</v>
      </c>
      <c r="Q87" s="198">
        <v>0</v>
      </c>
      <c r="R87" s="198">
        <v>0</v>
      </c>
      <c r="S87" s="198">
        <v>0</v>
      </c>
      <c r="T87" s="131">
        <f t="shared" si="14"/>
        <v>52.8</v>
      </c>
      <c r="U87" s="164">
        <v>47</v>
      </c>
      <c r="V87" s="51">
        <f t="shared" si="11"/>
        <v>99.8</v>
      </c>
    </row>
    <row r="88" spans="1:26" x14ac:dyDescent="0.2">
      <c r="A88" s="21">
        <f>'Web Graph Info.'!A80</f>
        <v>42218</v>
      </c>
      <c r="B88" s="198">
        <v>50.3</v>
      </c>
      <c r="C88" s="198">
        <v>0.3</v>
      </c>
      <c r="D88" s="198">
        <v>0</v>
      </c>
      <c r="E88" s="198">
        <v>0</v>
      </c>
      <c r="F88" s="198">
        <v>0</v>
      </c>
      <c r="G88" s="198">
        <v>0</v>
      </c>
      <c r="H88" s="198">
        <v>0</v>
      </c>
      <c r="I88" s="198">
        <v>1.6</v>
      </c>
      <c r="J88" s="198">
        <v>0.6</v>
      </c>
      <c r="K88" s="198">
        <v>0</v>
      </c>
      <c r="L88" s="198">
        <v>0</v>
      </c>
      <c r="M88" s="198">
        <v>0</v>
      </c>
      <c r="N88" s="198">
        <v>0</v>
      </c>
      <c r="O88" s="198">
        <v>0</v>
      </c>
      <c r="P88" s="198">
        <v>0</v>
      </c>
      <c r="Q88" s="198">
        <v>0</v>
      </c>
      <c r="R88" s="198">
        <v>0</v>
      </c>
      <c r="S88" s="198">
        <v>0</v>
      </c>
      <c r="T88" s="198">
        <f t="shared" ref="T88:T89" si="15">IF(SUM(B88:S88)=0,NA(),SUM(B88:S88))</f>
        <v>52.8</v>
      </c>
      <c r="U88" s="198">
        <v>47</v>
      </c>
      <c r="V88" s="51">
        <f t="shared" si="11"/>
        <v>99.8</v>
      </c>
      <c r="X88" s="14"/>
      <c r="Z88" s="14"/>
    </row>
    <row r="89" spans="1:26" x14ac:dyDescent="0.2">
      <c r="A89" s="21">
        <f>'Web Graph Info.'!A81</f>
        <v>42219</v>
      </c>
      <c r="B89" s="198">
        <v>50.3</v>
      </c>
      <c r="C89" s="198">
        <v>0.3</v>
      </c>
      <c r="D89" s="198">
        <v>0</v>
      </c>
      <c r="E89" s="198">
        <v>0</v>
      </c>
      <c r="F89" s="198">
        <v>0</v>
      </c>
      <c r="G89" s="198">
        <v>0</v>
      </c>
      <c r="H89" s="198">
        <v>0</v>
      </c>
      <c r="I89" s="198">
        <v>1.6</v>
      </c>
      <c r="J89" s="198">
        <v>0.6</v>
      </c>
      <c r="K89" s="198">
        <v>0</v>
      </c>
      <c r="L89" s="198">
        <v>0</v>
      </c>
      <c r="M89" s="198">
        <v>0</v>
      </c>
      <c r="N89" s="198">
        <v>0</v>
      </c>
      <c r="O89" s="198">
        <v>0</v>
      </c>
      <c r="P89" s="198">
        <v>0</v>
      </c>
      <c r="Q89" s="198">
        <v>0</v>
      </c>
      <c r="R89" s="198">
        <v>0</v>
      </c>
      <c r="S89" s="198">
        <v>0</v>
      </c>
      <c r="T89" s="198">
        <f t="shared" si="15"/>
        <v>52.8</v>
      </c>
      <c r="U89" s="198">
        <v>47</v>
      </c>
      <c r="V89" s="51">
        <f t="shared" si="11"/>
        <v>99.8</v>
      </c>
    </row>
    <row r="90" spans="1:26" x14ac:dyDescent="0.2">
      <c r="A90" s="21">
        <f>'Web Graph Info.'!A82</f>
        <v>42220</v>
      </c>
      <c r="B90" s="51">
        <v>15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2</v>
      </c>
      <c r="J90" s="63">
        <v>1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4</v>
      </c>
      <c r="S90" s="63">
        <v>0</v>
      </c>
      <c r="T90" s="130">
        <f t="shared" si="12"/>
        <v>22</v>
      </c>
      <c r="U90" s="164">
        <v>15</v>
      </c>
      <c r="V90" s="51">
        <f t="shared" si="11"/>
        <v>37</v>
      </c>
    </row>
    <row r="91" spans="1:26" x14ac:dyDescent="0.2">
      <c r="A91" s="21">
        <f>'Web Graph Info.'!A83</f>
        <v>42221</v>
      </c>
      <c r="B91" s="51">
        <v>11</v>
      </c>
      <c r="C91" s="64">
        <v>0</v>
      </c>
      <c r="D91" s="64">
        <v>0</v>
      </c>
      <c r="E91" s="64">
        <v>0</v>
      </c>
      <c r="F91" s="64">
        <v>0</v>
      </c>
      <c r="G91" s="64">
        <v>0</v>
      </c>
      <c r="H91" s="64">
        <v>0</v>
      </c>
      <c r="I91" s="64">
        <v>6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64">
        <v>0</v>
      </c>
      <c r="R91" s="64">
        <v>0</v>
      </c>
      <c r="S91" s="64">
        <v>0</v>
      </c>
      <c r="T91" s="130">
        <f t="shared" si="12"/>
        <v>17</v>
      </c>
      <c r="U91" s="164">
        <v>4</v>
      </c>
      <c r="V91" s="51">
        <f t="shared" si="11"/>
        <v>21</v>
      </c>
    </row>
    <row r="92" spans="1:26" x14ac:dyDescent="0.2">
      <c r="A92" s="21">
        <f>'Web Graph Info.'!A84</f>
        <v>42222</v>
      </c>
      <c r="B92" s="51">
        <v>22</v>
      </c>
      <c r="C92" s="65">
        <v>1</v>
      </c>
      <c r="D92" s="65">
        <v>0</v>
      </c>
      <c r="E92" s="65">
        <v>3</v>
      </c>
      <c r="F92" s="65">
        <v>0</v>
      </c>
      <c r="G92" s="65">
        <v>0</v>
      </c>
      <c r="H92" s="65">
        <v>0</v>
      </c>
      <c r="I92" s="65">
        <v>1</v>
      </c>
      <c r="J92" s="65">
        <v>0</v>
      </c>
      <c r="K92" s="201">
        <v>0</v>
      </c>
      <c r="L92" s="201">
        <v>0</v>
      </c>
      <c r="M92" s="201">
        <v>0</v>
      </c>
      <c r="N92" s="201">
        <v>0</v>
      </c>
      <c r="O92" s="201">
        <v>0</v>
      </c>
      <c r="P92" s="201">
        <v>0</v>
      </c>
      <c r="Q92" s="201">
        <v>0</v>
      </c>
      <c r="R92" s="201">
        <v>0</v>
      </c>
      <c r="S92" s="201">
        <v>0</v>
      </c>
      <c r="T92" s="130">
        <f t="shared" si="12"/>
        <v>27</v>
      </c>
      <c r="U92" s="164">
        <v>4</v>
      </c>
      <c r="V92" s="51">
        <f t="shared" si="11"/>
        <v>31</v>
      </c>
    </row>
    <row r="93" spans="1:26" x14ac:dyDescent="0.2">
      <c r="A93" s="21">
        <f>'Web Graph Info.'!A85</f>
        <v>42223</v>
      </c>
      <c r="B93" s="133">
        <v>11</v>
      </c>
      <c r="C93" s="133">
        <v>0</v>
      </c>
      <c r="D93" s="133">
        <v>0</v>
      </c>
      <c r="E93" s="133">
        <v>0</v>
      </c>
      <c r="F93" s="133">
        <v>0</v>
      </c>
      <c r="G93" s="133">
        <v>0</v>
      </c>
      <c r="H93" s="133">
        <v>0</v>
      </c>
      <c r="I93" s="133">
        <v>3</v>
      </c>
      <c r="J93" s="133">
        <v>0</v>
      </c>
      <c r="K93" s="202">
        <v>0</v>
      </c>
      <c r="L93" s="202">
        <v>0</v>
      </c>
      <c r="M93" s="202">
        <v>0</v>
      </c>
      <c r="N93" s="202">
        <v>0</v>
      </c>
      <c r="O93" s="202">
        <v>0</v>
      </c>
      <c r="P93" s="202">
        <v>0</v>
      </c>
      <c r="Q93" s="202">
        <v>0</v>
      </c>
      <c r="R93" s="202">
        <v>0</v>
      </c>
      <c r="S93" s="202">
        <v>0</v>
      </c>
      <c r="T93" s="133">
        <f t="shared" ref="T93:T94" si="16">IF(SUM(B93:S93)=0,NA(),SUM(B93:S93))</f>
        <v>14</v>
      </c>
      <c r="U93" s="164">
        <v>3</v>
      </c>
      <c r="V93" s="133">
        <f t="shared" ref="V93:V94" si="17">T93+U93</f>
        <v>17</v>
      </c>
    </row>
    <row r="94" spans="1:26" x14ac:dyDescent="0.2">
      <c r="A94" s="21">
        <f>'Web Graph Info.'!A86</f>
        <v>42224</v>
      </c>
      <c r="B94" s="133">
        <v>8.6</v>
      </c>
      <c r="C94" s="133">
        <v>0</v>
      </c>
      <c r="D94" s="133">
        <v>0</v>
      </c>
      <c r="E94" s="133">
        <v>0</v>
      </c>
      <c r="F94" s="133">
        <v>0</v>
      </c>
      <c r="G94" s="133">
        <v>0</v>
      </c>
      <c r="H94" s="133">
        <v>0</v>
      </c>
      <c r="I94" s="133">
        <v>2.2999999999999998</v>
      </c>
      <c r="J94" s="133">
        <v>1</v>
      </c>
      <c r="K94" s="133">
        <v>0</v>
      </c>
      <c r="L94" s="133">
        <v>0</v>
      </c>
      <c r="M94" s="133">
        <v>0</v>
      </c>
      <c r="N94" s="133">
        <v>0</v>
      </c>
      <c r="O94" s="133">
        <v>0</v>
      </c>
      <c r="P94" s="133">
        <v>0</v>
      </c>
      <c r="Q94" s="133">
        <v>0</v>
      </c>
      <c r="R94" s="133">
        <v>0.6</v>
      </c>
      <c r="S94" s="133">
        <v>0</v>
      </c>
      <c r="T94" s="133">
        <f t="shared" si="16"/>
        <v>12.499999999999998</v>
      </c>
      <c r="U94" s="164">
        <v>1.6</v>
      </c>
      <c r="V94" s="133">
        <f t="shared" si="17"/>
        <v>14.099999999999998</v>
      </c>
    </row>
    <row r="95" spans="1:26" x14ac:dyDescent="0.2">
      <c r="A95" s="21">
        <f>'Web Graph Info.'!A87</f>
        <v>42225</v>
      </c>
      <c r="B95" s="202">
        <v>8.6</v>
      </c>
      <c r="C95" s="202">
        <v>0</v>
      </c>
      <c r="D95" s="202">
        <v>0</v>
      </c>
      <c r="E95" s="202">
        <v>0</v>
      </c>
      <c r="F95" s="202">
        <v>0</v>
      </c>
      <c r="G95" s="202">
        <v>0</v>
      </c>
      <c r="H95" s="202">
        <v>0</v>
      </c>
      <c r="I95" s="202">
        <v>2.2999999999999998</v>
      </c>
      <c r="J95" s="202">
        <v>1</v>
      </c>
      <c r="K95" s="202">
        <v>0</v>
      </c>
      <c r="L95" s="202">
        <v>0</v>
      </c>
      <c r="M95" s="202">
        <v>0</v>
      </c>
      <c r="N95" s="202">
        <v>0</v>
      </c>
      <c r="O95" s="202">
        <v>0</v>
      </c>
      <c r="P95" s="202">
        <v>0</v>
      </c>
      <c r="Q95" s="202">
        <v>0</v>
      </c>
      <c r="R95" s="202">
        <v>0.6</v>
      </c>
      <c r="S95" s="202">
        <v>0</v>
      </c>
      <c r="T95" s="202">
        <f t="shared" ref="T95:T96" si="18">IF(SUM(B95:S95)=0,NA(),SUM(B95:S95))</f>
        <v>12.499999999999998</v>
      </c>
      <c r="U95" s="202">
        <v>1.6</v>
      </c>
      <c r="V95" s="51">
        <f t="shared" si="11"/>
        <v>14.099999999999998</v>
      </c>
    </row>
    <row r="96" spans="1:26" x14ac:dyDescent="0.2">
      <c r="A96" s="21">
        <f>'Web Graph Info.'!A88</f>
        <v>42226</v>
      </c>
      <c r="B96" s="202">
        <v>8.6</v>
      </c>
      <c r="C96" s="202">
        <v>0</v>
      </c>
      <c r="D96" s="202">
        <v>0</v>
      </c>
      <c r="E96" s="202">
        <v>0</v>
      </c>
      <c r="F96" s="202">
        <v>0</v>
      </c>
      <c r="G96" s="202">
        <v>0</v>
      </c>
      <c r="H96" s="202">
        <v>0</v>
      </c>
      <c r="I96" s="202">
        <v>2.2999999999999998</v>
      </c>
      <c r="J96" s="202">
        <v>1</v>
      </c>
      <c r="K96" s="202">
        <v>0</v>
      </c>
      <c r="L96" s="202">
        <v>0</v>
      </c>
      <c r="M96" s="202">
        <v>0</v>
      </c>
      <c r="N96" s="202">
        <v>0</v>
      </c>
      <c r="O96" s="202">
        <v>0</v>
      </c>
      <c r="P96" s="202">
        <v>0</v>
      </c>
      <c r="Q96" s="202">
        <v>0</v>
      </c>
      <c r="R96" s="202">
        <v>0.6</v>
      </c>
      <c r="S96" s="202">
        <v>0</v>
      </c>
      <c r="T96" s="202">
        <f t="shared" si="18"/>
        <v>12.499999999999998</v>
      </c>
      <c r="U96" s="202">
        <v>1.6</v>
      </c>
      <c r="V96" s="51">
        <f t="shared" si="11"/>
        <v>14.099999999999998</v>
      </c>
    </row>
    <row r="97" spans="1:22" x14ac:dyDescent="0.2">
      <c r="A97" s="21">
        <f>'Web Graph Info.'!A89</f>
        <v>42227</v>
      </c>
      <c r="B97" s="66">
        <v>12</v>
      </c>
      <c r="C97" s="66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6</v>
      </c>
      <c r="J97" s="66">
        <v>0</v>
      </c>
      <c r="K97" s="66">
        <v>0</v>
      </c>
      <c r="L97" s="66">
        <v>0</v>
      </c>
      <c r="M97" s="66">
        <v>2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130">
        <f t="shared" si="12"/>
        <v>20</v>
      </c>
      <c r="U97" s="164">
        <v>8</v>
      </c>
      <c r="V97" s="51">
        <f t="shared" si="11"/>
        <v>28</v>
      </c>
    </row>
    <row r="98" spans="1:22" x14ac:dyDescent="0.2">
      <c r="A98" s="21">
        <f>'Web Graph Info.'!A90</f>
        <v>42228</v>
      </c>
      <c r="B98" s="66">
        <v>12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3</v>
      </c>
      <c r="J98" s="67">
        <v>3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130">
        <f t="shared" si="12"/>
        <v>18</v>
      </c>
      <c r="U98" s="164">
        <v>2</v>
      </c>
      <c r="V98" s="51">
        <f t="shared" si="11"/>
        <v>20</v>
      </c>
    </row>
    <row r="99" spans="1:22" x14ac:dyDescent="0.2">
      <c r="A99" s="21">
        <f>'Web Graph Info.'!A91</f>
        <v>42229</v>
      </c>
      <c r="B99" s="51">
        <v>8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6</v>
      </c>
      <c r="J99" s="67">
        <v>0</v>
      </c>
      <c r="K99" s="67">
        <v>0</v>
      </c>
      <c r="L99" s="67">
        <v>0</v>
      </c>
      <c r="M99" s="67">
        <v>1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130">
        <f t="shared" si="12"/>
        <v>15</v>
      </c>
      <c r="U99" s="164">
        <v>14</v>
      </c>
      <c r="V99" s="51">
        <f t="shared" si="11"/>
        <v>29</v>
      </c>
    </row>
    <row r="100" spans="1:22" x14ac:dyDescent="0.2">
      <c r="A100" s="21">
        <f>'Web Graph Info.'!A92</f>
        <v>42230</v>
      </c>
      <c r="B100" s="134">
        <v>4</v>
      </c>
      <c r="C100" s="134">
        <v>0</v>
      </c>
      <c r="D100" s="134">
        <v>0</v>
      </c>
      <c r="E100" s="134">
        <v>0</v>
      </c>
      <c r="F100" s="134">
        <v>0</v>
      </c>
      <c r="G100" s="134">
        <v>0</v>
      </c>
      <c r="H100" s="134">
        <v>0</v>
      </c>
      <c r="I100" s="134">
        <v>3</v>
      </c>
      <c r="J100" s="134">
        <v>0</v>
      </c>
      <c r="K100" s="134">
        <v>0</v>
      </c>
      <c r="L100" s="134">
        <v>0</v>
      </c>
      <c r="M100" s="134">
        <v>0</v>
      </c>
      <c r="N100" s="134">
        <v>0</v>
      </c>
      <c r="O100" s="134">
        <v>0</v>
      </c>
      <c r="P100" s="134">
        <v>0</v>
      </c>
      <c r="Q100" s="134">
        <v>0</v>
      </c>
      <c r="R100" s="134">
        <v>0</v>
      </c>
      <c r="S100" s="134">
        <v>1</v>
      </c>
      <c r="T100" s="130">
        <f t="shared" si="12"/>
        <v>8</v>
      </c>
      <c r="U100" s="164">
        <v>1</v>
      </c>
      <c r="V100" s="51">
        <f t="shared" si="11"/>
        <v>9</v>
      </c>
    </row>
    <row r="101" spans="1:22" x14ac:dyDescent="0.2">
      <c r="A101" s="21">
        <f>'Web Graph Info.'!A93</f>
        <v>42231</v>
      </c>
      <c r="B101" s="134">
        <v>3</v>
      </c>
      <c r="C101" s="134">
        <v>0</v>
      </c>
      <c r="D101" s="134">
        <v>0</v>
      </c>
      <c r="E101" s="134">
        <v>0</v>
      </c>
      <c r="F101" s="134">
        <v>0</v>
      </c>
      <c r="G101" s="134">
        <v>0</v>
      </c>
      <c r="H101" s="134">
        <v>0</v>
      </c>
      <c r="I101" s="134">
        <v>1</v>
      </c>
      <c r="J101" s="134">
        <v>0</v>
      </c>
      <c r="K101" s="206">
        <v>0</v>
      </c>
      <c r="L101" s="206">
        <v>0</v>
      </c>
      <c r="M101" s="206">
        <v>0</v>
      </c>
      <c r="N101" s="206">
        <v>0</v>
      </c>
      <c r="O101" s="206">
        <v>0</v>
      </c>
      <c r="P101" s="206">
        <v>0</v>
      </c>
      <c r="Q101" s="206">
        <v>0</v>
      </c>
      <c r="R101" s="206">
        <v>0</v>
      </c>
      <c r="S101" s="206">
        <v>0</v>
      </c>
      <c r="T101" s="130">
        <f t="shared" si="12"/>
        <v>4</v>
      </c>
      <c r="U101" s="164">
        <v>1.6</v>
      </c>
      <c r="V101" s="51">
        <f t="shared" si="11"/>
        <v>5.6</v>
      </c>
    </row>
    <row r="102" spans="1:22" x14ac:dyDescent="0.2">
      <c r="A102" s="21">
        <f>'Web Graph Info.'!A94</f>
        <v>42232</v>
      </c>
      <c r="B102" s="206">
        <v>3</v>
      </c>
      <c r="C102" s="206">
        <v>0</v>
      </c>
      <c r="D102" s="206">
        <v>0</v>
      </c>
      <c r="E102" s="206">
        <v>0</v>
      </c>
      <c r="F102" s="206">
        <v>0</v>
      </c>
      <c r="G102" s="206">
        <v>0</v>
      </c>
      <c r="H102" s="206">
        <v>0</v>
      </c>
      <c r="I102" s="206">
        <v>1</v>
      </c>
      <c r="J102" s="206">
        <v>0</v>
      </c>
      <c r="K102" s="206">
        <v>0</v>
      </c>
      <c r="L102" s="206">
        <v>0</v>
      </c>
      <c r="M102" s="206">
        <v>0</v>
      </c>
      <c r="N102" s="206">
        <v>0</v>
      </c>
      <c r="O102" s="206">
        <v>0</v>
      </c>
      <c r="P102" s="206">
        <v>0</v>
      </c>
      <c r="Q102" s="206">
        <v>0</v>
      </c>
      <c r="R102" s="206">
        <v>0</v>
      </c>
      <c r="S102" s="206">
        <v>0</v>
      </c>
      <c r="T102" s="206">
        <f t="shared" ref="T102:T103" si="19">IF(SUM(B102:S102)=0,NA(),SUM(B102:S102))</f>
        <v>4</v>
      </c>
      <c r="U102" s="206">
        <v>1.6</v>
      </c>
      <c r="V102" s="51">
        <f t="shared" si="11"/>
        <v>5.6</v>
      </c>
    </row>
    <row r="103" spans="1:22" x14ac:dyDescent="0.2">
      <c r="A103" s="21">
        <f>'Web Graph Info.'!A95</f>
        <v>42233</v>
      </c>
      <c r="B103" s="206">
        <v>3</v>
      </c>
      <c r="C103" s="206">
        <v>0</v>
      </c>
      <c r="D103" s="206">
        <v>0</v>
      </c>
      <c r="E103" s="206">
        <v>0</v>
      </c>
      <c r="F103" s="206">
        <v>0</v>
      </c>
      <c r="G103" s="206">
        <v>0</v>
      </c>
      <c r="H103" s="206">
        <v>0</v>
      </c>
      <c r="I103" s="206">
        <v>1</v>
      </c>
      <c r="J103" s="206">
        <v>0</v>
      </c>
      <c r="K103" s="206">
        <v>0</v>
      </c>
      <c r="L103" s="206">
        <v>0</v>
      </c>
      <c r="M103" s="206">
        <v>0</v>
      </c>
      <c r="N103" s="206">
        <v>0</v>
      </c>
      <c r="O103" s="206">
        <v>0</v>
      </c>
      <c r="P103" s="206">
        <v>0</v>
      </c>
      <c r="Q103" s="206">
        <v>0</v>
      </c>
      <c r="R103" s="206">
        <v>0</v>
      </c>
      <c r="S103" s="206">
        <v>0</v>
      </c>
      <c r="T103" s="206">
        <f t="shared" si="19"/>
        <v>4</v>
      </c>
      <c r="U103" s="206">
        <v>1.6</v>
      </c>
      <c r="V103" s="51">
        <f t="shared" si="11"/>
        <v>5.6</v>
      </c>
    </row>
    <row r="104" spans="1:22" x14ac:dyDescent="0.2">
      <c r="A104" s="21">
        <f>'Web Graph Info.'!A96</f>
        <v>42234</v>
      </c>
      <c r="B104" s="68">
        <v>1</v>
      </c>
      <c r="C104" s="69">
        <v>0</v>
      </c>
      <c r="D104" s="207">
        <v>0</v>
      </c>
      <c r="E104" s="207">
        <v>0</v>
      </c>
      <c r="F104" s="207">
        <v>0</v>
      </c>
      <c r="G104" s="207">
        <v>0</v>
      </c>
      <c r="H104" s="207">
        <v>0</v>
      </c>
      <c r="I104" s="207">
        <v>0</v>
      </c>
      <c r="J104" s="207">
        <v>0</v>
      </c>
      <c r="K104" s="207">
        <v>0</v>
      </c>
      <c r="L104" s="207">
        <v>0</v>
      </c>
      <c r="M104" s="207">
        <v>0</v>
      </c>
      <c r="N104" s="207">
        <v>0</v>
      </c>
      <c r="O104" s="207">
        <v>0</v>
      </c>
      <c r="P104" s="207">
        <v>0</v>
      </c>
      <c r="Q104" s="207">
        <v>0</v>
      </c>
      <c r="R104" s="207">
        <v>0</v>
      </c>
      <c r="S104" s="207">
        <v>0</v>
      </c>
      <c r="T104" s="130">
        <f t="shared" si="12"/>
        <v>1</v>
      </c>
      <c r="U104" s="164">
        <v>0</v>
      </c>
      <c r="V104" s="51">
        <f t="shared" si="11"/>
        <v>1</v>
      </c>
    </row>
    <row r="105" spans="1:22" x14ac:dyDescent="0.2">
      <c r="A105" s="21">
        <f>'Web Graph Info.'!A97</f>
        <v>42235</v>
      </c>
      <c r="B105" s="68">
        <v>0</v>
      </c>
      <c r="C105" s="208">
        <v>0</v>
      </c>
      <c r="D105" s="208">
        <v>0</v>
      </c>
      <c r="E105" s="208">
        <v>0</v>
      </c>
      <c r="F105" s="208">
        <v>0</v>
      </c>
      <c r="G105" s="208">
        <v>0</v>
      </c>
      <c r="H105" s="208">
        <v>0</v>
      </c>
      <c r="I105" s="208">
        <v>0</v>
      </c>
      <c r="J105" s="208">
        <v>0</v>
      </c>
      <c r="K105" s="208">
        <v>0</v>
      </c>
      <c r="L105" s="208">
        <v>0</v>
      </c>
      <c r="M105" s="208">
        <v>0</v>
      </c>
      <c r="N105" s="208">
        <v>0</v>
      </c>
      <c r="O105" s="208">
        <v>0</v>
      </c>
      <c r="P105" s="208">
        <v>0</v>
      </c>
      <c r="Q105" s="208">
        <v>0</v>
      </c>
      <c r="R105" s="208">
        <v>0</v>
      </c>
      <c r="S105" s="208">
        <v>0</v>
      </c>
      <c r="T105" s="208">
        <v>0</v>
      </c>
      <c r="U105" s="208">
        <v>0</v>
      </c>
      <c r="V105" s="208">
        <v>0</v>
      </c>
    </row>
    <row r="106" spans="1:22" x14ac:dyDescent="0.2">
      <c r="A106" s="21">
        <f>'Web Graph Info.'!A98</f>
        <v>42236</v>
      </c>
      <c r="B106" s="51">
        <v>0</v>
      </c>
      <c r="C106" s="71">
        <v>0</v>
      </c>
      <c r="D106" s="136">
        <v>0</v>
      </c>
      <c r="E106" s="136">
        <v>0</v>
      </c>
      <c r="F106" s="136">
        <v>0</v>
      </c>
      <c r="G106" s="136">
        <v>0</v>
      </c>
      <c r="H106" s="136">
        <v>0</v>
      </c>
      <c r="I106" s="71">
        <v>0</v>
      </c>
      <c r="J106" s="71">
        <v>0</v>
      </c>
      <c r="K106" s="136">
        <v>0</v>
      </c>
      <c r="L106" s="136">
        <v>0</v>
      </c>
      <c r="M106" s="136">
        <v>1</v>
      </c>
      <c r="N106" s="136">
        <v>0</v>
      </c>
      <c r="O106" s="136">
        <v>0</v>
      </c>
      <c r="P106" s="136">
        <v>0</v>
      </c>
      <c r="Q106" s="136">
        <v>0</v>
      </c>
      <c r="R106" s="136">
        <v>0</v>
      </c>
      <c r="S106" s="136">
        <v>0</v>
      </c>
      <c r="T106" s="130">
        <f t="shared" si="12"/>
        <v>1</v>
      </c>
      <c r="U106" s="164">
        <v>3</v>
      </c>
      <c r="V106" s="51">
        <f t="shared" si="11"/>
        <v>4</v>
      </c>
    </row>
    <row r="107" spans="1:22" x14ac:dyDescent="0.2">
      <c r="A107" s="21">
        <f>'Web Graph Info.'!A99</f>
        <v>42237</v>
      </c>
      <c r="B107" s="136">
        <v>2</v>
      </c>
      <c r="C107" s="136">
        <v>0</v>
      </c>
      <c r="D107" s="136">
        <v>0</v>
      </c>
      <c r="E107" s="136">
        <v>0</v>
      </c>
      <c r="F107" s="136">
        <v>0</v>
      </c>
      <c r="G107" s="136">
        <v>0</v>
      </c>
      <c r="H107" s="136">
        <v>0</v>
      </c>
      <c r="I107" s="136">
        <v>1</v>
      </c>
      <c r="J107" s="136">
        <v>0</v>
      </c>
      <c r="K107" s="136">
        <v>0</v>
      </c>
      <c r="L107" s="136">
        <v>0</v>
      </c>
      <c r="M107" s="136">
        <v>0</v>
      </c>
      <c r="N107" s="136">
        <v>0</v>
      </c>
      <c r="O107" s="136">
        <v>0</v>
      </c>
      <c r="P107" s="136">
        <v>0</v>
      </c>
      <c r="Q107" s="136">
        <v>0</v>
      </c>
      <c r="R107" s="136">
        <v>0</v>
      </c>
      <c r="S107" s="136">
        <v>0</v>
      </c>
      <c r="T107" s="130">
        <f t="shared" si="12"/>
        <v>3</v>
      </c>
      <c r="U107" s="164">
        <v>1</v>
      </c>
      <c r="V107" s="51">
        <f t="shared" si="11"/>
        <v>4</v>
      </c>
    </row>
    <row r="108" spans="1:22" x14ac:dyDescent="0.2">
      <c r="A108" s="21">
        <f>'Web Graph Info.'!A100</f>
        <v>42238</v>
      </c>
      <c r="B108" s="136">
        <f>4/3</f>
        <v>1.3333333333333333</v>
      </c>
      <c r="C108" s="136">
        <v>0</v>
      </c>
      <c r="D108" s="209">
        <v>0</v>
      </c>
      <c r="E108" s="209">
        <v>0</v>
      </c>
      <c r="F108" s="209">
        <v>0</v>
      </c>
      <c r="G108" s="209">
        <v>0</v>
      </c>
      <c r="H108" s="209">
        <v>0</v>
      </c>
      <c r="I108" s="136">
        <f>6/3</f>
        <v>2</v>
      </c>
      <c r="J108" s="136">
        <v>0.3</v>
      </c>
      <c r="K108" s="136">
        <v>0</v>
      </c>
      <c r="L108" s="209">
        <v>0</v>
      </c>
      <c r="M108" s="211">
        <f>2/3</f>
        <v>0.66666666666666663</v>
      </c>
      <c r="N108" s="136">
        <v>0</v>
      </c>
      <c r="O108" s="136">
        <v>1</v>
      </c>
      <c r="P108" s="136">
        <v>0</v>
      </c>
      <c r="Q108" s="209">
        <v>0</v>
      </c>
      <c r="R108" s="209">
        <v>0</v>
      </c>
      <c r="S108" s="209">
        <v>0</v>
      </c>
      <c r="T108" s="130">
        <f t="shared" si="12"/>
        <v>5.3</v>
      </c>
      <c r="U108" s="164">
        <f>2/3</f>
        <v>0.66666666666666663</v>
      </c>
      <c r="V108" s="51">
        <f t="shared" si="11"/>
        <v>5.9666666666666668</v>
      </c>
    </row>
    <row r="109" spans="1:22" x14ac:dyDescent="0.2">
      <c r="A109" s="21">
        <f>'Web Graph Info.'!A101</f>
        <v>42239</v>
      </c>
      <c r="B109" s="209">
        <f t="shared" ref="B109:B110" si="20">4/3</f>
        <v>1.3333333333333333</v>
      </c>
      <c r="C109" s="209">
        <v>0</v>
      </c>
      <c r="D109" s="209">
        <v>0</v>
      </c>
      <c r="E109" s="209">
        <v>0</v>
      </c>
      <c r="F109" s="209">
        <v>0</v>
      </c>
      <c r="G109" s="209">
        <v>0</v>
      </c>
      <c r="H109" s="209">
        <v>0</v>
      </c>
      <c r="I109" s="209">
        <f t="shared" ref="I109:I110" si="21">6/3</f>
        <v>2</v>
      </c>
      <c r="J109" s="76">
        <v>0.3</v>
      </c>
      <c r="K109" s="209">
        <v>0</v>
      </c>
      <c r="L109" s="209">
        <v>0</v>
      </c>
      <c r="M109" s="211">
        <f t="shared" ref="M109:M110" si="22">2/3</f>
        <v>0.66666666666666663</v>
      </c>
      <c r="N109" s="209">
        <v>0</v>
      </c>
      <c r="O109" s="76">
        <v>1</v>
      </c>
      <c r="P109" s="209">
        <v>0</v>
      </c>
      <c r="Q109" s="209">
        <v>0</v>
      </c>
      <c r="R109" s="209">
        <v>0</v>
      </c>
      <c r="S109" s="209">
        <v>0</v>
      </c>
      <c r="T109" s="130">
        <f t="shared" si="12"/>
        <v>5.3</v>
      </c>
      <c r="U109" s="209">
        <f t="shared" ref="U109:U110" si="23">2/3</f>
        <v>0.66666666666666663</v>
      </c>
      <c r="V109" s="51">
        <f t="shared" si="11"/>
        <v>5.9666666666666668</v>
      </c>
    </row>
    <row r="110" spans="1:22" x14ac:dyDescent="0.2">
      <c r="A110" s="21">
        <f>'Web Graph Info.'!A102</f>
        <v>42240</v>
      </c>
      <c r="B110" s="209">
        <f t="shared" si="20"/>
        <v>1.3333333333333333</v>
      </c>
      <c r="C110" s="209">
        <v>0</v>
      </c>
      <c r="D110" s="209">
        <v>0</v>
      </c>
      <c r="E110" s="209">
        <v>0</v>
      </c>
      <c r="F110" s="209">
        <v>0</v>
      </c>
      <c r="G110" s="209">
        <v>0</v>
      </c>
      <c r="H110" s="209">
        <v>0</v>
      </c>
      <c r="I110" s="209">
        <f t="shared" si="21"/>
        <v>2</v>
      </c>
      <c r="J110" s="138">
        <v>0.3</v>
      </c>
      <c r="K110" s="209">
        <v>0</v>
      </c>
      <c r="L110" s="209">
        <v>0</v>
      </c>
      <c r="M110" s="211">
        <f t="shared" si="22"/>
        <v>0.66666666666666663</v>
      </c>
      <c r="N110" s="209">
        <v>0</v>
      </c>
      <c r="O110" s="138">
        <v>1</v>
      </c>
      <c r="P110" s="209">
        <v>0</v>
      </c>
      <c r="Q110" s="209">
        <v>0</v>
      </c>
      <c r="R110" s="209">
        <v>0</v>
      </c>
      <c r="S110" s="209">
        <v>0</v>
      </c>
      <c r="T110" s="130">
        <f t="shared" si="12"/>
        <v>5.3</v>
      </c>
      <c r="U110" s="209">
        <f t="shared" si="23"/>
        <v>0.66666666666666663</v>
      </c>
      <c r="V110" s="51">
        <f t="shared" si="11"/>
        <v>5.9666666666666668</v>
      </c>
    </row>
    <row r="111" spans="1:22" x14ac:dyDescent="0.2">
      <c r="A111" s="21">
        <f>'Web Graph Info.'!A103</f>
        <v>42241</v>
      </c>
      <c r="B111" s="51">
        <v>5</v>
      </c>
      <c r="C111" s="76">
        <v>0</v>
      </c>
      <c r="D111" s="76">
        <v>0</v>
      </c>
      <c r="E111" s="76">
        <v>0</v>
      </c>
      <c r="F111" s="76">
        <v>0</v>
      </c>
      <c r="G111" s="76">
        <v>0</v>
      </c>
      <c r="H111" s="76">
        <v>0</v>
      </c>
      <c r="I111" s="76">
        <v>1</v>
      </c>
      <c r="J111" s="76">
        <v>3</v>
      </c>
      <c r="K111" s="76">
        <v>0</v>
      </c>
      <c r="L111" s="76">
        <v>0</v>
      </c>
      <c r="M111" s="76">
        <v>0</v>
      </c>
      <c r="N111" s="76">
        <v>0</v>
      </c>
      <c r="O111" s="76">
        <v>2</v>
      </c>
      <c r="P111" s="76">
        <v>0</v>
      </c>
      <c r="Q111" s="76">
        <v>0</v>
      </c>
      <c r="R111" s="76">
        <v>0</v>
      </c>
      <c r="S111" s="76">
        <v>0</v>
      </c>
      <c r="T111" s="130">
        <f t="shared" si="12"/>
        <v>11</v>
      </c>
      <c r="U111" s="164">
        <v>1</v>
      </c>
      <c r="V111" s="51">
        <f t="shared" si="11"/>
        <v>12</v>
      </c>
    </row>
    <row r="112" spans="1:22" x14ac:dyDescent="0.2">
      <c r="A112" s="21">
        <f>'Web Graph Info.'!A104</f>
        <v>42242</v>
      </c>
      <c r="B112" s="51">
        <v>4</v>
      </c>
      <c r="C112" s="77">
        <v>0</v>
      </c>
      <c r="D112" s="139">
        <v>0</v>
      </c>
      <c r="E112" s="139">
        <v>0</v>
      </c>
      <c r="F112" s="139">
        <v>0</v>
      </c>
      <c r="G112" s="139">
        <v>0</v>
      </c>
      <c r="H112" s="139">
        <v>0</v>
      </c>
      <c r="I112" s="77">
        <v>0</v>
      </c>
      <c r="J112" s="77">
        <v>1</v>
      </c>
      <c r="K112" s="139">
        <v>0</v>
      </c>
      <c r="L112" s="139">
        <v>0</v>
      </c>
      <c r="M112" s="139">
        <v>0</v>
      </c>
      <c r="N112" s="139">
        <v>0</v>
      </c>
      <c r="O112" s="139">
        <v>0</v>
      </c>
      <c r="P112" s="139">
        <v>0</v>
      </c>
      <c r="Q112" s="139">
        <v>0</v>
      </c>
      <c r="R112" s="139">
        <v>0</v>
      </c>
      <c r="S112" s="139">
        <v>0</v>
      </c>
      <c r="T112" s="130">
        <f t="shared" si="12"/>
        <v>5</v>
      </c>
      <c r="U112" s="164">
        <v>1</v>
      </c>
      <c r="V112" s="51">
        <f t="shared" si="11"/>
        <v>6</v>
      </c>
    </row>
    <row r="113" spans="1:22" x14ac:dyDescent="0.2">
      <c r="A113" s="21">
        <f>'Web Graph Info.'!A105</f>
        <v>42243</v>
      </c>
      <c r="B113" s="139">
        <v>5</v>
      </c>
      <c r="C113" s="139">
        <v>0</v>
      </c>
      <c r="D113" s="139">
        <v>0</v>
      </c>
      <c r="E113" s="139">
        <v>0</v>
      </c>
      <c r="F113" s="139">
        <v>0</v>
      </c>
      <c r="G113" s="139">
        <v>0</v>
      </c>
      <c r="H113" s="139">
        <v>0</v>
      </c>
      <c r="I113" s="139">
        <v>1</v>
      </c>
      <c r="J113" s="139">
        <v>0</v>
      </c>
      <c r="K113" s="139">
        <v>0</v>
      </c>
      <c r="L113" s="139">
        <v>0</v>
      </c>
      <c r="M113" s="139">
        <v>0</v>
      </c>
      <c r="N113" s="139">
        <v>0</v>
      </c>
      <c r="O113" s="139">
        <v>1</v>
      </c>
      <c r="P113" s="139">
        <v>0</v>
      </c>
      <c r="Q113" s="139">
        <v>0</v>
      </c>
      <c r="R113" s="139">
        <v>0</v>
      </c>
      <c r="S113" s="139">
        <v>0</v>
      </c>
      <c r="T113" s="130">
        <v>7</v>
      </c>
      <c r="U113" s="164">
        <v>2</v>
      </c>
      <c r="V113" s="51">
        <f t="shared" si="11"/>
        <v>9</v>
      </c>
    </row>
    <row r="114" spans="1:22" x14ac:dyDescent="0.2">
      <c r="A114" s="21">
        <f>'Web Graph Info.'!A106</f>
        <v>42244</v>
      </c>
      <c r="B114" s="139">
        <v>4</v>
      </c>
      <c r="C114" s="139">
        <v>0</v>
      </c>
      <c r="D114" s="139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1</v>
      </c>
      <c r="P114" s="139">
        <v>0</v>
      </c>
      <c r="Q114" s="139">
        <v>0</v>
      </c>
      <c r="R114" s="139">
        <v>0</v>
      </c>
      <c r="S114" s="139">
        <v>0</v>
      </c>
      <c r="T114" s="130">
        <f t="shared" si="12"/>
        <v>5</v>
      </c>
      <c r="U114" s="164">
        <v>0</v>
      </c>
      <c r="V114" s="51">
        <f t="shared" si="11"/>
        <v>5</v>
      </c>
    </row>
    <row r="115" spans="1:22" x14ac:dyDescent="0.2">
      <c r="A115" s="21">
        <f>'Web Graph Info.'!A107</f>
        <v>42245</v>
      </c>
      <c r="B115" s="139">
        <v>0</v>
      </c>
      <c r="C115" s="213">
        <v>0</v>
      </c>
      <c r="D115" s="213">
        <v>0</v>
      </c>
      <c r="E115" s="213">
        <v>0</v>
      </c>
      <c r="F115" s="213">
        <v>0</v>
      </c>
      <c r="G115" s="213">
        <v>0</v>
      </c>
      <c r="H115" s="213">
        <v>0</v>
      </c>
      <c r="I115" s="139">
        <v>0.6</v>
      </c>
      <c r="J115" s="139">
        <v>0</v>
      </c>
      <c r="K115" s="213">
        <v>0</v>
      </c>
      <c r="L115" s="213">
        <v>0</v>
      </c>
      <c r="M115" s="213">
        <v>0</v>
      </c>
      <c r="N115" s="213">
        <v>0</v>
      </c>
      <c r="O115" s="139">
        <v>0.3</v>
      </c>
      <c r="P115" s="139">
        <v>0</v>
      </c>
      <c r="Q115" s="213">
        <v>0</v>
      </c>
      <c r="R115" s="213">
        <v>0</v>
      </c>
      <c r="S115" s="213">
        <v>0</v>
      </c>
      <c r="T115" s="130">
        <f t="shared" si="12"/>
        <v>0.89999999999999991</v>
      </c>
      <c r="U115" s="164">
        <v>1</v>
      </c>
      <c r="V115" s="51">
        <f t="shared" si="11"/>
        <v>1.9</v>
      </c>
    </row>
    <row r="116" spans="1:22" x14ac:dyDescent="0.2">
      <c r="A116" s="21">
        <f>'Web Graph Info.'!A108</f>
        <v>42246</v>
      </c>
      <c r="B116" s="77">
        <v>0</v>
      </c>
      <c r="C116" s="213">
        <v>0</v>
      </c>
      <c r="D116" s="213">
        <v>0</v>
      </c>
      <c r="E116" s="213">
        <v>0</v>
      </c>
      <c r="F116" s="213">
        <v>0</v>
      </c>
      <c r="G116" s="213">
        <v>0</v>
      </c>
      <c r="H116" s="213">
        <v>0</v>
      </c>
      <c r="I116" s="77">
        <v>0.6</v>
      </c>
      <c r="J116" s="213">
        <v>0</v>
      </c>
      <c r="K116" s="213">
        <v>0</v>
      </c>
      <c r="L116" s="213">
        <v>0</v>
      </c>
      <c r="M116" s="213">
        <v>0</v>
      </c>
      <c r="N116" s="213">
        <v>0</v>
      </c>
      <c r="O116" s="77">
        <v>0.3</v>
      </c>
      <c r="P116" s="213">
        <v>0</v>
      </c>
      <c r="Q116" s="213">
        <v>0</v>
      </c>
      <c r="R116" s="213">
        <v>0</v>
      </c>
      <c r="S116" s="213">
        <v>0</v>
      </c>
      <c r="T116" s="130">
        <f t="shared" si="12"/>
        <v>0.89999999999999991</v>
      </c>
      <c r="U116" s="164">
        <v>1</v>
      </c>
      <c r="V116" s="51">
        <f t="shared" si="11"/>
        <v>1.9</v>
      </c>
    </row>
    <row r="117" spans="1:22" x14ac:dyDescent="0.2">
      <c r="A117" s="21">
        <f>'Web Graph Info.'!A109</f>
        <v>42247</v>
      </c>
      <c r="B117" s="213">
        <v>0</v>
      </c>
      <c r="C117" s="213">
        <v>0</v>
      </c>
      <c r="D117" s="213">
        <v>0</v>
      </c>
      <c r="E117" s="213">
        <v>0</v>
      </c>
      <c r="F117" s="213">
        <v>0</v>
      </c>
      <c r="G117" s="213">
        <v>0</v>
      </c>
      <c r="H117" s="213">
        <v>0</v>
      </c>
      <c r="I117" s="78">
        <v>0.6</v>
      </c>
      <c r="J117" s="213">
        <v>0</v>
      </c>
      <c r="K117" s="213">
        <v>0</v>
      </c>
      <c r="L117" s="213">
        <v>0</v>
      </c>
      <c r="M117" s="213">
        <v>0</v>
      </c>
      <c r="N117" s="213">
        <v>0</v>
      </c>
      <c r="O117" s="78">
        <v>0.3</v>
      </c>
      <c r="P117" s="213">
        <v>0</v>
      </c>
      <c r="Q117" s="213">
        <v>0</v>
      </c>
      <c r="R117" s="213">
        <v>0</v>
      </c>
      <c r="S117" s="213">
        <v>0</v>
      </c>
      <c r="T117" s="130">
        <f t="shared" si="12"/>
        <v>0.89999999999999991</v>
      </c>
      <c r="U117" s="164">
        <v>1</v>
      </c>
      <c r="V117" s="51">
        <f t="shared" si="11"/>
        <v>1.9</v>
      </c>
    </row>
    <row r="118" spans="1:22" x14ac:dyDescent="0.2">
      <c r="A118" s="21">
        <f>'Web Graph Info.'!A110</f>
        <v>42248</v>
      </c>
      <c r="B118" s="51">
        <v>0</v>
      </c>
      <c r="C118" s="78">
        <v>0</v>
      </c>
      <c r="D118" s="140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1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40">
        <v>0</v>
      </c>
      <c r="S118" s="140">
        <v>0</v>
      </c>
      <c r="T118" s="130">
        <f t="shared" si="12"/>
        <v>1</v>
      </c>
      <c r="U118" s="164">
        <v>0</v>
      </c>
      <c r="V118" s="51">
        <f t="shared" si="11"/>
        <v>1</v>
      </c>
    </row>
    <row r="119" spans="1:22" x14ac:dyDescent="0.2">
      <c r="A119" s="21">
        <f>'Web Graph Info.'!A111</f>
        <v>42249</v>
      </c>
      <c r="B119" s="51">
        <v>2</v>
      </c>
      <c r="C119" s="79">
        <v>0</v>
      </c>
      <c r="D119" s="79">
        <v>0</v>
      </c>
      <c r="E119" s="79">
        <v>0</v>
      </c>
      <c r="F119" s="79">
        <v>0</v>
      </c>
      <c r="G119" s="79">
        <v>0</v>
      </c>
      <c r="H119" s="79">
        <v>0</v>
      </c>
      <c r="I119" s="79">
        <v>2</v>
      </c>
      <c r="J119" s="79">
        <v>0</v>
      </c>
      <c r="K119" s="79">
        <v>0</v>
      </c>
      <c r="L119" s="79">
        <v>0</v>
      </c>
      <c r="M119" s="79">
        <v>0</v>
      </c>
      <c r="N119" s="79">
        <v>0</v>
      </c>
      <c r="O119" s="79">
        <v>0</v>
      </c>
      <c r="P119" s="79">
        <v>0</v>
      </c>
      <c r="Q119" s="79">
        <v>0</v>
      </c>
      <c r="R119" s="79">
        <v>0</v>
      </c>
      <c r="S119" s="79">
        <v>0</v>
      </c>
      <c r="T119" s="130">
        <f t="shared" si="12"/>
        <v>4</v>
      </c>
      <c r="U119" s="164">
        <v>0</v>
      </c>
      <c r="V119" s="51">
        <f t="shared" si="11"/>
        <v>4</v>
      </c>
    </row>
    <row r="120" spans="1:22" x14ac:dyDescent="0.2">
      <c r="A120" s="21">
        <f>'Web Graph Info.'!A112</f>
        <v>42250</v>
      </c>
      <c r="B120" s="51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0">
        <v>0</v>
      </c>
      <c r="O120" s="80">
        <v>1</v>
      </c>
      <c r="P120" s="80">
        <v>0</v>
      </c>
      <c r="Q120" s="80">
        <v>0</v>
      </c>
      <c r="R120" s="80">
        <v>0</v>
      </c>
      <c r="S120" s="80">
        <v>0</v>
      </c>
      <c r="T120" s="130">
        <f t="shared" si="12"/>
        <v>1</v>
      </c>
      <c r="U120" s="164">
        <v>0</v>
      </c>
      <c r="V120" s="51">
        <f t="shared" si="11"/>
        <v>1</v>
      </c>
    </row>
    <row r="121" spans="1:22" x14ac:dyDescent="0.2">
      <c r="A121" s="21">
        <f>'Web Graph Info.'!A113</f>
        <v>42251</v>
      </c>
      <c r="B121" s="142">
        <v>1</v>
      </c>
      <c r="C121" s="142">
        <v>0</v>
      </c>
      <c r="D121" s="142">
        <v>0</v>
      </c>
      <c r="E121" s="142">
        <v>0</v>
      </c>
      <c r="F121" s="142">
        <v>0</v>
      </c>
      <c r="G121" s="142">
        <v>0</v>
      </c>
      <c r="H121" s="142">
        <v>0</v>
      </c>
      <c r="I121" s="142">
        <v>0</v>
      </c>
      <c r="J121" s="142">
        <v>0</v>
      </c>
      <c r="K121" s="142">
        <v>0</v>
      </c>
      <c r="L121" s="142">
        <v>0</v>
      </c>
      <c r="M121" s="142">
        <v>0</v>
      </c>
      <c r="N121" s="142">
        <v>0</v>
      </c>
      <c r="O121" s="142">
        <v>0</v>
      </c>
      <c r="P121" s="142">
        <v>0</v>
      </c>
      <c r="Q121" s="142">
        <v>0</v>
      </c>
      <c r="R121" s="142">
        <v>0</v>
      </c>
      <c r="S121" s="142">
        <v>0</v>
      </c>
      <c r="T121" s="130">
        <f t="shared" si="12"/>
        <v>1</v>
      </c>
      <c r="U121" s="164">
        <v>0</v>
      </c>
      <c r="V121" s="51">
        <f t="shared" si="11"/>
        <v>1</v>
      </c>
    </row>
    <row r="122" spans="1:22" x14ac:dyDescent="0.2">
      <c r="A122" s="21">
        <f>'Web Graph Info.'!A114</f>
        <v>42252</v>
      </c>
      <c r="B122" s="142">
        <v>0.5</v>
      </c>
      <c r="C122" s="142">
        <v>0</v>
      </c>
      <c r="D122" s="142">
        <v>0</v>
      </c>
      <c r="E122" s="142">
        <v>0</v>
      </c>
      <c r="F122" s="142">
        <v>0</v>
      </c>
      <c r="G122" s="142">
        <v>0</v>
      </c>
      <c r="H122" s="142">
        <v>0</v>
      </c>
      <c r="I122" s="142">
        <v>0.75</v>
      </c>
      <c r="J122" s="142">
        <v>0.75</v>
      </c>
      <c r="K122" s="142">
        <v>0</v>
      </c>
      <c r="L122" s="142">
        <v>0</v>
      </c>
      <c r="M122" s="142">
        <v>0</v>
      </c>
      <c r="N122" s="142">
        <v>0</v>
      </c>
      <c r="O122" s="142">
        <v>1</v>
      </c>
      <c r="P122" s="142">
        <v>0</v>
      </c>
      <c r="Q122" s="142">
        <v>0</v>
      </c>
      <c r="R122" s="142">
        <v>0</v>
      </c>
      <c r="S122" s="142">
        <v>0</v>
      </c>
      <c r="T122" s="130">
        <f t="shared" si="12"/>
        <v>3</v>
      </c>
      <c r="U122" s="217">
        <v>1.25</v>
      </c>
      <c r="V122" s="51">
        <f t="shared" si="11"/>
        <v>4.25</v>
      </c>
    </row>
    <row r="123" spans="1:22" x14ac:dyDescent="0.2">
      <c r="A123" s="21">
        <f>'Web Graph Info.'!A115</f>
        <v>42253</v>
      </c>
      <c r="B123" s="216">
        <v>0.5</v>
      </c>
      <c r="C123" s="216">
        <v>0</v>
      </c>
      <c r="D123" s="216">
        <v>0</v>
      </c>
      <c r="E123" s="216">
        <v>0</v>
      </c>
      <c r="F123" s="216">
        <v>0</v>
      </c>
      <c r="G123" s="216">
        <v>0</v>
      </c>
      <c r="H123" s="216">
        <v>0</v>
      </c>
      <c r="I123" s="216">
        <v>0.75</v>
      </c>
      <c r="J123" s="216">
        <v>0.75</v>
      </c>
      <c r="K123" s="216">
        <v>0</v>
      </c>
      <c r="L123" s="216">
        <v>0</v>
      </c>
      <c r="M123" s="216">
        <v>0</v>
      </c>
      <c r="N123" s="216">
        <v>0</v>
      </c>
      <c r="O123" s="216">
        <v>1</v>
      </c>
      <c r="P123" s="216">
        <v>0</v>
      </c>
      <c r="Q123" s="216">
        <v>0</v>
      </c>
      <c r="R123" s="216">
        <v>0</v>
      </c>
      <c r="S123" s="216">
        <v>0</v>
      </c>
      <c r="T123" s="216">
        <f t="shared" ref="T123:T125" si="24">IF(SUM(B123:S123)=0,NA(),SUM(B123:S123))</f>
        <v>3</v>
      </c>
      <c r="U123" s="217">
        <v>1.25</v>
      </c>
      <c r="V123" s="216">
        <f t="shared" ref="V123:V125" si="25">T123+U123</f>
        <v>4.25</v>
      </c>
    </row>
    <row r="124" spans="1:22" x14ac:dyDescent="0.2">
      <c r="A124" s="21">
        <f>'Web Graph Info.'!A116</f>
        <v>42254</v>
      </c>
      <c r="B124" s="216">
        <v>0.5</v>
      </c>
      <c r="C124" s="216">
        <v>0</v>
      </c>
      <c r="D124" s="216">
        <v>0</v>
      </c>
      <c r="E124" s="216">
        <v>0</v>
      </c>
      <c r="F124" s="216">
        <v>0</v>
      </c>
      <c r="G124" s="216">
        <v>0</v>
      </c>
      <c r="H124" s="216">
        <v>0</v>
      </c>
      <c r="I124" s="216">
        <v>0.75</v>
      </c>
      <c r="J124" s="216">
        <v>0.75</v>
      </c>
      <c r="K124" s="216">
        <v>0</v>
      </c>
      <c r="L124" s="216">
        <v>0</v>
      </c>
      <c r="M124" s="216">
        <v>0</v>
      </c>
      <c r="N124" s="216">
        <v>0</v>
      </c>
      <c r="O124" s="216">
        <v>1</v>
      </c>
      <c r="P124" s="216">
        <v>0</v>
      </c>
      <c r="Q124" s="216">
        <v>0</v>
      </c>
      <c r="R124" s="216">
        <v>0</v>
      </c>
      <c r="S124" s="216">
        <v>0</v>
      </c>
      <c r="T124" s="216">
        <f t="shared" si="24"/>
        <v>3</v>
      </c>
      <c r="U124" s="217">
        <v>1.25</v>
      </c>
      <c r="V124" s="216">
        <f t="shared" si="25"/>
        <v>4.25</v>
      </c>
    </row>
    <row r="125" spans="1:22" x14ac:dyDescent="0.2">
      <c r="A125" s="21">
        <f>'Web Graph Info.'!A117</f>
        <v>42255</v>
      </c>
      <c r="B125" s="216">
        <v>0.5</v>
      </c>
      <c r="C125" s="216">
        <v>0</v>
      </c>
      <c r="D125" s="216">
        <v>0</v>
      </c>
      <c r="E125" s="216">
        <v>0</v>
      </c>
      <c r="F125" s="216">
        <v>0</v>
      </c>
      <c r="G125" s="216">
        <v>0</v>
      </c>
      <c r="H125" s="216">
        <v>0</v>
      </c>
      <c r="I125" s="216">
        <v>0.75</v>
      </c>
      <c r="J125" s="216">
        <v>0.75</v>
      </c>
      <c r="K125" s="216">
        <v>0</v>
      </c>
      <c r="L125" s="216">
        <v>0</v>
      </c>
      <c r="M125" s="216">
        <v>0</v>
      </c>
      <c r="N125" s="216">
        <v>0</v>
      </c>
      <c r="O125" s="216">
        <v>1</v>
      </c>
      <c r="P125" s="216">
        <v>0</v>
      </c>
      <c r="Q125" s="216">
        <v>0</v>
      </c>
      <c r="R125" s="216">
        <v>0</v>
      </c>
      <c r="S125" s="216">
        <v>0</v>
      </c>
      <c r="T125" s="216">
        <f t="shared" si="24"/>
        <v>3</v>
      </c>
      <c r="U125" s="217">
        <v>1.25</v>
      </c>
      <c r="V125" s="216">
        <f t="shared" si="25"/>
        <v>4.25</v>
      </c>
    </row>
    <row r="126" spans="1:22" x14ac:dyDescent="0.2">
      <c r="A126" s="21">
        <f>'Web Graph Info.'!A118</f>
        <v>42256</v>
      </c>
      <c r="B126" s="51">
        <v>0</v>
      </c>
      <c r="C126" s="87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3</v>
      </c>
      <c r="J126" s="87">
        <v>0</v>
      </c>
      <c r="K126" s="87">
        <v>0</v>
      </c>
      <c r="L126" s="87">
        <v>0</v>
      </c>
      <c r="M126" s="87">
        <v>0</v>
      </c>
      <c r="N126" s="87">
        <v>0</v>
      </c>
      <c r="O126" s="87">
        <v>0</v>
      </c>
      <c r="P126" s="87">
        <v>0</v>
      </c>
      <c r="Q126" s="87">
        <v>0</v>
      </c>
      <c r="R126" s="87">
        <v>0</v>
      </c>
      <c r="S126" s="87">
        <v>0</v>
      </c>
      <c r="T126" s="130">
        <f t="shared" si="12"/>
        <v>3</v>
      </c>
      <c r="U126" s="164">
        <v>2</v>
      </c>
      <c r="V126" s="51">
        <f t="shared" si="11"/>
        <v>5</v>
      </c>
    </row>
    <row r="127" spans="1:22" x14ac:dyDescent="0.2">
      <c r="A127" s="21">
        <f>'Web Graph Info.'!A119</f>
        <v>42257</v>
      </c>
      <c r="B127" s="143">
        <v>0</v>
      </c>
      <c r="C127" s="143">
        <v>0</v>
      </c>
      <c r="D127" s="143">
        <v>0</v>
      </c>
      <c r="E127" s="143">
        <v>0</v>
      </c>
      <c r="F127" s="143">
        <v>0</v>
      </c>
      <c r="G127" s="143">
        <v>0</v>
      </c>
      <c r="H127" s="143">
        <v>0</v>
      </c>
      <c r="I127" s="143">
        <v>0</v>
      </c>
      <c r="J127" s="143">
        <v>0</v>
      </c>
      <c r="K127" s="143">
        <v>0</v>
      </c>
      <c r="L127" s="143">
        <v>0</v>
      </c>
      <c r="M127" s="143">
        <v>0</v>
      </c>
      <c r="N127" s="143">
        <v>0</v>
      </c>
      <c r="O127" s="143">
        <v>2</v>
      </c>
      <c r="P127" s="143">
        <v>0</v>
      </c>
      <c r="Q127" s="143">
        <v>0</v>
      </c>
      <c r="R127" s="143">
        <v>0</v>
      </c>
      <c r="S127" s="143">
        <v>0</v>
      </c>
      <c r="T127" s="130">
        <f t="shared" si="12"/>
        <v>2</v>
      </c>
      <c r="U127" s="164">
        <v>0</v>
      </c>
      <c r="V127" s="51">
        <f t="shared" si="11"/>
        <v>2</v>
      </c>
    </row>
    <row r="128" spans="1:22" x14ac:dyDescent="0.2">
      <c r="A128" s="21">
        <f>'Web Graph Info.'!A120</f>
        <v>42258</v>
      </c>
      <c r="B128" s="143">
        <v>0</v>
      </c>
      <c r="C128" s="143">
        <v>0</v>
      </c>
      <c r="D128" s="143">
        <v>0</v>
      </c>
      <c r="E128" s="143">
        <v>0</v>
      </c>
      <c r="F128" s="143">
        <v>0</v>
      </c>
      <c r="G128" s="143">
        <v>0</v>
      </c>
      <c r="H128" s="143">
        <v>0</v>
      </c>
      <c r="I128" s="143">
        <v>1</v>
      </c>
      <c r="J128" s="143">
        <v>0</v>
      </c>
      <c r="K128" s="143">
        <v>0</v>
      </c>
      <c r="L128" s="143">
        <v>0</v>
      </c>
      <c r="M128" s="143">
        <v>0</v>
      </c>
      <c r="N128" s="143">
        <v>0</v>
      </c>
      <c r="O128" s="143">
        <v>0</v>
      </c>
      <c r="P128" s="143">
        <v>0</v>
      </c>
      <c r="Q128" s="143">
        <v>0</v>
      </c>
      <c r="R128" s="143">
        <v>0</v>
      </c>
      <c r="S128" s="143">
        <v>0</v>
      </c>
      <c r="T128" s="130">
        <f t="shared" si="12"/>
        <v>1</v>
      </c>
      <c r="U128" s="164"/>
      <c r="V128" s="51">
        <f t="shared" si="11"/>
        <v>1</v>
      </c>
    </row>
    <row r="129" spans="1:23" x14ac:dyDescent="0.2">
      <c r="A129" s="21">
        <f>'Web Graph Info.'!A121</f>
        <v>42259</v>
      </c>
      <c r="B129" s="143">
        <v>3.6</v>
      </c>
      <c r="C129" s="143">
        <v>0</v>
      </c>
      <c r="D129" s="143">
        <v>0</v>
      </c>
      <c r="E129" s="143">
        <v>0</v>
      </c>
      <c r="F129" s="143">
        <v>0</v>
      </c>
      <c r="G129" s="143">
        <v>0</v>
      </c>
      <c r="H129" s="143">
        <v>0</v>
      </c>
      <c r="I129" s="143">
        <v>1</v>
      </c>
      <c r="J129" s="143">
        <v>0.3</v>
      </c>
      <c r="K129" s="143">
        <v>0</v>
      </c>
      <c r="L129" s="143">
        <v>0.3</v>
      </c>
      <c r="M129" s="143">
        <v>0</v>
      </c>
      <c r="N129" s="143">
        <v>0</v>
      </c>
      <c r="O129" s="143">
        <v>1.6</v>
      </c>
      <c r="P129" s="143">
        <v>0</v>
      </c>
      <c r="Q129" s="143">
        <v>0</v>
      </c>
      <c r="R129" s="143">
        <v>0</v>
      </c>
      <c r="S129" s="143">
        <v>0</v>
      </c>
      <c r="T129" s="130">
        <f t="shared" si="12"/>
        <v>6.7999999999999989</v>
      </c>
      <c r="U129" s="164">
        <v>0</v>
      </c>
      <c r="V129" s="51">
        <f t="shared" si="11"/>
        <v>6.7999999999999989</v>
      </c>
    </row>
    <row r="130" spans="1:23" x14ac:dyDescent="0.2">
      <c r="A130" s="21">
        <f>'Web Graph Info.'!A122</f>
        <v>42260</v>
      </c>
      <c r="B130" s="219">
        <v>3.6</v>
      </c>
      <c r="C130" s="219">
        <v>0</v>
      </c>
      <c r="D130" s="219">
        <v>0</v>
      </c>
      <c r="E130" s="219">
        <v>0</v>
      </c>
      <c r="F130" s="219">
        <v>0</v>
      </c>
      <c r="G130" s="219">
        <v>0</v>
      </c>
      <c r="H130" s="219">
        <v>0</v>
      </c>
      <c r="I130" s="219">
        <v>1</v>
      </c>
      <c r="J130" s="219">
        <v>0.3</v>
      </c>
      <c r="K130" s="219">
        <v>0</v>
      </c>
      <c r="L130" s="219">
        <v>0.3</v>
      </c>
      <c r="M130" s="219">
        <v>0</v>
      </c>
      <c r="N130" s="219">
        <v>0</v>
      </c>
      <c r="O130" s="219">
        <v>1.6</v>
      </c>
      <c r="P130" s="219">
        <v>0</v>
      </c>
      <c r="Q130" s="219">
        <v>0</v>
      </c>
      <c r="R130" s="219">
        <v>0</v>
      </c>
      <c r="S130" s="219">
        <v>0</v>
      </c>
      <c r="T130" s="219">
        <f t="shared" ref="T130:T131" si="26">IF(SUM(B130:S130)=0,NA(),SUM(B130:S130))</f>
        <v>6.7999999999999989</v>
      </c>
      <c r="U130" s="219">
        <v>0</v>
      </c>
      <c r="V130" s="219">
        <f t="shared" ref="V130:V131" si="27">T130+U130</f>
        <v>6.7999999999999989</v>
      </c>
    </row>
    <row r="131" spans="1:23" x14ac:dyDescent="0.2">
      <c r="A131" s="21">
        <f>'Web Graph Info.'!A123</f>
        <v>42261</v>
      </c>
      <c r="B131" s="219">
        <v>3.6</v>
      </c>
      <c r="C131" s="219">
        <v>0</v>
      </c>
      <c r="D131" s="219">
        <v>0</v>
      </c>
      <c r="E131" s="219">
        <v>0</v>
      </c>
      <c r="F131" s="219">
        <v>0</v>
      </c>
      <c r="G131" s="219">
        <v>0</v>
      </c>
      <c r="H131" s="219">
        <v>0</v>
      </c>
      <c r="I131" s="219">
        <v>1</v>
      </c>
      <c r="J131" s="219">
        <v>0.3</v>
      </c>
      <c r="K131" s="219">
        <v>0</v>
      </c>
      <c r="L131" s="219">
        <v>0.3</v>
      </c>
      <c r="M131" s="219">
        <v>0</v>
      </c>
      <c r="N131" s="219">
        <v>0</v>
      </c>
      <c r="O131" s="219">
        <v>1.6</v>
      </c>
      <c r="P131" s="219">
        <v>0</v>
      </c>
      <c r="Q131" s="219">
        <v>0</v>
      </c>
      <c r="R131" s="219">
        <v>0</v>
      </c>
      <c r="S131" s="219">
        <v>0</v>
      </c>
      <c r="T131" s="219">
        <f t="shared" si="26"/>
        <v>6.7999999999999989</v>
      </c>
      <c r="U131" s="219">
        <v>0</v>
      </c>
      <c r="V131" s="219">
        <f t="shared" si="27"/>
        <v>6.7999999999999989</v>
      </c>
    </row>
    <row r="132" spans="1:23" x14ac:dyDescent="0.2">
      <c r="A132" s="21">
        <f>'Web Graph Info.'!A124</f>
        <v>42262</v>
      </c>
      <c r="B132" s="51">
        <v>15</v>
      </c>
      <c r="C132" s="88">
        <v>3</v>
      </c>
      <c r="D132" s="88">
        <v>0</v>
      </c>
      <c r="E132" s="88">
        <v>0</v>
      </c>
      <c r="F132" s="88">
        <v>0</v>
      </c>
      <c r="G132" s="88">
        <v>0</v>
      </c>
      <c r="H132" s="88">
        <v>0</v>
      </c>
      <c r="I132" s="88">
        <v>1</v>
      </c>
      <c r="J132" s="88">
        <v>0</v>
      </c>
      <c r="K132" s="88">
        <v>0</v>
      </c>
      <c r="L132" s="88">
        <v>0</v>
      </c>
      <c r="M132" s="88">
        <v>0</v>
      </c>
      <c r="N132" s="88">
        <v>0</v>
      </c>
      <c r="O132" s="88">
        <v>1</v>
      </c>
      <c r="P132" s="88">
        <v>0</v>
      </c>
      <c r="Q132" s="88">
        <v>0</v>
      </c>
      <c r="R132" s="88">
        <v>0</v>
      </c>
      <c r="S132" s="88">
        <v>0</v>
      </c>
      <c r="T132" s="130">
        <f t="shared" si="12"/>
        <v>20</v>
      </c>
      <c r="U132" s="164">
        <v>2</v>
      </c>
      <c r="V132" s="51">
        <f t="shared" si="11"/>
        <v>22</v>
      </c>
    </row>
    <row r="133" spans="1:23" x14ac:dyDescent="0.2">
      <c r="A133" s="21">
        <f>'Web Graph Info.'!A125</f>
        <v>42263</v>
      </c>
      <c r="B133" s="51">
        <v>33</v>
      </c>
      <c r="C133" s="96">
        <v>0</v>
      </c>
      <c r="D133" s="96">
        <v>0</v>
      </c>
      <c r="E133" s="96">
        <v>0</v>
      </c>
      <c r="F133" s="96">
        <v>0</v>
      </c>
      <c r="G133" s="96">
        <v>0</v>
      </c>
      <c r="H133" s="96">
        <v>0</v>
      </c>
      <c r="I133" s="96">
        <v>1</v>
      </c>
      <c r="J133" s="96">
        <v>4</v>
      </c>
      <c r="K133" s="96">
        <v>0</v>
      </c>
      <c r="L133" s="96">
        <v>1</v>
      </c>
      <c r="M133" s="96">
        <v>0</v>
      </c>
      <c r="N133" s="96">
        <v>0</v>
      </c>
      <c r="O133" s="96">
        <v>3</v>
      </c>
      <c r="P133" s="96">
        <v>0</v>
      </c>
      <c r="Q133" s="96">
        <v>0</v>
      </c>
      <c r="R133" s="96">
        <v>0</v>
      </c>
      <c r="S133" s="96">
        <v>0</v>
      </c>
      <c r="T133" s="130">
        <f t="shared" si="12"/>
        <v>42</v>
      </c>
      <c r="U133" s="164">
        <v>0</v>
      </c>
      <c r="V133" s="51">
        <f t="shared" si="11"/>
        <v>42</v>
      </c>
      <c r="W133" s="4"/>
    </row>
    <row r="134" spans="1:23" x14ac:dyDescent="0.2">
      <c r="A134" s="21">
        <f>'Web Graph Info.'!A126</f>
        <v>42264</v>
      </c>
      <c r="B134" s="51">
        <v>57</v>
      </c>
      <c r="C134" s="96">
        <v>0</v>
      </c>
      <c r="D134" s="96">
        <v>0</v>
      </c>
      <c r="E134" s="96">
        <v>0</v>
      </c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>
        <v>0</v>
      </c>
      <c r="N134" s="96">
        <v>0</v>
      </c>
      <c r="O134" s="96">
        <v>5</v>
      </c>
      <c r="P134" s="96">
        <v>0</v>
      </c>
      <c r="Q134" s="96">
        <v>0</v>
      </c>
      <c r="R134" s="96">
        <v>0</v>
      </c>
      <c r="S134" s="96">
        <v>0</v>
      </c>
      <c r="T134" s="130">
        <f t="shared" si="12"/>
        <v>62</v>
      </c>
      <c r="U134" s="164">
        <v>24</v>
      </c>
      <c r="V134" s="51">
        <f t="shared" si="11"/>
        <v>86</v>
      </c>
    </row>
    <row r="135" spans="1:23" x14ac:dyDescent="0.2">
      <c r="A135" s="21">
        <f>'Web Graph Info.'!A127</f>
        <v>42265</v>
      </c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30" t="e">
        <f t="shared" si="12"/>
        <v>#N/A</v>
      </c>
      <c r="U135" s="164"/>
      <c r="V135" s="51" t="e">
        <f t="shared" si="11"/>
        <v>#N/A</v>
      </c>
    </row>
    <row r="136" spans="1:23" x14ac:dyDescent="0.2">
      <c r="A136" s="21">
        <f>'Web Graph Info.'!A128</f>
        <v>42266</v>
      </c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30" t="e">
        <f t="shared" si="12"/>
        <v>#N/A</v>
      </c>
      <c r="U136" s="164"/>
      <c r="V136" s="51" t="e">
        <f t="shared" si="11"/>
        <v>#N/A</v>
      </c>
    </row>
    <row r="137" spans="1:23" x14ac:dyDescent="0.2">
      <c r="A137" s="21">
        <f>'Web Graph Info.'!A129</f>
        <v>42267</v>
      </c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164" t="e">
        <f t="shared" ref="T137:T155" si="28">IF(SUM(B137:S137)=0,NA(),SUM(B137:S137))</f>
        <v>#N/A</v>
      </c>
      <c r="U137" s="164"/>
      <c r="V137" s="51" t="e">
        <f t="shared" si="11"/>
        <v>#N/A</v>
      </c>
    </row>
    <row r="138" spans="1:23" x14ac:dyDescent="0.2">
      <c r="A138" s="21">
        <f>'Web Graph Info.'!A130</f>
        <v>42268</v>
      </c>
      <c r="B138" s="51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164" t="e">
        <f t="shared" si="28"/>
        <v>#N/A</v>
      </c>
      <c r="U138" s="164"/>
      <c r="V138" s="51" t="e">
        <f t="shared" si="11"/>
        <v>#N/A</v>
      </c>
    </row>
    <row r="139" spans="1:23" x14ac:dyDescent="0.2">
      <c r="A139" s="21">
        <f>'Web Graph Info.'!A131</f>
        <v>42269</v>
      </c>
      <c r="B139" s="51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164" t="e">
        <f t="shared" si="28"/>
        <v>#N/A</v>
      </c>
      <c r="U139" s="164"/>
      <c r="V139" s="51" t="e">
        <f t="shared" ref="V139:V173" si="29">T139+U139</f>
        <v>#N/A</v>
      </c>
    </row>
    <row r="140" spans="1:23" x14ac:dyDescent="0.2">
      <c r="A140" s="21">
        <f>'Web Graph Info.'!A132</f>
        <v>42270</v>
      </c>
      <c r="B140" s="51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130" t="e">
        <f t="shared" si="28"/>
        <v>#N/A</v>
      </c>
      <c r="U140" s="164"/>
      <c r="V140" s="51" t="e">
        <f t="shared" si="29"/>
        <v>#N/A</v>
      </c>
    </row>
    <row r="141" spans="1:23" x14ac:dyDescent="0.2">
      <c r="A141" s="21">
        <f>'Web Graph Info.'!A133</f>
        <v>42271</v>
      </c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30" t="e">
        <f t="shared" si="28"/>
        <v>#N/A</v>
      </c>
      <c r="U141" s="164"/>
      <c r="V141" s="51" t="e">
        <f t="shared" si="29"/>
        <v>#N/A</v>
      </c>
    </row>
    <row r="142" spans="1:23" x14ac:dyDescent="0.2">
      <c r="A142" s="21">
        <f>'Web Graph Info.'!A134</f>
        <v>42272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30" t="e">
        <f t="shared" si="28"/>
        <v>#N/A</v>
      </c>
      <c r="U142" s="164"/>
      <c r="V142" s="51" t="e">
        <f t="shared" si="29"/>
        <v>#N/A</v>
      </c>
    </row>
    <row r="143" spans="1:23" x14ac:dyDescent="0.2">
      <c r="A143" s="21">
        <f>'Web Graph Info.'!A135</f>
        <v>42273</v>
      </c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30" t="e">
        <f t="shared" si="28"/>
        <v>#N/A</v>
      </c>
      <c r="U143" s="164"/>
      <c r="V143" s="51" t="e">
        <f t="shared" si="29"/>
        <v>#N/A</v>
      </c>
    </row>
    <row r="144" spans="1:23" x14ac:dyDescent="0.2">
      <c r="A144" s="21">
        <f>'Web Graph Info.'!A136</f>
        <v>42274</v>
      </c>
      <c r="B144" s="51"/>
      <c r="C144" s="51"/>
      <c r="D144" s="51"/>
      <c r="E144" s="148"/>
      <c r="F144" s="148"/>
      <c r="G144" s="148"/>
      <c r="H144" s="148"/>
      <c r="I144" s="148"/>
      <c r="J144" s="51"/>
      <c r="K144" s="51"/>
      <c r="L144" s="51"/>
      <c r="M144" s="51"/>
      <c r="N144" s="51"/>
      <c r="O144" s="51"/>
      <c r="P144" s="51"/>
      <c r="Q144" s="148"/>
      <c r="R144" s="148"/>
      <c r="S144" s="148"/>
      <c r="T144" s="130" t="e">
        <f t="shared" si="28"/>
        <v>#N/A</v>
      </c>
      <c r="U144" s="164"/>
      <c r="V144" s="51" t="e">
        <f t="shared" si="29"/>
        <v>#N/A</v>
      </c>
    </row>
    <row r="145" spans="1:22" x14ac:dyDescent="0.2">
      <c r="A145" s="21">
        <f>'Web Graph Info.'!A137</f>
        <v>42275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130" t="e">
        <f t="shared" si="28"/>
        <v>#N/A</v>
      </c>
      <c r="U145" s="164"/>
      <c r="V145" s="51" t="e">
        <f t="shared" si="29"/>
        <v>#N/A</v>
      </c>
    </row>
    <row r="146" spans="1:22" x14ac:dyDescent="0.2">
      <c r="A146" s="21">
        <f>'Web Graph Info.'!A138</f>
        <v>42276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130" t="e">
        <f t="shared" si="28"/>
        <v>#N/A</v>
      </c>
      <c r="U146" s="164"/>
      <c r="V146" s="51" t="e">
        <f t="shared" si="29"/>
        <v>#N/A</v>
      </c>
    </row>
    <row r="147" spans="1:22" x14ac:dyDescent="0.2">
      <c r="A147" s="21">
        <f>'Web Graph Info.'!A139</f>
        <v>42277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130" t="e">
        <f t="shared" si="28"/>
        <v>#N/A</v>
      </c>
      <c r="U147" s="164"/>
      <c r="V147" s="51" t="e">
        <f t="shared" si="29"/>
        <v>#N/A</v>
      </c>
    </row>
    <row r="148" spans="1:22" x14ac:dyDescent="0.2">
      <c r="A148" s="21">
        <f>'Web Graph Info.'!A140</f>
        <v>42278</v>
      </c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30" t="e">
        <f t="shared" si="28"/>
        <v>#N/A</v>
      </c>
      <c r="U148" s="164"/>
      <c r="V148" s="51" t="e">
        <f t="shared" si="29"/>
        <v>#N/A</v>
      </c>
    </row>
    <row r="149" spans="1:22" x14ac:dyDescent="0.2">
      <c r="A149" s="21">
        <f>'Web Graph Info.'!A141</f>
        <v>42279</v>
      </c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30" t="e">
        <f t="shared" si="28"/>
        <v>#N/A</v>
      </c>
      <c r="U149" s="164"/>
      <c r="V149" s="51" t="e">
        <f t="shared" si="29"/>
        <v>#N/A</v>
      </c>
    </row>
    <row r="150" spans="1:22" x14ac:dyDescent="0.2">
      <c r="A150" s="21">
        <f>'Web Graph Info.'!A142</f>
        <v>42280</v>
      </c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30" t="e">
        <f t="shared" si="28"/>
        <v>#N/A</v>
      </c>
      <c r="U150" s="164"/>
      <c r="V150" s="51" t="e">
        <f t="shared" si="29"/>
        <v>#N/A</v>
      </c>
    </row>
    <row r="151" spans="1:22" x14ac:dyDescent="0.2">
      <c r="A151" s="21">
        <f>'Web Graph Info.'!A143</f>
        <v>42281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130" t="e">
        <f t="shared" si="28"/>
        <v>#N/A</v>
      </c>
      <c r="U151" s="164"/>
      <c r="V151" s="51" t="e">
        <f t="shared" si="29"/>
        <v>#N/A</v>
      </c>
    </row>
    <row r="152" spans="1:22" x14ac:dyDescent="0.2">
      <c r="A152" s="21">
        <f>'Web Graph Info.'!A144</f>
        <v>42282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130" t="e">
        <f t="shared" si="28"/>
        <v>#N/A</v>
      </c>
      <c r="U152" s="164"/>
      <c r="V152" s="51" t="e">
        <f t="shared" si="29"/>
        <v>#N/A</v>
      </c>
    </row>
    <row r="153" spans="1:22" x14ac:dyDescent="0.2">
      <c r="A153" s="21">
        <f>'Web Graph Info.'!A145</f>
        <v>42283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130" t="e">
        <f t="shared" si="28"/>
        <v>#N/A</v>
      </c>
      <c r="U153" s="164"/>
      <c r="V153" s="51" t="e">
        <f t="shared" si="29"/>
        <v>#N/A</v>
      </c>
    </row>
    <row r="154" spans="1:22" s="101" customFormat="1" x14ac:dyDescent="0.2">
      <c r="A154" s="21">
        <f>'Web Graph Info.'!A146</f>
        <v>42284</v>
      </c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6" t="e">
        <f t="shared" si="28"/>
        <v>#N/A</v>
      </c>
      <c r="U154" s="164"/>
      <c r="V154" s="156" t="e">
        <f t="shared" si="29"/>
        <v>#N/A</v>
      </c>
    </row>
    <row r="155" spans="1:22" s="101" customFormat="1" x14ac:dyDescent="0.2">
      <c r="A155" s="21">
        <f>'Web Graph Info.'!A147</f>
        <v>42285</v>
      </c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6" t="e">
        <f t="shared" si="28"/>
        <v>#N/A</v>
      </c>
      <c r="U155" s="164"/>
      <c r="V155" s="156" t="e">
        <f t="shared" si="29"/>
        <v>#N/A</v>
      </c>
    </row>
    <row r="156" spans="1:22" s="101" customFormat="1" x14ac:dyDescent="0.2">
      <c r="A156" s="21">
        <f>'Web Graph Info.'!A148</f>
        <v>42286</v>
      </c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 t="e">
        <f t="shared" ref="T156" si="30">IF(SUM(B156:S156)=0,NA(),SUM(B156:S156))</f>
        <v>#N/A</v>
      </c>
      <c r="U156" s="164"/>
      <c r="V156" s="156" t="e">
        <f t="shared" si="29"/>
        <v>#N/A</v>
      </c>
    </row>
    <row r="157" spans="1:22" s="101" customFormat="1" x14ac:dyDescent="0.2">
      <c r="A157" s="21">
        <f>'Web Graph Info.'!A149</f>
        <v>42287</v>
      </c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 t="e">
        <f>IF(SUM(B157:S157)=0,NA(),SUM(B157:S157))</f>
        <v>#N/A</v>
      </c>
      <c r="U157" s="164"/>
      <c r="V157" s="156" t="e">
        <f>T157+U157</f>
        <v>#N/A</v>
      </c>
    </row>
    <row r="158" spans="1:22" s="101" customFormat="1" x14ac:dyDescent="0.2">
      <c r="A158" s="21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 t="e">
        <f t="shared" ref="T158:T173" si="31">IF(SUM(B158:S158)=0,NA(),SUM(B158:S158))</f>
        <v>#N/A</v>
      </c>
      <c r="U158" s="164"/>
      <c r="V158" s="157" t="e">
        <f t="shared" si="29"/>
        <v>#N/A</v>
      </c>
    </row>
    <row r="159" spans="1:22" s="101" customFormat="1" x14ac:dyDescent="0.2">
      <c r="A159" s="21"/>
      <c r="B159" s="157"/>
      <c r="C159" s="157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57"/>
      <c r="P159" s="157"/>
      <c r="Q159" s="157"/>
      <c r="R159" s="157"/>
      <c r="S159" s="157"/>
      <c r="T159" s="157" t="e">
        <f t="shared" si="31"/>
        <v>#N/A</v>
      </c>
      <c r="U159" s="164"/>
      <c r="V159" s="157" t="e">
        <f t="shared" si="29"/>
        <v>#N/A</v>
      </c>
    </row>
    <row r="160" spans="1:22" s="101" customFormat="1" x14ac:dyDescent="0.2">
      <c r="A160" s="21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 t="e">
        <f t="shared" si="31"/>
        <v>#N/A</v>
      </c>
      <c r="U160" s="164"/>
      <c r="V160" s="157" t="e">
        <f t="shared" si="29"/>
        <v>#N/A</v>
      </c>
    </row>
    <row r="161" spans="1:22" s="101" customFormat="1" x14ac:dyDescent="0.2">
      <c r="A161" s="21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 t="e">
        <f t="shared" si="31"/>
        <v>#N/A</v>
      </c>
      <c r="U161" s="164"/>
      <c r="V161" s="157" t="e">
        <f t="shared" si="29"/>
        <v>#N/A</v>
      </c>
    </row>
    <row r="162" spans="1:22" s="101" customFormat="1" x14ac:dyDescent="0.2">
      <c r="A162" s="2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57" t="e">
        <f t="shared" si="31"/>
        <v>#N/A</v>
      </c>
      <c r="U162" s="164"/>
      <c r="V162" s="157" t="e">
        <f t="shared" si="29"/>
        <v>#N/A</v>
      </c>
    </row>
    <row r="163" spans="1:22" s="101" customFormat="1" x14ac:dyDescent="0.2">
      <c r="A163" s="2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57" t="e">
        <f t="shared" si="31"/>
        <v>#N/A</v>
      </c>
      <c r="U163" s="164"/>
      <c r="V163" s="157" t="e">
        <f t="shared" si="29"/>
        <v>#N/A</v>
      </c>
    </row>
    <row r="164" spans="1:22" s="101" customFormat="1" x14ac:dyDescent="0.2">
      <c r="A164" s="2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57" t="e">
        <f t="shared" si="31"/>
        <v>#N/A</v>
      </c>
      <c r="U164" s="164"/>
      <c r="V164" s="157" t="e">
        <f t="shared" si="29"/>
        <v>#N/A</v>
      </c>
    </row>
    <row r="165" spans="1:22" s="101" customFormat="1" x14ac:dyDescent="0.2">
      <c r="A165" s="21"/>
      <c r="B165" s="157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57"/>
      <c r="P165" s="157"/>
      <c r="Q165" s="157"/>
      <c r="R165" s="157"/>
      <c r="S165" s="157"/>
      <c r="T165" s="157" t="e">
        <f t="shared" si="31"/>
        <v>#N/A</v>
      </c>
      <c r="U165" s="164"/>
      <c r="V165" s="157" t="e">
        <f t="shared" si="29"/>
        <v>#N/A</v>
      </c>
    </row>
    <row r="166" spans="1:22" s="101" customFormat="1" x14ac:dyDescent="0.2">
      <c r="A166" s="21"/>
      <c r="B166" s="157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57" t="e">
        <f t="shared" si="31"/>
        <v>#N/A</v>
      </c>
      <c r="U166" s="164"/>
      <c r="V166" s="157" t="e">
        <f t="shared" si="29"/>
        <v>#N/A</v>
      </c>
    </row>
    <row r="167" spans="1:22" s="101" customFormat="1" x14ac:dyDescent="0.2">
      <c r="A167" s="21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 t="e">
        <f t="shared" si="31"/>
        <v>#N/A</v>
      </c>
      <c r="U167" s="157"/>
      <c r="V167" s="157" t="e">
        <f t="shared" si="29"/>
        <v>#N/A</v>
      </c>
    </row>
    <row r="168" spans="1:22" s="101" customFormat="1" x14ac:dyDescent="0.2">
      <c r="A168" s="21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 t="e">
        <f t="shared" si="31"/>
        <v>#N/A</v>
      </c>
      <c r="U168" s="157"/>
      <c r="V168" s="157" t="e">
        <f t="shared" si="29"/>
        <v>#N/A</v>
      </c>
    </row>
    <row r="169" spans="1:22" s="101" customFormat="1" x14ac:dyDescent="0.2">
      <c r="A169" s="21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 t="e">
        <f t="shared" si="31"/>
        <v>#N/A</v>
      </c>
      <c r="U169" s="157"/>
      <c r="V169" s="157" t="e">
        <f t="shared" si="29"/>
        <v>#N/A</v>
      </c>
    </row>
    <row r="170" spans="1:22" s="101" customFormat="1" x14ac:dyDescent="0.2">
      <c r="A170" s="21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 t="e">
        <f t="shared" si="31"/>
        <v>#N/A</v>
      </c>
      <c r="U170" s="157"/>
      <c r="V170" s="157" t="e">
        <f t="shared" si="29"/>
        <v>#N/A</v>
      </c>
    </row>
    <row r="171" spans="1:22" s="101" customFormat="1" x14ac:dyDescent="0.2">
      <c r="A171" s="21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 t="e">
        <f t="shared" si="31"/>
        <v>#N/A</v>
      </c>
      <c r="U171" s="157"/>
      <c r="V171" s="157" t="e">
        <f t="shared" si="29"/>
        <v>#N/A</v>
      </c>
    </row>
    <row r="172" spans="1:22" s="101" customFormat="1" x14ac:dyDescent="0.2">
      <c r="A172" s="21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 t="e">
        <f t="shared" si="31"/>
        <v>#N/A</v>
      </c>
      <c r="U172" s="157"/>
      <c r="V172" s="157" t="e">
        <f t="shared" si="29"/>
        <v>#N/A</v>
      </c>
    </row>
    <row r="173" spans="1:22" s="101" customFormat="1" x14ac:dyDescent="0.2">
      <c r="A173" s="21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 t="e">
        <f t="shared" si="31"/>
        <v>#N/A</v>
      </c>
      <c r="U173" s="157"/>
      <c r="V173" s="157" t="e">
        <f t="shared" si="29"/>
        <v>#N/A</v>
      </c>
    </row>
    <row r="174" spans="1:22" s="101" customFormat="1" x14ac:dyDescent="0.2"/>
    <row r="175" spans="1:22" ht="12.75" customHeight="1" x14ac:dyDescent="0.2">
      <c r="A175" s="51"/>
      <c r="B175" s="51" t="s">
        <v>27</v>
      </c>
      <c r="C175" s="51"/>
      <c r="D175" s="51"/>
      <c r="E175" s="51"/>
      <c r="F175" s="51"/>
      <c r="G175" s="51"/>
      <c r="H175" s="51"/>
      <c r="I175" s="51" t="s">
        <v>28</v>
      </c>
      <c r="J175" s="51"/>
      <c r="K175" s="51"/>
      <c r="L175" s="51"/>
      <c r="M175" s="51"/>
      <c r="N175" s="51"/>
      <c r="O175" s="51" t="s">
        <v>29</v>
      </c>
      <c r="P175" s="51"/>
      <c r="Q175" s="51"/>
      <c r="R175" s="51" t="s">
        <v>30</v>
      </c>
      <c r="S175" s="51"/>
      <c r="T175" s="51" t="s">
        <v>31</v>
      </c>
      <c r="U175" s="51">
        <v>0</v>
      </c>
      <c r="V175" s="51"/>
    </row>
    <row r="176" spans="1:22" ht="25.5" x14ac:dyDescent="0.2">
      <c r="A176" s="51"/>
      <c r="B176" s="51" t="s">
        <v>34</v>
      </c>
      <c r="C176" s="51" t="s">
        <v>35</v>
      </c>
      <c r="D176" s="51" t="s">
        <v>36</v>
      </c>
      <c r="E176" s="51" t="s">
        <v>37</v>
      </c>
      <c r="F176" s="51" t="s">
        <v>38</v>
      </c>
      <c r="G176" s="51" t="s">
        <v>39</v>
      </c>
      <c r="H176" s="51" t="s">
        <v>40</v>
      </c>
      <c r="I176" s="51" t="s">
        <v>41</v>
      </c>
      <c r="J176" s="51" t="s">
        <v>42</v>
      </c>
      <c r="K176" s="51" t="s">
        <v>43</v>
      </c>
      <c r="L176" s="51" t="s">
        <v>44</v>
      </c>
      <c r="M176" s="51" t="s">
        <v>50</v>
      </c>
      <c r="N176" s="51" t="s">
        <v>40</v>
      </c>
      <c r="O176" s="51" t="s">
        <v>46</v>
      </c>
      <c r="P176" s="51" t="s">
        <v>47</v>
      </c>
      <c r="Q176" s="51" t="s">
        <v>40</v>
      </c>
      <c r="R176" s="51" t="s">
        <v>51</v>
      </c>
      <c r="S176" s="51" t="s">
        <v>49</v>
      </c>
      <c r="T176" s="51"/>
      <c r="U176" s="51"/>
      <c r="V176" s="51"/>
    </row>
    <row r="177" spans="1:22" x14ac:dyDescent="0.2">
      <c r="A177" s="51" t="s">
        <v>52</v>
      </c>
      <c r="B177" s="51">
        <f>SUM(B10:B135)</f>
        <v>1578.099999999999</v>
      </c>
      <c r="C177" s="51">
        <f t="shared" ref="C177:V177" si="32">SUM(C10:C135)</f>
        <v>14.700000000000001</v>
      </c>
      <c r="D177" s="51">
        <f t="shared" si="32"/>
        <v>0</v>
      </c>
      <c r="E177" s="51">
        <f t="shared" si="32"/>
        <v>4</v>
      </c>
      <c r="F177" s="51">
        <f t="shared" si="32"/>
        <v>0</v>
      </c>
      <c r="G177" s="51">
        <f t="shared" si="32"/>
        <v>0</v>
      </c>
      <c r="H177" s="51">
        <f t="shared" si="32"/>
        <v>0</v>
      </c>
      <c r="I177" s="51">
        <f t="shared" si="32"/>
        <v>128.69999999999999</v>
      </c>
      <c r="J177" s="51">
        <f t="shared" si="32"/>
        <v>74.399999999999991</v>
      </c>
      <c r="K177" s="51">
        <f t="shared" si="32"/>
        <v>0</v>
      </c>
      <c r="L177" s="51">
        <f t="shared" si="32"/>
        <v>20.600000000000005</v>
      </c>
      <c r="M177" s="51">
        <f t="shared" si="32"/>
        <v>33.799999999999997</v>
      </c>
      <c r="N177" s="51">
        <f t="shared" si="32"/>
        <v>0</v>
      </c>
      <c r="O177" s="51">
        <f t="shared" si="32"/>
        <v>92.399999999999963</v>
      </c>
      <c r="P177" s="51">
        <f t="shared" si="32"/>
        <v>0</v>
      </c>
      <c r="Q177" s="51">
        <f t="shared" si="32"/>
        <v>0</v>
      </c>
      <c r="R177" s="51">
        <f t="shared" si="32"/>
        <v>9.6999999999999993</v>
      </c>
      <c r="S177" s="51">
        <f t="shared" si="32"/>
        <v>1</v>
      </c>
      <c r="T177" s="51" t="e">
        <f t="shared" si="32"/>
        <v>#N/A</v>
      </c>
      <c r="U177" s="51">
        <f t="shared" si="32"/>
        <v>772.00000000000011</v>
      </c>
      <c r="V177" s="51" t="e">
        <f t="shared" si="32"/>
        <v>#N/A</v>
      </c>
    </row>
    <row r="185" spans="1:22" x14ac:dyDescent="0.2">
      <c r="V185" s="223" t="s">
        <v>33</v>
      </c>
    </row>
    <row r="186" spans="1:22" x14ac:dyDescent="0.2">
      <c r="V186" s="223"/>
    </row>
    <row r="187" spans="1:22" x14ac:dyDescent="0.2">
      <c r="V187" t="e">
        <f>SUM(V12:V184)</f>
        <v>#N/A</v>
      </c>
    </row>
  </sheetData>
  <dataConsolidate/>
  <mergeCells count="8">
    <mergeCell ref="A1:C1"/>
    <mergeCell ref="V185:V186"/>
    <mergeCell ref="B8:H8"/>
    <mergeCell ref="I8:N8"/>
    <mergeCell ref="O8:Q8"/>
    <mergeCell ref="R8:S8"/>
    <mergeCell ref="T8:T9"/>
    <mergeCell ref="V8:V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91"/>
  <sheetViews>
    <sheetView zoomScaleNormal="100" workbookViewId="0">
      <pane xSplit="21" ySplit="8" topLeftCell="V132" activePane="bottomRight" state="frozen"/>
      <selection activeCell="I88" sqref="I88"/>
      <selection pane="topRight" activeCell="I88" sqref="I88"/>
      <selection pane="bottomLeft" activeCell="I88" sqref="I88"/>
      <selection pane="bottomRight" activeCell="B147" sqref="B14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  <col min="22" max="22" width="9.140625" style="1"/>
  </cols>
  <sheetData>
    <row r="1" spans="1:22" x14ac:dyDescent="0.2">
      <c r="A1" s="221" t="s">
        <v>53</v>
      </c>
      <c r="B1" s="221"/>
      <c r="C1" s="221"/>
      <c r="H1" s="1"/>
      <c r="I1"/>
      <c r="N1" s="1"/>
      <c r="O1"/>
      <c r="Q1" s="1"/>
      <c r="R1"/>
      <c r="S1" s="1"/>
      <c r="T1"/>
      <c r="V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  <c r="V2"/>
    </row>
    <row r="3" spans="1:22" x14ac:dyDescent="0.2">
      <c r="A3" s="229" t="s">
        <v>245</v>
      </c>
      <c r="B3" s="226"/>
      <c r="C3" s="226"/>
      <c r="E3" s="227" t="s">
        <v>246</v>
      </c>
      <c r="F3" s="227"/>
      <c r="G3" s="52"/>
      <c r="H3" s="47"/>
      <c r="I3"/>
      <c r="N3" s="1"/>
      <c r="O3"/>
      <c r="Q3" s="1"/>
      <c r="R3"/>
      <c r="S3" s="1"/>
      <c r="T3"/>
      <c r="V3"/>
    </row>
    <row r="4" spans="1:22" x14ac:dyDescent="0.2">
      <c r="A4" s="226" t="s">
        <v>55</v>
      </c>
      <c r="B4" s="226"/>
      <c r="C4" s="226"/>
      <c r="D4" s="226"/>
      <c r="E4" s="22" t="s">
        <v>56</v>
      </c>
      <c r="H4" s="1"/>
      <c r="I4"/>
      <c r="N4" s="1"/>
      <c r="O4"/>
      <c r="Q4" s="1"/>
      <c r="R4"/>
      <c r="S4" s="1"/>
      <c r="T4"/>
      <c r="V4"/>
    </row>
    <row r="5" spans="1:22" x14ac:dyDescent="0.2">
      <c r="A5" s="226" t="s">
        <v>26</v>
      </c>
      <c r="B5" s="226"/>
      <c r="C5" s="226"/>
      <c r="H5" s="1"/>
      <c r="I5"/>
      <c r="N5" s="1"/>
      <c r="O5"/>
      <c r="Q5" s="1"/>
      <c r="R5"/>
      <c r="S5" s="1"/>
      <c r="T5"/>
      <c r="V5"/>
    </row>
    <row r="6" spans="1:22" x14ac:dyDescent="0.2">
      <c r="B6"/>
      <c r="H6" s="1"/>
      <c r="I6"/>
      <c r="N6" s="1"/>
      <c r="O6"/>
      <c r="Q6" s="1"/>
      <c r="R6"/>
      <c r="S6" s="1"/>
      <c r="T6"/>
      <c r="V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s="4" t="s">
        <v>48</v>
      </c>
      <c r="S8" s="1" t="s">
        <v>49</v>
      </c>
      <c r="T8" s="223"/>
      <c r="V8" s="223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51" t="e">
        <f>IF(SUM(B9:S9)=0,NA(),SUM(B9:S9))</f>
        <v>#N/A</v>
      </c>
      <c r="V9" s="51" t="e">
        <f>SUM(T9+U9)</f>
        <v>#N/A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28" t="e">
        <f t="shared" ref="T10:T15" si="0">IF(SUM(B10:S10)=0,NA(),SUM(B10:S10))</f>
        <v>#N/A</v>
      </c>
      <c r="V10" s="51" t="e">
        <f t="shared" ref="V10:V49" si="1">SUM(T10+U10)</f>
        <v>#N/A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28" t="e">
        <f t="shared" si="0"/>
        <v>#N/A</v>
      </c>
      <c r="V11" s="51" t="e">
        <f t="shared" si="1"/>
        <v>#N/A</v>
      </c>
    </row>
    <row r="12" spans="1:22" x14ac:dyDescent="0.2">
      <c r="A12" s="11"/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128" t="e">
        <f t="shared" si="0"/>
        <v>#N/A</v>
      </c>
      <c r="V12" s="51" t="e">
        <f t="shared" si="1"/>
        <v>#N/A</v>
      </c>
    </row>
    <row r="13" spans="1:22" x14ac:dyDescent="0.2">
      <c r="A13" s="172"/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128" t="e">
        <f t="shared" si="0"/>
        <v>#N/A</v>
      </c>
      <c r="V13" s="51" t="e">
        <f t="shared" si="1"/>
        <v>#N/A</v>
      </c>
    </row>
    <row r="14" spans="1:22" x14ac:dyDescent="0.2">
      <c r="A14" s="172"/>
      <c r="B14"/>
      <c r="H14" s="1"/>
      <c r="I14" s="4"/>
      <c r="J14" s="4"/>
      <c r="K14" s="4"/>
      <c r="L14" s="4"/>
      <c r="M14" s="4"/>
      <c r="N14" s="1"/>
      <c r="O14"/>
      <c r="Q14" s="1"/>
      <c r="R14" s="4"/>
      <c r="S14" s="1"/>
      <c r="T14" s="128" t="e">
        <f t="shared" si="0"/>
        <v>#N/A</v>
      </c>
      <c r="V14" s="51" t="e">
        <f t="shared" si="1"/>
        <v>#N/A</v>
      </c>
    </row>
    <row r="15" spans="1:22" x14ac:dyDescent="0.2">
      <c r="A15" s="172"/>
      <c r="B15"/>
      <c r="H15" s="1"/>
      <c r="I15" s="4"/>
      <c r="J15" s="4"/>
      <c r="K15" s="4"/>
      <c r="L15" s="4"/>
      <c r="M15" s="4"/>
      <c r="N15" s="1"/>
      <c r="O15"/>
      <c r="Q15" s="1"/>
      <c r="R15" s="4"/>
      <c r="S15" s="1"/>
      <c r="T15" s="128" t="e">
        <f t="shared" si="0"/>
        <v>#N/A</v>
      </c>
      <c r="V15" s="51" t="e">
        <f t="shared" si="1"/>
        <v>#N/A</v>
      </c>
    </row>
    <row r="16" spans="1:22" x14ac:dyDescent="0.2">
      <c r="A16" s="172"/>
      <c r="B16"/>
      <c r="H16" s="1"/>
      <c r="I16" s="4"/>
      <c r="J16" s="4"/>
      <c r="K16" s="4"/>
      <c r="L16" s="4"/>
      <c r="M16" s="4"/>
      <c r="N16" s="1"/>
      <c r="O16"/>
      <c r="Q16" s="1"/>
      <c r="R16" s="4"/>
      <c r="S16" s="1"/>
      <c r="T16" s="128" t="e">
        <f t="shared" ref="T16:T20" si="2">IF(SUM(B16:S16)=0,NA(),SUM(B16:S16))</f>
        <v>#N/A</v>
      </c>
      <c r="V16" s="51" t="e">
        <f t="shared" si="1"/>
        <v>#N/A</v>
      </c>
    </row>
    <row r="17" spans="1:22" x14ac:dyDescent="0.2">
      <c r="A17" s="172"/>
      <c r="B17"/>
      <c r="H17" s="1"/>
      <c r="I17" s="4"/>
      <c r="J17" s="4"/>
      <c r="K17" s="4"/>
      <c r="L17" s="4"/>
      <c r="M17" s="4"/>
      <c r="N17" s="1"/>
      <c r="O17"/>
      <c r="Q17" s="1"/>
      <c r="R17" s="4"/>
      <c r="S17" s="1"/>
      <c r="T17" s="128" t="e">
        <f t="shared" si="2"/>
        <v>#N/A</v>
      </c>
      <c r="V17" s="51" t="e">
        <f t="shared" si="1"/>
        <v>#N/A</v>
      </c>
    </row>
    <row r="18" spans="1:22" x14ac:dyDescent="0.2">
      <c r="A18" s="172"/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128" t="e">
        <f t="shared" si="2"/>
        <v>#N/A</v>
      </c>
      <c r="V18" s="51" t="e">
        <f t="shared" si="1"/>
        <v>#N/A</v>
      </c>
    </row>
    <row r="19" spans="1:22" x14ac:dyDescent="0.2">
      <c r="A19" s="172"/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128" t="e">
        <f t="shared" si="2"/>
        <v>#N/A</v>
      </c>
      <c r="V19" s="51" t="e">
        <f t="shared" si="1"/>
        <v>#N/A</v>
      </c>
    </row>
    <row r="20" spans="1:22" x14ac:dyDescent="0.2">
      <c r="A20" s="172"/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128" t="e">
        <f t="shared" si="2"/>
        <v>#N/A</v>
      </c>
      <c r="V20" s="51" t="e">
        <f t="shared" si="1"/>
        <v>#N/A</v>
      </c>
    </row>
    <row r="21" spans="1:22" x14ac:dyDescent="0.2">
      <c r="A21" s="172"/>
      <c r="B21"/>
      <c r="I21"/>
      <c r="O21"/>
      <c r="R21"/>
      <c r="T21" s="164">
        <v>0</v>
      </c>
      <c r="V21" s="51">
        <f t="shared" si="1"/>
        <v>0</v>
      </c>
    </row>
    <row r="22" spans="1:22" x14ac:dyDescent="0.2">
      <c r="A22" s="172">
        <f>'Web Graph Info.'!A2</f>
        <v>42140</v>
      </c>
      <c r="B22"/>
      <c r="I22"/>
      <c r="O22"/>
      <c r="R22"/>
      <c r="T22" s="164">
        <v>0</v>
      </c>
      <c r="V22" s="51">
        <f t="shared" si="1"/>
        <v>0</v>
      </c>
    </row>
    <row r="23" spans="1:22" x14ac:dyDescent="0.2">
      <c r="A23" s="172">
        <f>'Web Graph Info.'!A3</f>
        <v>42141</v>
      </c>
      <c r="B23"/>
      <c r="I23"/>
      <c r="O23"/>
      <c r="R23"/>
      <c r="T23" s="164">
        <v>0</v>
      </c>
      <c r="V23" s="51">
        <f t="shared" si="1"/>
        <v>0</v>
      </c>
    </row>
    <row r="24" spans="1:22" x14ac:dyDescent="0.2">
      <c r="A24" s="172">
        <f>'Web Graph Info.'!A4</f>
        <v>42142</v>
      </c>
      <c r="B24"/>
      <c r="I24"/>
      <c r="O24"/>
      <c r="R24"/>
      <c r="T24" s="164">
        <v>0</v>
      </c>
      <c r="V24" s="51">
        <f t="shared" si="1"/>
        <v>0</v>
      </c>
    </row>
    <row r="25" spans="1:22" x14ac:dyDescent="0.2">
      <c r="A25" s="172">
        <f>'Web Graph Info.'!A5</f>
        <v>42143</v>
      </c>
      <c r="B25"/>
      <c r="I25"/>
      <c r="O25"/>
      <c r="R25"/>
      <c r="T25" s="164">
        <v>0</v>
      </c>
      <c r="V25" s="51">
        <f t="shared" si="1"/>
        <v>0</v>
      </c>
    </row>
    <row r="26" spans="1:22" x14ac:dyDescent="0.2">
      <c r="A26" s="172">
        <f>'Web Graph Info.'!A6</f>
        <v>42144</v>
      </c>
      <c r="B26"/>
      <c r="I26"/>
      <c r="O26"/>
      <c r="R26"/>
      <c r="T26" s="164">
        <v>0</v>
      </c>
      <c r="V26" s="51">
        <f t="shared" si="1"/>
        <v>0</v>
      </c>
    </row>
    <row r="27" spans="1:22" x14ac:dyDescent="0.2">
      <c r="A27" s="172">
        <f>'Web Graph Info.'!A7</f>
        <v>42145</v>
      </c>
      <c r="B27"/>
      <c r="I27"/>
      <c r="O27"/>
      <c r="R27"/>
      <c r="T27" s="164">
        <v>0</v>
      </c>
      <c r="V27" s="51">
        <f t="shared" si="1"/>
        <v>0</v>
      </c>
    </row>
    <row r="28" spans="1:22" x14ac:dyDescent="0.2">
      <c r="A28" s="172">
        <f>'Web Graph Info.'!A8</f>
        <v>42146</v>
      </c>
      <c r="B28"/>
      <c r="I28"/>
      <c r="O28"/>
      <c r="R28"/>
      <c r="T28" s="164">
        <v>0</v>
      </c>
      <c r="V28" s="51">
        <f t="shared" si="1"/>
        <v>0</v>
      </c>
    </row>
    <row r="29" spans="1:22" x14ac:dyDescent="0.2">
      <c r="A29" s="172">
        <f>'Web Graph Info.'!A9</f>
        <v>42147</v>
      </c>
      <c r="B29"/>
      <c r="I29"/>
      <c r="O29"/>
      <c r="R29"/>
      <c r="T29" s="164">
        <v>0</v>
      </c>
      <c r="V29" s="51">
        <f t="shared" si="1"/>
        <v>0</v>
      </c>
    </row>
    <row r="30" spans="1:22" x14ac:dyDescent="0.2">
      <c r="A30" s="172">
        <f>'Web Graph Info.'!A10</f>
        <v>42148</v>
      </c>
      <c r="B30"/>
      <c r="I30"/>
      <c r="O30"/>
      <c r="R30"/>
      <c r="T30" s="164">
        <v>0</v>
      </c>
      <c r="V30" s="51">
        <f t="shared" si="1"/>
        <v>0</v>
      </c>
    </row>
    <row r="31" spans="1:22" x14ac:dyDescent="0.2">
      <c r="A31" s="172">
        <f>'Web Graph Info.'!A11</f>
        <v>42149</v>
      </c>
      <c r="B31"/>
      <c r="I31"/>
      <c r="O31"/>
      <c r="R31"/>
      <c r="T31" s="164">
        <v>0</v>
      </c>
      <c r="V31" s="51">
        <f t="shared" si="1"/>
        <v>0</v>
      </c>
    </row>
    <row r="32" spans="1:22" x14ac:dyDescent="0.2">
      <c r="A32" s="172">
        <f>'Web Graph Info.'!A12</f>
        <v>42150</v>
      </c>
      <c r="B32"/>
      <c r="I32"/>
      <c r="O32"/>
      <c r="R32"/>
      <c r="S32">
        <v>0</v>
      </c>
      <c r="T32" s="164">
        <v>0</v>
      </c>
      <c r="V32" s="51">
        <f t="shared" si="1"/>
        <v>0</v>
      </c>
    </row>
    <row r="33" spans="1:22" x14ac:dyDescent="0.2">
      <c r="A33" s="172">
        <f>'Web Graph Info.'!A13</f>
        <v>42151</v>
      </c>
      <c r="B33"/>
      <c r="I33"/>
      <c r="O33"/>
      <c r="R33"/>
      <c r="S33">
        <v>0</v>
      </c>
      <c r="T33" s="164">
        <v>0</v>
      </c>
      <c r="V33" s="51">
        <f t="shared" si="1"/>
        <v>0</v>
      </c>
    </row>
    <row r="34" spans="1:22" x14ac:dyDescent="0.2">
      <c r="A34" s="172">
        <f>'Web Graph Info.'!A14</f>
        <v>42152</v>
      </c>
      <c r="B34"/>
      <c r="I34"/>
      <c r="O34"/>
      <c r="R34"/>
      <c r="S34">
        <v>0</v>
      </c>
      <c r="T34" s="164">
        <v>0</v>
      </c>
      <c r="V34" s="51">
        <f t="shared" si="1"/>
        <v>0</v>
      </c>
    </row>
    <row r="35" spans="1:22" x14ac:dyDescent="0.2">
      <c r="A35" s="172">
        <f>'Web Graph Info.'!A15</f>
        <v>42153</v>
      </c>
      <c r="B35"/>
      <c r="I35"/>
      <c r="O35"/>
      <c r="R35"/>
      <c r="S35">
        <v>0</v>
      </c>
      <c r="T35" s="164">
        <v>0</v>
      </c>
      <c r="V35" s="51">
        <f t="shared" si="1"/>
        <v>0</v>
      </c>
    </row>
    <row r="36" spans="1:22" x14ac:dyDescent="0.2">
      <c r="A36" s="172">
        <f>'Web Graph Info.'!A16</f>
        <v>42154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>
        <v>0</v>
      </c>
      <c r="T36" s="164">
        <v>0</v>
      </c>
      <c r="V36" s="51">
        <f t="shared" si="1"/>
        <v>0</v>
      </c>
    </row>
    <row r="37" spans="1:22" x14ac:dyDescent="0.2">
      <c r="A37" s="172">
        <f>'Web Graph Info.'!A17</f>
        <v>42155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>
        <v>0</v>
      </c>
      <c r="T37" s="164">
        <v>0</v>
      </c>
      <c r="V37" s="51">
        <f t="shared" si="1"/>
        <v>0</v>
      </c>
    </row>
    <row r="38" spans="1:22" x14ac:dyDescent="0.2">
      <c r="A38" s="172">
        <f>'Web Graph Info.'!A18</f>
        <v>42156</v>
      </c>
      <c r="B38"/>
      <c r="I38"/>
      <c r="O38"/>
      <c r="R38"/>
      <c r="S38">
        <v>0</v>
      </c>
      <c r="T38" s="164">
        <v>0</v>
      </c>
      <c r="V38" s="51">
        <f t="shared" si="1"/>
        <v>0</v>
      </c>
    </row>
    <row r="39" spans="1:22" x14ac:dyDescent="0.2">
      <c r="A39" s="172">
        <f>'Web Graph Info.'!A19</f>
        <v>42157</v>
      </c>
      <c r="B39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>
        <v>5</v>
      </c>
      <c r="P39">
        <v>0</v>
      </c>
      <c r="Q39">
        <v>0</v>
      </c>
      <c r="R39">
        <v>0</v>
      </c>
      <c r="S39">
        <v>0</v>
      </c>
      <c r="T39" s="164">
        <v>5</v>
      </c>
      <c r="U39">
        <v>0</v>
      </c>
      <c r="V39" s="51">
        <f t="shared" si="1"/>
        <v>5</v>
      </c>
    </row>
    <row r="40" spans="1:22" x14ac:dyDescent="0.2">
      <c r="A40" s="172">
        <f>'Web Graph Info.'!A20</f>
        <v>42158</v>
      </c>
      <c r="B40">
        <v>3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7</v>
      </c>
      <c r="N40">
        <v>0</v>
      </c>
      <c r="O40">
        <v>28</v>
      </c>
      <c r="P40">
        <v>0</v>
      </c>
      <c r="Q40">
        <v>0</v>
      </c>
      <c r="R40">
        <v>0</v>
      </c>
      <c r="S40">
        <v>0</v>
      </c>
      <c r="T40" s="164">
        <v>41</v>
      </c>
      <c r="U40">
        <v>10</v>
      </c>
      <c r="V40" s="51">
        <f t="shared" si="1"/>
        <v>51</v>
      </c>
    </row>
    <row r="41" spans="1:22" x14ac:dyDescent="0.2">
      <c r="A41" s="172">
        <f>'Web Graph Info.'!A21</f>
        <v>42159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0</v>
      </c>
      <c r="Q41">
        <v>0</v>
      </c>
      <c r="R41">
        <v>0</v>
      </c>
      <c r="S41">
        <v>0</v>
      </c>
      <c r="T41" s="164">
        <v>4</v>
      </c>
      <c r="U41">
        <v>0</v>
      </c>
      <c r="V41" s="51">
        <f t="shared" si="1"/>
        <v>4</v>
      </c>
    </row>
    <row r="42" spans="1:22" x14ac:dyDescent="0.2">
      <c r="A42" s="172">
        <f>'Web Graph Info.'!A22</f>
        <v>42160</v>
      </c>
      <c r="B42">
        <v>18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82</v>
      </c>
      <c r="P42">
        <v>0</v>
      </c>
      <c r="Q42">
        <v>0</v>
      </c>
      <c r="R42">
        <v>0</v>
      </c>
      <c r="S42">
        <v>0</v>
      </c>
      <c r="T42" s="164">
        <v>107</v>
      </c>
      <c r="U42">
        <v>1</v>
      </c>
      <c r="V42" s="51">
        <f>SUM(T42+U42)</f>
        <v>108</v>
      </c>
    </row>
    <row r="43" spans="1:22" x14ac:dyDescent="0.2">
      <c r="A43" s="172">
        <f>'Web Graph Info.'!A23</f>
        <v>42161</v>
      </c>
      <c r="B43" s="101">
        <v>30</v>
      </c>
      <c r="C43" s="101">
        <v>1.3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0.3</v>
      </c>
      <c r="J43" s="101">
        <v>0.6</v>
      </c>
      <c r="K43" s="101">
        <v>0</v>
      </c>
      <c r="L43" s="101">
        <v>0.6</v>
      </c>
      <c r="M43" s="101">
        <v>0.6</v>
      </c>
      <c r="N43" s="101">
        <v>0</v>
      </c>
      <c r="O43" s="101">
        <v>0.6</v>
      </c>
      <c r="P43" s="101">
        <v>0</v>
      </c>
      <c r="Q43" s="101">
        <v>0</v>
      </c>
      <c r="R43" s="101">
        <v>0</v>
      </c>
      <c r="S43" s="101">
        <v>0</v>
      </c>
      <c r="T43" s="164">
        <v>34.299999999999997</v>
      </c>
      <c r="U43" s="101">
        <v>11.3</v>
      </c>
      <c r="V43" s="103">
        <f t="shared" ref="V43" si="3">SUM(T43+U43)</f>
        <v>45.599999999999994</v>
      </c>
    </row>
    <row r="44" spans="1:22" x14ac:dyDescent="0.2">
      <c r="A44" s="172">
        <f>'Web Graph Info.'!A24</f>
        <v>42162</v>
      </c>
      <c r="B44" s="101">
        <v>30</v>
      </c>
      <c r="C44" s="101">
        <v>1.3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0.3</v>
      </c>
      <c r="J44" s="101">
        <v>0.6</v>
      </c>
      <c r="K44" s="101">
        <v>0</v>
      </c>
      <c r="L44" s="101">
        <v>0.6</v>
      </c>
      <c r="M44" s="101">
        <v>0.6</v>
      </c>
      <c r="N44" s="101">
        <v>0</v>
      </c>
      <c r="O44" s="101">
        <v>0.6</v>
      </c>
      <c r="P44" s="101">
        <v>0</v>
      </c>
      <c r="Q44" s="101">
        <v>0</v>
      </c>
      <c r="R44" s="101">
        <v>0</v>
      </c>
      <c r="S44" s="101">
        <v>0</v>
      </c>
      <c r="T44" s="174">
        <v>34.299999999999997</v>
      </c>
      <c r="U44" s="101">
        <v>11.3</v>
      </c>
      <c r="V44" s="174">
        <f t="shared" ref="V44:V45" si="4">SUM(T44+U44)</f>
        <v>45.599999999999994</v>
      </c>
    </row>
    <row r="45" spans="1:22" x14ac:dyDescent="0.2">
      <c r="A45" s="172">
        <f>'Web Graph Info.'!A25</f>
        <v>42163</v>
      </c>
      <c r="B45" s="101">
        <v>30</v>
      </c>
      <c r="C45" s="101">
        <v>1.3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0.3</v>
      </c>
      <c r="J45" s="101">
        <v>0.6</v>
      </c>
      <c r="K45" s="101">
        <v>0</v>
      </c>
      <c r="L45" s="101">
        <v>0.6</v>
      </c>
      <c r="M45" s="101">
        <v>0.6</v>
      </c>
      <c r="N45" s="101">
        <v>0</v>
      </c>
      <c r="O45" s="101">
        <v>0.6</v>
      </c>
      <c r="P45" s="101">
        <v>0</v>
      </c>
      <c r="Q45" s="101">
        <v>0</v>
      </c>
      <c r="R45" s="101">
        <v>0</v>
      </c>
      <c r="S45" s="101">
        <v>0</v>
      </c>
      <c r="T45" s="174">
        <v>34.299999999999997</v>
      </c>
      <c r="U45" s="101">
        <v>11.3</v>
      </c>
      <c r="V45" s="174">
        <f t="shared" si="4"/>
        <v>45.599999999999994</v>
      </c>
    </row>
    <row r="46" spans="1:22" x14ac:dyDescent="0.2">
      <c r="A46" s="172">
        <f>'Web Graph Info.'!A26</f>
        <v>42164</v>
      </c>
      <c r="B46">
        <v>37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164">
        <v>39</v>
      </c>
      <c r="U46">
        <v>5</v>
      </c>
      <c r="V46" s="51">
        <f t="shared" si="1"/>
        <v>44</v>
      </c>
    </row>
    <row r="47" spans="1:22" x14ac:dyDescent="0.2">
      <c r="A47" s="172">
        <f>'Web Graph Info.'!A27</f>
        <v>42165</v>
      </c>
      <c r="B47">
        <v>25</v>
      </c>
      <c r="C47" s="101">
        <v>3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64">
        <v>28</v>
      </c>
      <c r="U47">
        <v>12</v>
      </c>
      <c r="V47" s="51"/>
    </row>
    <row r="48" spans="1:22" x14ac:dyDescent="0.2">
      <c r="A48" s="172">
        <f>'Web Graph Info.'!A28</f>
        <v>42166</v>
      </c>
      <c r="B48">
        <v>23</v>
      </c>
      <c r="C48" s="101">
        <v>2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1</v>
      </c>
      <c r="N48" s="101">
        <v>0</v>
      </c>
      <c r="O48" s="101">
        <v>1</v>
      </c>
      <c r="P48" s="101">
        <v>0</v>
      </c>
      <c r="Q48" s="101">
        <v>0</v>
      </c>
      <c r="R48" s="101">
        <v>0</v>
      </c>
      <c r="S48" s="101">
        <v>0</v>
      </c>
      <c r="T48" s="164">
        <v>27</v>
      </c>
      <c r="U48">
        <v>3</v>
      </c>
      <c r="V48" s="51">
        <f t="shared" si="1"/>
        <v>30</v>
      </c>
    </row>
    <row r="49" spans="1:22" x14ac:dyDescent="0.2">
      <c r="A49" s="172">
        <f>'Web Graph Info.'!A29</f>
        <v>42167</v>
      </c>
      <c r="B49" s="101">
        <v>28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2</v>
      </c>
      <c r="M49" s="101">
        <v>0</v>
      </c>
      <c r="N49" s="101">
        <v>0</v>
      </c>
      <c r="O49" s="101">
        <v>6</v>
      </c>
      <c r="P49" s="101">
        <v>0</v>
      </c>
      <c r="Q49" s="101">
        <v>0</v>
      </c>
      <c r="R49" s="101">
        <v>0</v>
      </c>
      <c r="S49">
        <v>0</v>
      </c>
      <c r="T49" s="164">
        <v>36</v>
      </c>
      <c r="U49">
        <v>4</v>
      </c>
      <c r="V49" s="51">
        <f t="shared" si="1"/>
        <v>40</v>
      </c>
    </row>
    <row r="50" spans="1:22" x14ac:dyDescent="0.2">
      <c r="A50" s="172">
        <f>'Web Graph Info.'!A30</f>
        <v>42168</v>
      </c>
      <c r="B50" s="101">
        <v>47.3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0.6</v>
      </c>
      <c r="K50" s="101">
        <v>0</v>
      </c>
      <c r="L50" s="101">
        <v>0.3</v>
      </c>
      <c r="M50" s="101">
        <v>0</v>
      </c>
      <c r="N50" s="101">
        <v>0</v>
      </c>
      <c r="O50" s="101">
        <v>5.6</v>
      </c>
      <c r="P50" s="101">
        <v>0</v>
      </c>
      <c r="Q50" s="101">
        <v>0</v>
      </c>
      <c r="R50" s="101">
        <v>0</v>
      </c>
      <c r="S50" s="101">
        <v>0</v>
      </c>
      <c r="T50" s="164">
        <v>54</v>
      </c>
      <c r="U50" s="101">
        <v>4</v>
      </c>
      <c r="V50" s="105">
        <f t="shared" ref="V50" si="5">SUM(T50+U50)</f>
        <v>58</v>
      </c>
    </row>
    <row r="51" spans="1:22" x14ac:dyDescent="0.2">
      <c r="A51" s="172">
        <f>'Web Graph Info.'!A31</f>
        <v>42169</v>
      </c>
      <c r="B51" s="101">
        <v>47.3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0.6</v>
      </c>
      <c r="K51" s="101">
        <v>0</v>
      </c>
      <c r="L51" s="101">
        <v>0.3</v>
      </c>
      <c r="M51" s="101">
        <v>0</v>
      </c>
      <c r="N51" s="101">
        <v>0</v>
      </c>
      <c r="O51" s="101">
        <v>5.6</v>
      </c>
      <c r="P51" s="101">
        <v>0</v>
      </c>
      <c r="Q51" s="101">
        <v>0</v>
      </c>
      <c r="R51" s="101">
        <v>0</v>
      </c>
      <c r="S51" s="101">
        <v>0</v>
      </c>
      <c r="T51" s="175">
        <v>54</v>
      </c>
      <c r="U51" s="101">
        <v>4</v>
      </c>
      <c r="V51" s="175">
        <f t="shared" ref="V51:V52" si="6">SUM(T51+U51)</f>
        <v>58</v>
      </c>
    </row>
    <row r="52" spans="1:22" x14ac:dyDescent="0.2">
      <c r="A52" s="172">
        <f>'Web Graph Info.'!A32</f>
        <v>42170</v>
      </c>
      <c r="B52" s="101">
        <v>47.3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0.6</v>
      </c>
      <c r="K52" s="101">
        <v>0</v>
      </c>
      <c r="L52" s="101">
        <v>0.3</v>
      </c>
      <c r="M52" s="101">
        <v>0</v>
      </c>
      <c r="N52" s="101">
        <v>0</v>
      </c>
      <c r="O52" s="101">
        <v>5.6</v>
      </c>
      <c r="P52" s="101">
        <v>0</v>
      </c>
      <c r="Q52" s="101">
        <v>0</v>
      </c>
      <c r="R52" s="101">
        <v>0</v>
      </c>
      <c r="S52" s="101">
        <v>0</v>
      </c>
      <c r="T52" s="175">
        <v>54</v>
      </c>
      <c r="U52" s="101">
        <v>4</v>
      </c>
      <c r="V52" s="175">
        <f t="shared" si="6"/>
        <v>58</v>
      </c>
    </row>
    <row r="53" spans="1:22" x14ac:dyDescent="0.2">
      <c r="A53" s="172">
        <f>'Web Graph Info.'!A33</f>
        <v>42171</v>
      </c>
      <c r="B53" s="3">
        <v>7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</v>
      </c>
      <c r="P53" s="3">
        <v>0</v>
      </c>
      <c r="Q53" s="3">
        <v>0</v>
      </c>
      <c r="R53" s="3">
        <v>0</v>
      </c>
      <c r="S53" s="3">
        <v>0</v>
      </c>
      <c r="T53" s="164">
        <v>10</v>
      </c>
      <c r="U53" s="51">
        <v>3</v>
      </c>
      <c r="V53" s="51">
        <f t="shared" ref="V53:V69" si="7">SUM(T53+U22)</f>
        <v>10</v>
      </c>
    </row>
    <row r="54" spans="1:22" x14ac:dyDescent="0.2">
      <c r="A54" s="172">
        <f>'Web Graph Info.'!A34</f>
        <v>42172</v>
      </c>
      <c r="B54" s="3">
        <v>5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3">
        <v>0</v>
      </c>
      <c r="Q54" s="3">
        <v>0</v>
      </c>
      <c r="R54" s="3">
        <v>0</v>
      </c>
      <c r="S54" s="3">
        <v>0</v>
      </c>
      <c r="T54" s="164">
        <v>9</v>
      </c>
      <c r="U54" s="51">
        <v>1</v>
      </c>
      <c r="V54" s="51">
        <f t="shared" si="7"/>
        <v>9</v>
      </c>
    </row>
    <row r="55" spans="1:22" x14ac:dyDescent="0.2">
      <c r="A55" s="172">
        <f>'Web Graph Info.'!A35</f>
        <v>42173</v>
      </c>
      <c r="B55" s="3">
        <v>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0</v>
      </c>
      <c r="L55" s="3">
        <v>1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>
        <v>0</v>
      </c>
      <c r="S55" s="3">
        <v>0</v>
      </c>
      <c r="T55" s="164">
        <v>11</v>
      </c>
      <c r="U55" s="51">
        <v>2</v>
      </c>
      <c r="V55" s="51">
        <f t="shared" si="7"/>
        <v>11</v>
      </c>
    </row>
    <row r="56" spans="1:22" x14ac:dyDescent="0.2">
      <c r="A56" s="172">
        <f>'Web Graph Info.'!A36</f>
        <v>42174</v>
      </c>
      <c r="B56" s="3">
        <v>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164">
        <v>8</v>
      </c>
      <c r="U56" s="51">
        <v>1</v>
      </c>
      <c r="V56" s="51">
        <f t="shared" si="7"/>
        <v>8</v>
      </c>
    </row>
    <row r="57" spans="1:22" x14ac:dyDescent="0.2">
      <c r="A57" s="172">
        <f>'Web Graph Info.'!A37</f>
        <v>42175</v>
      </c>
      <c r="B57" s="3">
        <v>9</v>
      </c>
      <c r="C57" s="3">
        <v>0.3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0.3</v>
      </c>
      <c r="K57" s="3">
        <v>0</v>
      </c>
      <c r="L57" s="3">
        <v>0</v>
      </c>
      <c r="M57" s="3">
        <v>0.3</v>
      </c>
      <c r="N57" s="3">
        <v>0</v>
      </c>
      <c r="O57" s="3">
        <v>4</v>
      </c>
      <c r="P57" s="3">
        <v>0</v>
      </c>
      <c r="Q57" s="3">
        <v>0</v>
      </c>
      <c r="R57" s="3">
        <v>0</v>
      </c>
      <c r="S57" s="3">
        <v>0</v>
      </c>
      <c r="T57" s="164">
        <v>14</v>
      </c>
      <c r="U57" s="109">
        <v>0.3</v>
      </c>
      <c r="V57" s="109">
        <f t="shared" ref="V57" si="8">SUM(T57+U26)</f>
        <v>14</v>
      </c>
    </row>
    <row r="58" spans="1:22" x14ac:dyDescent="0.2">
      <c r="A58" s="172">
        <f>'Web Graph Info.'!A38</f>
        <v>42176</v>
      </c>
      <c r="B58" s="3">
        <v>9</v>
      </c>
      <c r="C58" s="3">
        <v>0.3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0.3</v>
      </c>
      <c r="K58" s="3">
        <v>0</v>
      </c>
      <c r="L58" s="3">
        <v>0</v>
      </c>
      <c r="M58" s="3">
        <v>0.3</v>
      </c>
      <c r="N58" s="3">
        <v>0</v>
      </c>
      <c r="O58" s="3">
        <v>4</v>
      </c>
      <c r="P58" s="3">
        <v>0</v>
      </c>
      <c r="Q58" s="3">
        <v>0</v>
      </c>
      <c r="R58" s="3">
        <v>0</v>
      </c>
      <c r="S58" s="3">
        <v>0</v>
      </c>
      <c r="T58" s="177">
        <v>14</v>
      </c>
      <c r="U58" s="177">
        <v>0.3</v>
      </c>
      <c r="V58" s="177">
        <f t="shared" ref="V58:V59" si="9">SUM(T58+U27)</f>
        <v>14</v>
      </c>
    </row>
    <row r="59" spans="1:22" x14ac:dyDescent="0.2">
      <c r="A59" s="172">
        <f>'Web Graph Info.'!A39</f>
        <v>42177</v>
      </c>
      <c r="B59" s="3">
        <v>9</v>
      </c>
      <c r="C59" s="3">
        <v>0.3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0.3</v>
      </c>
      <c r="K59" s="3">
        <v>0</v>
      </c>
      <c r="L59" s="3">
        <v>0</v>
      </c>
      <c r="M59" s="3">
        <v>0.3</v>
      </c>
      <c r="N59" s="3">
        <v>0</v>
      </c>
      <c r="O59" s="3">
        <v>4</v>
      </c>
      <c r="P59" s="3">
        <v>0</v>
      </c>
      <c r="Q59" s="3">
        <v>0</v>
      </c>
      <c r="R59" s="3">
        <v>0</v>
      </c>
      <c r="S59" s="3">
        <v>0</v>
      </c>
      <c r="T59" s="177">
        <v>14</v>
      </c>
      <c r="U59" s="177">
        <v>0.3</v>
      </c>
      <c r="V59" s="177">
        <f t="shared" si="9"/>
        <v>14</v>
      </c>
    </row>
    <row r="60" spans="1:22" x14ac:dyDescent="0.2">
      <c r="A60" s="172">
        <f>'Web Graph Info.'!A40</f>
        <v>42178</v>
      </c>
      <c r="B60" s="3">
        <v>8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4</v>
      </c>
      <c r="J60" s="3">
        <v>0</v>
      </c>
      <c r="K60" s="3">
        <v>0</v>
      </c>
      <c r="L60" s="3">
        <v>2</v>
      </c>
      <c r="M60" s="3">
        <v>4</v>
      </c>
      <c r="N60" s="3">
        <v>0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164">
        <v>20</v>
      </c>
      <c r="U60" s="51">
        <v>1</v>
      </c>
      <c r="V60" s="51">
        <f t="shared" si="7"/>
        <v>20</v>
      </c>
    </row>
    <row r="61" spans="1:22" x14ac:dyDescent="0.2">
      <c r="A61" s="172">
        <f>'Web Graph Info.'!A41</f>
        <v>42179</v>
      </c>
      <c r="B61" s="3">
        <v>3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3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4</v>
      </c>
      <c r="P61" s="3">
        <v>0</v>
      </c>
      <c r="Q61" s="3">
        <v>0</v>
      </c>
      <c r="R61" s="3">
        <v>0</v>
      </c>
      <c r="S61" s="3">
        <v>0</v>
      </c>
      <c r="T61" s="164">
        <v>10</v>
      </c>
      <c r="U61" s="51">
        <v>1</v>
      </c>
      <c r="V61" s="51">
        <f t="shared" si="7"/>
        <v>10</v>
      </c>
    </row>
    <row r="62" spans="1:22" x14ac:dyDescent="0.2">
      <c r="A62" s="172">
        <f>'Web Graph Info.'!A42</f>
        <v>42180</v>
      </c>
      <c r="B62" s="3">
        <v>4</v>
      </c>
      <c r="C62" s="3">
        <v>2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3</v>
      </c>
      <c r="P62" s="3">
        <v>0</v>
      </c>
      <c r="Q62" s="3">
        <v>0</v>
      </c>
      <c r="R62" s="3">
        <v>0</v>
      </c>
      <c r="S62" s="3">
        <v>0</v>
      </c>
      <c r="T62" s="164">
        <v>11</v>
      </c>
      <c r="U62" s="51">
        <v>0</v>
      </c>
      <c r="V62" s="51">
        <f t="shared" si="7"/>
        <v>11</v>
      </c>
    </row>
    <row r="63" spans="1:22" x14ac:dyDescent="0.2">
      <c r="A63" s="172">
        <f>'Web Graph Info.'!A43</f>
        <v>42181</v>
      </c>
      <c r="B63" s="3">
        <v>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</v>
      </c>
      <c r="J63" s="3">
        <v>2</v>
      </c>
      <c r="K63" s="3">
        <v>0</v>
      </c>
      <c r="L63" s="3">
        <v>1</v>
      </c>
      <c r="M63" s="3">
        <v>1</v>
      </c>
      <c r="N63" s="3">
        <v>0</v>
      </c>
      <c r="O63" s="3">
        <v>2</v>
      </c>
      <c r="P63" s="3">
        <v>0</v>
      </c>
      <c r="Q63" s="3">
        <v>0</v>
      </c>
      <c r="R63" s="3">
        <v>0</v>
      </c>
      <c r="S63" s="3">
        <v>0</v>
      </c>
      <c r="T63" s="164">
        <v>13</v>
      </c>
      <c r="U63" s="51">
        <v>0</v>
      </c>
      <c r="V63" s="51">
        <f t="shared" si="7"/>
        <v>13</v>
      </c>
    </row>
    <row r="64" spans="1:22" x14ac:dyDescent="0.2">
      <c r="A64" s="172">
        <f>'Web Graph Info.'!A44</f>
        <v>42182</v>
      </c>
      <c r="B64" s="3">
        <v>4.3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1.6</v>
      </c>
      <c r="J64" s="3">
        <v>0.3</v>
      </c>
      <c r="K64" s="3">
        <v>0</v>
      </c>
      <c r="L64" s="3">
        <v>0</v>
      </c>
      <c r="M64" s="3">
        <v>0</v>
      </c>
      <c r="N64" s="3">
        <v>0</v>
      </c>
      <c r="O64" s="3">
        <v>1.6</v>
      </c>
      <c r="P64" s="3">
        <v>0</v>
      </c>
      <c r="Q64" s="3">
        <v>0</v>
      </c>
      <c r="R64" s="3">
        <v>0</v>
      </c>
      <c r="S64" s="3">
        <v>0</v>
      </c>
      <c r="T64" s="164">
        <v>8</v>
      </c>
      <c r="U64" s="51">
        <v>0.6</v>
      </c>
      <c r="V64" s="51">
        <f t="shared" si="7"/>
        <v>8</v>
      </c>
    </row>
    <row r="65" spans="1:22" x14ac:dyDescent="0.2">
      <c r="A65" s="172">
        <f>'Web Graph Info.'!A45</f>
        <v>42183</v>
      </c>
      <c r="B65" s="3">
        <v>4.3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1.6</v>
      </c>
      <c r="J65" s="3">
        <v>0.3</v>
      </c>
      <c r="K65" s="3">
        <v>0</v>
      </c>
      <c r="L65" s="3">
        <v>0</v>
      </c>
      <c r="M65" s="3">
        <v>0</v>
      </c>
      <c r="N65" s="3">
        <v>0</v>
      </c>
      <c r="O65" s="3">
        <v>1.6</v>
      </c>
      <c r="P65" s="3">
        <v>0</v>
      </c>
      <c r="Q65" s="3">
        <v>0</v>
      </c>
      <c r="R65" s="3">
        <v>0</v>
      </c>
      <c r="S65" s="3">
        <v>0</v>
      </c>
      <c r="T65" s="179">
        <v>8</v>
      </c>
      <c r="U65" s="179">
        <v>0.6</v>
      </c>
      <c r="V65" s="179">
        <f t="shared" ref="V65:V66" si="10">SUM(T65+U34)</f>
        <v>8</v>
      </c>
    </row>
    <row r="66" spans="1:22" x14ac:dyDescent="0.2">
      <c r="A66" s="172">
        <f>'Web Graph Info.'!A46</f>
        <v>42184</v>
      </c>
      <c r="B66" s="3">
        <v>4.3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1.6</v>
      </c>
      <c r="J66" s="3">
        <v>0.3</v>
      </c>
      <c r="K66" s="3">
        <v>0</v>
      </c>
      <c r="L66" s="3">
        <v>0</v>
      </c>
      <c r="M66" s="3">
        <v>0</v>
      </c>
      <c r="N66" s="3">
        <v>0</v>
      </c>
      <c r="O66" s="3">
        <v>1.6</v>
      </c>
      <c r="P66" s="3">
        <v>0</v>
      </c>
      <c r="Q66" s="3">
        <v>0</v>
      </c>
      <c r="R66" s="3">
        <v>0</v>
      </c>
      <c r="S66" s="3">
        <v>0</v>
      </c>
      <c r="T66" s="179">
        <v>8</v>
      </c>
      <c r="U66" s="179">
        <v>0.6</v>
      </c>
      <c r="V66" s="179">
        <f t="shared" si="10"/>
        <v>8</v>
      </c>
    </row>
    <row r="67" spans="1:22" x14ac:dyDescent="0.2">
      <c r="A67" s="172">
        <f>'Web Graph Info.'!A47</f>
        <v>42185</v>
      </c>
      <c r="B67" s="3">
        <v>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2</v>
      </c>
      <c r="P67" s="3">
        <v>0</v>
      </c>
      <c r="Q67" s="3">
        <v>0</v>
      </c>
      <c r="R67" s="3">
        <v>0</v>
      </c>
      <c r="S67" s="3">
        <v>0</v>
      </c>
      <c r="T67" s="164">
        <v>6</v>
      </c>
      <c r="U67" s="51">
        <v>2</v>
      </c>
      <c r="V67" s="51">
        <f>SUM(T67+U67)</f>
        <v>8</v>
      </c>
    </row>
    <row r="68" spans="1:22" x14ac:dyDescent="0.2">
      <c r="A68" s="172">
        <f>'Web Graph Info.'!A48</f>
        <v>42186</v>
      </c>
      <c r="B68" s="3">
        <v>3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0</v>
      </c>
      <c r="S68" s="3">
        <v>0</v>
      </c>
      <c r="T68" s="164">
        <v>5</v>
      </c>
      <c r="U68" s="51">
        <v>0</v>
      </c>
      <c r="V68" s="51">
        <f>SUM(T68+U68)</f>
        <v>5</v>
      </c>
    </row>
    <row r="69" spans="1:22" x14ac:dyDescent="0.2">
      <c r="A69" s="172">
        <f>'Web Graph Info.'!A49</f>
        <v>42187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51">
        <f t="shared" si="7"/>
        <v>0</v>
      </c>
    </row>
    <row r="70" spans="1:22" x14ac:dyDescent="0.2">
      <c r="A70" s="172">
        <f>'Web Graph Info.'!A50</f>
        <v>42188</v>
      </c>
      <c r="B70" s="3" t="s">
        <v>226</v>
      </c>
      <c r="C70" s="3" t="s">
        <v>226</v>
      </c>
      <c r="D70" s="3" t="s">
        <v>226</v>
      </c>
      <c r="E70" s="3" t="s">
        <v>226</v>
      </c>
      <c r="F70" s="3" t="s">
        <v>226</v>
      </c>
      <c r="G70" s="3" t="s">
        <v>226</v>
      </c>
      <c r="H70" s="3" t="s">
        <v>226</v>
      </c>
      <c r="I70" s="3" t="s">
        <v>226</v>
      </c>
      <c r="J70" s="3" t="s">
        <v>226</v>
      </c>
      <c r="K70" s="3" t="s">
        <v>226</v>
      </c>
      <c r="L70" s="3" t="s">
        <v>226</v>
      </c>
      <c r="M70" s="3" t="s">
        <v>226</v>
      </c>
      <c r="N70" s="3" t="s">
        <v>226</v>
      </c>
      <c r="O70" s="3" t="s">
        <v>226</v>
      </c>
      <c r="P70" s="3" t="s">
        <v>226</v>
      </c>
      <c r="Q70" s="3" t="s">
        <v>226</v>
      </c>
      <c r="R70" s="3" t="s">
        <v>226</v>
      </c>
      <c r="S70" s="3" t="s">
        <v>226</v>
      </c>
      <c r="T70" s="3" t="s">
        <v>226</v>
      </c>
      <c r="U70" s="3" t="s">
        <v>226</v>
      </c>
      <c r="V70" s="3" t="s">
        <v>226</v>
      </c>
    </row>
    <row r="71" spans="1:22" x14ac:dyDescent="0.2">
      <c r="A71" s="172">
        <f>'Web Graph Info.'!A51</f>
        <v>42189</v>
      </c>
      <c r="B71" s="3" t="s">
        <v>226</v>
      </c>
      <c r="C71" s="3" t="s">
        <v>226</v>
      </c>
      <c r="D71" s="3" t="s">
        <v>226</v>
      </c>
      <c r="E71" s="3" t="s">
        <v>226</v>
      </c>
      <c r="F71" s="3" t="s">
        <v>226</v>
      </c>
      <c r="G71" s="3" t="s">
        <v>226</v>
      </c>
      <c r="H71" s="3" t="s">
        <v>226</v>
      </c>
      <c r="I71" s="3" t="s">
        <v>226</v>
      </c>
      <c r="J71" s="3" t="s">
        <v>226</v>
      </c>
      <c r="K71" s="3" t="s">
        <v>226</v>
      </c>
      <c r="L71" s="3" t="s">
        <v>226</v>
      </c>
      <c r="M71" s="3" t="s">
        <v>226</v>
      </c>
      <c r="N71" s="3" t="s">
        <v>226</v>
      </c>
      <c r="O71" s="3" t="s">
        <v>226</v>
      </c>
      <c r="P71" s="3" t="s">
        <v>226</v>
      </c>
      <c r="Q71" s="3" t="s">
        <v>226</v>
      </c>
      <c r="R71" s="3" t="s">
        <v>226</v>
      </c>
      <c r="S71" s="3" t="s">
        <v>226</v>
      </c>
      <c r="T71" s="3" t="s">
        <v>226</v>
      </c>
      <c r="U71" s="3" t="s">
        <v>226</v>
      </c>
      <c r="V71" s="3" t="s">
        <v>226</v>
      </c>
    </row>
    <row r="72" spans="1:22" x14ac:dyDescent="0.2">
      <c r="A72" s="172">
        <f>'Web Graph Info.'!A52</f>
        <v>42190</v>
      </c>
      <c r="B72" s="3" t="s">
        <v>226</v>
      </c>
      <c r="C72" s="3" t="s">
        <v>226</v>
      </c>
      <c r="D72" s="3" t="s">
        <v>226</v>
      </c>
      <c r="E72" s="3" t="s">
        <v>226</v>
      </c>
      <c r="F72" s="3" t="s">
        <v>226</v>
      </c>
      <c r="G72" s="3" t="s">
        <v>226</v>
      </c>
      <c r="H72" s="3" t="s">
        <v>226</v>
      </c>
      <c r="I72" s="3" t="s">
        <v>226</v>
      </c>
      <c r="J72" s="3" t="s">
        <v>226</v>
      </c>
      <c r="K72" s="3" t="s">
        <v>226</v>
      </c>
      <c r="L72" s="3" t="s">
        <v>226</v>
      </c>
      <c r="M72" s="3" t="s">
        <v>226</v>
      </c>
      <c r="N72" s="3" t="s">
        <v>226</v>
      </c>
      <c r="O72" s="3" t="s">
        <v>226</v>
      </c>
      <c r="P72" s="3" t="s">
        <v>226</v>
      </c>
      <c r="Q72" s="3" t="s">
        <v>226</v>
      </c>
      <c r="R72" s="3" t="s">
        <v>226</v>
      </c>
      <c r="S72" s="3" t="s">
        <v>226</v>
      </c>
      <c r="T72" s="3" t="s">
        <v>226</v>
      </c>
      <c r="U72" s="3" t="s">
        <v>226</v>
      </c>
      <c r="V72" s="3" t="s">
        <v>226</v>
      </c>
    </row>
    <row r="73" spans="1:22" x14ac:dyDescent="0.2">
      <c r="A73" s="172">
        <f>'Web Graph Info.'!A53</f>
        <v>42191</v>
      </c>
      <c r="B73" s="3" t="s">
        <v>226</v>
      </c>
      <c r="C73" s="3" t="s">
        <v>226</v>
      </c>
      <c r="D73" s="3" t="s">
        <v>226</v>
      </c>
      <c r="E73" s="3" t="s">
        <v>226</v>
      </c>
      <c r="F73" s="3" t="s">
        <v>226</v>
      </c>
      <c r="G73" s="3" t="s">
        <v>226</v>
      </c>
      <c r="H73" s="3" t="s">
        <v>226</v>
      </c>
      <c r="I73" s="3" t="s">
        <v>226</v>
      </c>
      <c r="J73" s="3" t="s">
        <v>226</v>
      </c>
      <c r="K73" s="3" t="s">
        <v>226</v>
      </c>
      <c r="L73" s="3" t="s">
        <v>226</v>
      </c>
      <c r="M73" s="3" t="s">
        <v>226</v>
      </c>
      <c r="N73" s="3" t="s">
        <v>226</v>
      </c>
      <c r="O73" s="3" t="s">
        <v>226</v>
      </c>
      <c r="P73" s="3" t="s">
        <v>226</v>
      </c>
      <c r="Q73" s="3" t="s">
        <v>226</v>
      </c>
      <c r="R73" s="3" t="s">
        <v>226</v>
      </c>
      <c r="S73" s="3" t="s">
        <v>226</v>
      </c>
      <c r="T73" s="3" t="s">
        <v>226</v>
      </c>
      <c r="U73" s="3" t="s">
        <v>226</v>
      </c>
      <c r="V73" s="3" t="s">
        <v>226</v>
      </c>
    </row>
    <row r="74" spans="1:22" x14ac:dyDescent="0.2">
      <c r="A74" s="172">
        <f>'Web Graph Info.'!A54</f>
        <v>42192</v>
      </c>
      <c r="B74" s="8">
        <v>3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64">
        <v>0</v>
      </c>
      <c r="U74" s="51">
        <v>0</v>
      </c>
      <c r="V74" s="51">
        <f t="shared" ref="V74:V98" si="11">SUM(T74+U74)</f>
        <v>0</v>
      </c>
    </row>
    <row r="75" spans="1:22" x14ac:dyDescent="0.2">
      <c r="A75" s="172">
        <f>'Web Graph Info.'!A55</f>
        <v>42193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1</v>
      </c>
      <c r="P75" s="8">
        <v>0</v>
      </c>
      <c r="Q75" s="8">
        <v>0</v>
      </c>
      <c r="R75" s="8">
        <v>0</v>
      </c>
      <c r="S75" s="8">
        <v>0</v>
      </c>
      <c r="T75" s="164">
        <v>2</v>
      </c>
      <c r="U75" s="51">
        <v>0</v>
      </c>
      <c r="V75" s="51">
        <f t="shared" si="11"/>
        <v>2</v>
      </c>
    </row>
    <row r="76" spans="1:22" x14ac:dyDescent="0.2">
      <c r="A76" s="172">
        <f>'Web Graph Info.'!A56</f>
        <v>42194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2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64">
        <v>2</v>
      </c>
      <c r="U76" s="51">
        <v>0</v>
      </c>
      <c r="V76" s="51">
        <f t="shared" si="11"/>
        <v>2</v>
      </c>
    </row>
    <row r="77" spans="1:22" x14ac:dyDescent="0.2">
      <c r="A77" s="172">
        <f>'Web Graph Info.'!A57</f>
        <v>42195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4</v>
      </c>
      <c r="J77" s="8">
        <v>1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164">
        <v>5</v>
      </c>
      <c r="U77" s="127">
        <v>1</v>
      </c>
      <c r="V77" s="51">
        <f>SUM(T77+U77)</f>
        <v>6</v>
      </c>
    </row>
    <row r="78" spans="1:22" x14ac:dyDescent="0.2">
      <c r="A78" s="172">
        <f>'Web Graph Info.'!A58</f>
        <v>42196</v>
      </c>
      <c r="B78" s="8">
        <v>1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64">
        <v>2</v>
      </c>
      <c r="U78" s="56">
        <v>1</v>
      </c>
      <c r="V78" s="51">
        <f>SUM(T78+U78)</f>
        <v>3</v>
      </c>
    </row>
    <row r="79" spans="1:22" x14ac:dyDescent="0.2">
      <c r="A79" s="172">
        <f>'Web Graph Info.'!A59</f>
        <v>42197</v>
      </c>
      <c r="B79" s="8">
        <v>1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186">
        <v>2</v>
      </c>
      <c r="U79" s="186">
        <v>1</v>
      </c>
      <c r="V79" s="186">
        <f t="shared" ref="V79:V80" si="12">SUM(T79+U79)</f>
        <v>3</v>
      </c>
    </row>
    <row r="80" spans="1:22" x14ac:dyDescent="0.2">
      <c r="A80" s="172">
        <f>'Web Graph Info.'!A60</f>
        <v>42198</v>
      </c>
      <c r="B80" s="8">
        <v>1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1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186">
        <v>2</v>
      </c>
      <c r="U80" s="186">
        <v>1</v>
      </c>
      <c r="V80" s="186">
        <f t="shared" si="12"/>
        <v>3</v>
      </c>
    </row>
    <row r="81" spans="1:22" x14ac:dyDescent="0.2">
      <c r="A81" s="172">
        <f>'Web Graph Info.'!A61</f>
        <v>42199</v>
      </c>
      <c r="B81" s="8">
        <v>3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1</v>
      </c>
      <c r="J81" s="8">
        <v>2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28">
        <v>15</v>
      </c>
      <c r="U81" s="56">
        <v>6</v>
      </c>
      <c r="V81" s="51">
        <f t="shared" si="11"/>
        <v>21</v>
      </c>
    </row>
    <row r="82" spans="1:22" x14ac:dyDescent="0.2">
      <c r="A82" s="172">
        <f>'Web Graph Info.'!A62</f>
        <v>42200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1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164">
        <v>1</v>
      </c>
      <c r="U82" s="61">
        <v>3</v>
      </c>
      <c r="V82" s="51">
        <v>4</v>
      </c>
    </row>
    <row r="83" spans="1:22" x14ac:dyDescent="0.2">
      <c r="A83" s="172">
        <f>'Web Graph Info.'!A63</f>
        <v>42201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3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164">
        <v>3</v>
      </c>
      <c r="U83" s="61">
        <v>1</v>
      </c>
      <c r="V83" s="51">
        <f t="shared" si="11"/>
        <v>4</v>
      </c>
    </row>
    <row r="84" spans="1:22" x14ac:dyDescent="0.2">
      <c r="A84" s="172">
        <f>'Web Graph Info.'!A64</f>
        <v>42202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51">
        <f>SUM(T84+U84)</f>
        <v>0</v>
      </c>
    </row>
    <row r="85" spans="1:22" x14ac:dyDescent="0.2">
      <c r="A85" s="172">
        <f>'Web Graph Info.'!A65</f>
        <v>42203</v>
      </c>
      <c r="B85" s="8">
        <v>0.6</v>
      </c>
      <c r="C85" s="8">
        <v>0</v>
      </c>
      <c r="D85" s="8">
        <v>0</v>
      </c>
      <c r="E85" s="8">
        <v>0.3</v>
      </c>
      <c r="F85" s="8">
        <v>0</v>
      </c>
      <c r="G85" s="8">
        <v>0</v>
      </c>
      <c r="H85" s="8">
        <v>0</v>
      </c>
      <c r="I85" s="8">
        <v>8.3000000000000007</v>
      </c>
      <c r="J85" s="8">
        <v>0</v>
      </c>
      <c r="K85" s="8">
        <v>0</v>
      </c>
      <c r="L85" s="8">
        <v>0</v>
      </c>
      <c r="M85" s="8">
        <v>0.3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164">
        <v>9.6</v>
      </c>
      <c r="U85" s="14">
        <v>0.6</v>
      </c>
      <c r="V85" s="51">
        <f>SUM(T85+U85)</f>
        <v>10.199999999999999</v>
      </c>
    </row>
    <row r="86" spans="1:22" x14ac:dyDescent="0.2">
      <c r="A86" s="172">
        <f>'Web Graph Info.'!A66</f>
        <v>42204</v>
      </c>
      <c r="B86" s="8">
        <v>0.6</v>
      </c>
      <c r="C86" s="8">
        <v>0</v>
      </c>
      <c r="D86" s="8">
        <v>0</v>
      </c>
      <c r="E86" s="8">
        <v>0.3</v>
      </c>
      <c r="F86" s="8">
        <v>0</v>
      </c>
      <c r="G86" s="8">
        <v>0</v>
      </c>
      <c r="H86" s="8">
        <v>0</v>
      </c>
      <c r="I86" s="8">
        <v>8.3000000000000007</v>
      </c>
      <c r="J86" s="8">
        <v>0</v>
      </c>
      <c r="K86" s="8">
        <v>0</v>
      </c>
      <c r="L86" s="8">
        <v>0</v>
      </c>
      <c r="M86" s="8">
        <v>0.3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190">
        <v>9.6</v>
      </c>
      <c r="U86" s="14">
        <v>0.6</v>
      </c>
      <c r="V86" s="51">
        <f t="shared" si="11"/>
        <v>10.199999999999999</v>
      </c>
    </row>
    <row r="87" spans="1:22" x14ac:dyDescent="0.2">
      <c r="A87" s="172">
        <f>'Web Graph Info.'!A67</f>
        <v>42205</v>
      </c>
      <c r="B87" s="8">
        <v>0.6</v>
      </c>
      <c r="C87" s="8">
        <v>0</v>
      </c>
      <c r="D87" s="8">
        <v>0</v>
      </c>
      <c r="E87" s="8">
        <v>0.3</v>
      </c>
      <c r="F87" s="8">
        <v>0</v>
      </c>
      <c r="G87" s="8">
        <v>0</v>
      </c>
      <c r="H87" s="8">
        <v>0</v>
      </c>
      <c r="I87" s="8">
        <v>8.3000000000000007</v>
      </c>
      <c r="J87" s="8">
        <v>0</v>
      </c>
      <c r="K87" s="8">
        <v>0</v>
      </c>
      <c r="L87" s="8">
        <v>0</v>
      </c>
      <c r="M87" s="8">
        <v>0.3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190">
        <v>9.6</v>
      </c>
      <c r="U87" s="14">
        <v>0.6</v>
      </c>
      <c r="V87" s="51">
        <f t="shared" si="11"/>
        <v>10.199999999999999</v>
      </c>
    </row>
    <row r="88" spans="1:22" x14ac:dyDescent="0.2">
      <c r="A88" s="172">
        <f>'Web Graph Info.'!A68</f>
        <v>42206</v>
      </c>
      <c r="B88" s="8">
        <v>1</v>
      </c>
      <c r="C88" s="8">
        <v>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7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164">
        <v>9</v>
      </c>
      <c r="U88" s="14">
        <v>1</v>
      </c>
      <c r="V88" s="51">
        <f t="shared" si="11"/>
        <v>10</v>
      </c>
    </row>
    <row r="89" spans="1:22" x14ac:dyDescent="0.2">
      <c r="A89" s="172">
        <f>'Web Graph Info.'!A69</f>
        <v>42207</v>
      </c>
      <c r="B89" s="8">
        <v>1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2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164">
        <v>3</v>
      </c>
      <c r="U89" s="14">
        <v>0</v>
      </c>
      <c r="V89" s="51">
        <f t="shared" si="11"/>
        <v>3</v>
      </c>
    </row>
    <row r="90" spans="1:22" x14ac:dyDescent="0.2">
      <c r="A90" s="172">
        <f>'Web Graph Info.'!A70</f>
        <v>42208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64">
        <v>1</v>
      </c>
      <c r="U90" s="14">
        <v>0</v>
      </c>
      <c r="V90" s="51">
        <f t="shared" si="11"/>
        <v>1</v>
      </c>
    </row>
    <row r="91" spans="1:22" x14ac:dyDescent="0.2">
      <c r="A91" s="172">
        <f>'Web Graph Info.'!A71</f>
        <v>42209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164">
        <v>0</v>
      </c>
      <c r="U91" s="14">
        <v>2</v>
      </c>
      <c r="V91" s="51">
        <f>SUM(T91+U91)</f>
        <v>2</v>
      </c>
    </row>
    <row r="92" spans="1:22" x14ac:dyDescent="0.2">
      <c r="A92" s="172">
        <f>'Web Graph Info.'!A72</f>
        <v>42210</v>
      </c>
      <c r="B92" s="8">
        <v>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164">
        <v>2</v>
      </c>
      <c r="U92" s="14">
        <v>1</v>
      </c>
      <c r="V92" s="133">
        <f t="shared" ref="V92:V93" si="13">SUM(T92+U92)</f>
        <v>3</v>
      </c>
    </row>
    <row r="93" spans="1:22" x14ac:dyDescent="0.2">
      <c r="A93" s="172">
        <f>'Web Graph Info.'!A73</f>
        <v>42211</v>
      </c>
      <c r="B93" s="8">
        <v>1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1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194">
        <v>2</v>
      </c>
      <c r="U93" s="14">
        <v>1</v>
      </c>
      <c r="V93" s="133">
        <f t="shared" si="13"/>
        <v>3</v>
      </c>
    </row>
    <row r="94" spans="1:22" x14ac:dyDescent="0.2">
      <c r="A94" s="172">
        <f>'Web Graph Info.'!A74</f>
        <v>42212</v>
      </c>
      <c r="B94" s="8">
        <v>1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1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94">
        <v>2</v>
      </c>
      <c r="U94" s="14">
        <v>1</v>
      </c>
      <c r="V94" s="51">
        <f t="shared" si="11"/>
        <v>3</v>
      </c>
    </row>
    <row r="95" spans="1:22" x14ac:dyDescent="0.2">
      <c r="A95" s="172">
        <f>'Web Graph Info.'!A75</f>
        <v>42213</v>
      </c>
      <c r="B95" s="8">
        <v>3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164">
        <v>0</v>
      </c>
      <c r="U95" s="14">
        <v>1</v>
      </c>
      <c r="V95" s="51">
        <f t="shared" si="11"/>
        <v>1</v>
      </c>
    </row>
    <row r="96" spans="1:22" x14ac:dyDescent="0.2">
      <c r="A96" s="172">
        <f>'Web Graph Info.'!A76</f>
        <v>42214</v>
      </c>
      <c r="B96" s="8">
        <v>1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164">
        <v>0</v>
      </c>
      <c r="U96" s="14">
        <v>0</v>
      </c>
      <c r="V96" s="51">
        <v>1</v>
      </c>
    </row>
    <row r="97" spans="1:22" x14ac:dyDescent="0.2">
      <c r="A97" s="172">
        <f>'Web Graph Info.'!A77</f>
        <v>42215</v>
      </c>
      <c r="B97" s="8">
        <v>1</v>
      </c>
      <c r="C97" s="8">
        <v>1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7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164">
        <v>9</v>
      </c>
      <c r="U97" s="14">
        <v>3</v>
      </c>
      <c r="V97" s="51">
        <f t="shared" si="11"/>
        <v>12</v>
      </c>
    </row>
    <row r="98" spans="1:22" x14ac:dyDescent="0.2">
      <c r="A98" s="172">
        <f>'Web Graph Info.'!A78</f>
        <v>42216</v>
      </c>
      <c r="B98" s="8">
        <v>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164">
        <v>11</v>
      </c>
      <c r="U98" s="14">
        <v>0</v>
      </c>
      <c r="V98" s="51">
        <f t="shared" si="11"/>
        <v>11</v>
      </c>
    </row>
    <row r="99" spans="1:22" x14ac:dyDescent="0.2">
      <c r="A99" s="172">
        <f>'Web Graph Info.'!A79</f>
        <v>42217</v>
      </c>
      <c r="B99" s="8">
        <v>0.3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3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0.3</v>
      </c>
      <c r="S99" s="8">
        <v>0</v>
      </c>
      <c r="T99" s="164">
        <v>0</v>
      </c>
      <c r="U99" s="14">
        <v>1.3</v>
      </c>
      <c r="V99" s="51">
        <f>SUM(T99+U99)</f>
        <v>1.3</v>
      </c>
    </row>
    <row r="100" spans="1:22" x14ac:dyDescent="0.2">
      <c r="A100" s="172">
        <f>'Web Graph Info.'!A80</f>
        <v>42218</v>
      </c>
      <c r="B100" s="8">
        <v>0.3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3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0.3</v>
      </c>
      <c r="S100" s="8">
        <v>0</v>
      </c>
      <c r="T100" s="198">
        <v>0</v>
      </c>
      <c r="U100" s="14">
        <v>1.3</v>
      </c>
      <c r="V100" s="51">
        <f>SUM(T100+U100)</f>
        <v>1.3</v>
      </c>
    </row>
    <row r="101" spans="1:22" x14ac:dyDescent="0.2">
      <c r="A101" s="172">
        <f>'Web Graph Info.'!A81</f>
        <v>42219</v>
      </c>
      <c r="B101" s="8">
        <v>0.3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3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0.3</v>
      </c>
      <c r="S101" s="8">
        <v>0</v>
      </c>
      <c r="T101" s="198">
        <v>0</v>
      </c>
      <c r="U101" s="14">
        <v>1.3</v>
      </c>
      <c r="V101" s="51">
        <f t="shared" ref="V101:V130" si="14">SUM(T101+U101)</f>
        <v>1.3</v>
      </c>
    </row>
    <row r="102" spans="1:22" x14ac:dyDescent="0.2">
      <c r="A102" s="172">
        <f>'Web Graph Info.'!A82</f>
        <v>42220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1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164">
        <v>1</v>
      </c>
      <c r="U102" s="14">
        <v>1</v>
      </c>
      <c r="V102" s="51">
        <f t="shared" si="14"/>
        <v>2</v>
      </c>
    </row>
    <row r="103" spans="1:22" x14ac:dyDescent="0.2">
      <c r="A103" s="172">
        <f>'Web Graph Info.'!A83</f>
        <v>42221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1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164">
        <v>1</v>
      </c>
      <c r="U103" s="14">
        <v>1</v>
      </c>
      <c r="V103" s="51">
        <f t="shared" si="14"/>
        <v>2</v>
      </c>
    </row>
    <row r="104" spans="1:22" x14ac:dyDescent="0.2">
      <c r="A104" s="172">
        <f>'Web Graph Info.'!A84</f>
        <v>42222</v>
      </c>
      <c r="B104" s="8" t="s">
        <v>226</v>
      </c>
      <c r="C104" s="8" t="s">
        <v>226</v>
      </c>
      <c r="D104" s="8" t="s">
        <v>226</v>
      </c>
      <c r="E104" s="8" t="s">
        <v>226</v>
      </c>
      <c r="F104" s="8" t="s">
        <v>226</v>
      </c>
      <c r="G104" s="8" t="s">
        <v>226</v>
      </c>
      <c r="H104" s="8" t="s">
        <v>226</v>
      </c>
      <c r="I104" s="8" t="s">
        <v>226</v>
      </c>
      <c r="J104" s="8" t="s">
        <v>226</v>
      </c>
      <c r="K104" s="8" t="s">
        <v>226</v>
      </c>
      <c r="L104" s="8" t="s">
        <v>226</v>
      </c>
      <c r="M104" s="8" t="s">
        <v>226</v>
      </c>
      <c r="N104" s="8" t="s">
        <v>226</v>
      </c>
      <c r="O104" s="8" t="s">
        <v>226</v>
      </c>
      <c r="P104" s="8" t="s">
        <v>226</v>
      </c>
      <c r="Q104" s="8" t="s">
        <v>226</v>
      </c>
      <c r="R104" s="8" t="s">
        <v>226</v>
      </c>
      <c r="S104" s="8" t="s">
        <v>226</v>
      </c>
      <c r="T104" s="8" t="s">
        <v>226</v>
      </c>
      <c r="U104" s="8" t="s">
        <v>226</v>
      </c>
      <c r="V104" s="8" t="s">
        <v>226</v>
      </c>
    </row>
    <row r="105" spans="1:22" x14ac:dyDescent="0.2">
      <c r="A105" s="172">
        <f>'Web Graph Info.'!A85</f>
        <v>42223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51">
        <f t="shared" si="14"/>
        <v>0</v>
      </c>
    </row>
    <row r="106" spans="1:22" x14ac:dyDescent="0.2">
      <c r="A106" s="172">
        <f>'Web Graph Info.'!A86</f>
        <v>42224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51">
        <f>SUM(T106+U106)</f>
        <v>0</v>
      </c>
    </row>
    <row r="107" spans="1:22" x14ac:dyDescent="0.2">
      <c r="A107" s="172">
        <f>'Web Graph Info.'!A87</f>
        <v>42225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51">
        <f>SUM(T107+U107)</f>
        <v>0</v>
      </c>
    </row>
    <row r="108" spans="1:22" x14ac:dyDescent="0.2">
      <c r="A108" s="172">
        <f>'Web Graph Info.'!A88</f>
        <v>42226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51">
        <f t="shared" si="14"/>
        <v>0</v>
      </c>
    </row>
    <row r="109" spans="1:22" x14ac:dyDescent="0.2">
      <c r="A109" s="172">
        <f>'Web Graph Info.'!A89</f>
        <v>42227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1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164">
        <v>1</v>
      </c>
      <c r="U109" s="14">
        <v>0</v>
      </c>
      <c r="V109" s="51">
        <f t="shared" si="14"/>
        <v>1</v>
      </c>
    </row>
    <row r="110" spans="1:22" x14ac:dyDescent="0.2">
      <c r="A110" s="172">
        <f>'Web Graph Info.'!A90</f>
        <v>42228</v>
      </c>
      <c r="B110" s="8">
        <v>1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2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164">
        <v>3</v>
      </c>
      <c r="U110" s="14">
        <v>0</v>
      </c>
      <c r="V110" s="51">
        <f t="shared" si="14"/>
        <v>3</v>
      </c>
    </row>
    <row r="111" spans="1:22" x14ac:dyDescent="0.2">
      <c r="A111" s="172">
        <f>'Web Graph Info.'!A91</f>
        <v>42229</v>
      </c>
      <c r="B111" s="8">
        <v>2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164">
        <v>0</v>
      </c>
      <c r="U111" s="14">
        <v>0</v>
      </c>
      <c r="V111" s="51">
        <f t="shared" si="14"/>
        <v>0</v>
      </c>
    </row>
    <row r="112" spans="1:22" x14ac:dyDescent="0.2">
      <c r="A112" s="172">
        <f>'Web Graph Info.'!A92</f>
        <v>42230</v>
      </c>
      <c r="B112" s="8" t="s">
        <v>226</v>
      </c>
      <c r="C112" s="8" t="s">
        <v>226</v>
      </c>
      <c r="D112" s="8" t="s">
        <v>226</v>
      </c>
      <c r="E112" s="8" t="s">
        <v>226</v>
      </c>
      <c r="F112" s="8" t="s">
        <v>226</v>
      </c>
      <c r="G112" s="8" t="s">
        <v>226</v>
      </c>
      <c r="H112" s="8" t="s">
        <v>226</v>
      </c>
      <c r="I112" s="8" t="s">
        <v>226</v>
      </c>
      <c r="J112" s="8" t="s">
        <v>226</v>
      </c>
      <c r="K112" s="8" t="s">
        <v>226</v>
      </c>
      <c r="L112" s="8" t="s">
        <v>226</v>
      </c>
      <c r="M112" s="8" t="s">
        <v>226</v>
      </c>
      <c r="N112" s="8" t="s">
        <v>226</v>
      </c>
      <c r="O112" s="8" t="s">
        <v>226</v>
      </c>
      <c r="P112" s="8" t="s">
        <v>226</v>
      </c>
      <c r="Q112" s="8" t="s">
        <v>226</v>
      </c>
      <c r="R112" s="8" t="s">
        <v>226</v>
      </c>
      <c r="S112" s="8" t="s">
        <v>226</v>
      </c>
      <c r="T112" s="8" t="s">
        <v>226</v>
      </c>
      <c r="U112" s="8" t="s">
        <v>226</v>
      </c>
      <c r="V112" s="51" t="e">
        <f t="shared" si="14"/>
        <v>#VALUE!</v>
      </c>
    </row>
    <row r="113" spans="1:22" x14ac:dyDescent="0.2">
      <c r="A113" s="172">
        <f>'Web Graph Info.'!A93</f>
        <v>42231</v>
      </c>
      <c r="B113" s="8">
        <v>0.6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1.6</v>
      </c>
      <c r="J113" s="8">
        <v>0.3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64">
        <v>2.6</v>
      </c>
      <c r="U113" s="14">
        <v>0.3</v>
      </c>
      <c r="V113" s="51">
        <f t="shared" si="14"/>
        <v>2.9</v>
      </c>
    </row>
    <row r="114" spans="1:22" x14ac:dyDescent="0.2">
      <c r="A114" s="172">
        <f>'Web Graph Info.'!A94</f>
        <v>42232</v>
      </c>
      <c r="B114" s="8">
        <v>0.6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1.6</v>
      </c>
      <c r="J114" s="8">
        <v>0.3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206">
        <v>2.6</v>
      </c>
      <c r="U114" s="14">
        <v>0.3</v>
      </c>
      <c r="V114" s="51">
        <f t="shared" si="14"/>
        <v>2.9</v>
      </c>
    </row>
    <row r="115" spans="1:22" x14ac:dyDescent="0.2">
      <c r="A115" s="172">
        <f>'Web Graph Info.'!A95</f>
        <v>42233</v>
      </c>
      <c r="B115" s="8">
        <v>0.6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1.6</v>
      </c>
      <c r="J115" s="8">
        <v>0.3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206">
        <v>2.6</v>
      </c>
      <c r="U115" s="14">
        <v>0.3</v>
      </c>
      <c r="V115" s="51">
        <f t="shared" si="14"/>
        <v>2.9</v>
      </c>
    </row>
    <row r="116" spans="1:22" x14ac:dyDescent="0.2">
      <c r="A116" s="172">
        <f>'Web Graph Info.'!A96</f>
        <v>42234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51">
        <f t="shared" si="14"/>
        <v>0</v>
      </c>
    </row>
    <row r="117" spans="1:22" x14ac:dyDescent="0.2">
      <c r="A117" s="172">
        <f>'Web Graph Info.'!A97</f>
        <v>42235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">
      <c r="A118" s="172">
        <f>'Web Graph Info.'!A98</f>
        <v>42236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164">
        <v>0</v>
      </c>
      <c r="U118" s="14">
        <v>0</v>
      </c>
      <c r="V118" s="51">
        <f t="shared" si="14"/>
        <v>0</v>
      </c>
    </row>
    <row r="119" spans="1:22" x14ac:dyDescent="0.2">
      <c r="A119" s="172">
        <f>'Web Graph Info.'!A99</f>
        <v>42237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1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164">
        <v>1</v>
      </c>
      <c r="U119" s="14">
        <v>0</v>
      </c>
      <c r="V119" s="51">
        <f>SUM(T119+U119)</f>
        <v>1</v>
      </c>
    </row>
    <row r="120" spans="1:22" x14ac:dyDescent="0.2">
      <c r="A120" s="172">
        <f>'Web Graph Info.'!A100</f>
        <v>42238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0.3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0.6</v>
      </c>
      <c r="P120" s="8">
        <v>0</v>
      </c>
      <c r="Q120" s="8">
        <v>0</v>
      </c>
      <c r="R120" s="8">
        <v>0</v>
      </c>
      <c r="S120" s="8">
        <v>0</v>
      </c>
      <c r="T120" s="164">
        <v>1</v>
      </c>
      <c r="U120" s="14">
        <v>0</v>
      </c>
      <c r="V120" s="51">
        <f>SUM(T120+U120)</f>
        <v>1</v>
      </c>
    </row>
    <row r="121" spans="1:22" x14ac:dyDescent="0.2">
      <c r="A121" s="172">
        <f>'Web Graph Info.'!A101</f>
        <v>42239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0.3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0.6</v>
      </c>
      <c r="P121" s="8">
        <v>0</v>
      </c>
      <c r="Q121" s="8">
        <v>0</v>
      </c>
      <c r="R121" s="8">
        <v>0</v>
      </c>
      <c r="S121" s="8">
        <v>0</v>
      </c>
      <c r="T121" s="164">
        <v>1</v>
      </c>
      <c r="U121" s="14">
        <v>0</v>
      </c>
      <c r="V121" s="51">
        <f t="shared" si="14"/>
        <v>1</v>
      </c>
    </row>
    <row r="122" spans="1:22" x14ac:dyDescent="0.2">
      <c r="A122" s="172">
        <f>'Web Graph Info.'!A102</f>
        <v>42240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0.3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0.6</v>
      </c>
      <c r="P122" s="8">
        <v>0</v>
      </c>
      <c r="Q122" s="8">
        <v>0</v>
      </c>
      <c r="R122" s="8">
        <v>0</v>
      </c>
      <c r="S122" s="8">
        <v>0</v>
      </c>
      <c r="T122" s="164">
        <v>1</v>
      </c>
      <c r="U122" s="14">
        <v>0</v>
      </c>
      <c r="V122" s="51">
        <f t="shared" si="14"/>
        <v>1</v>
      </c>
    </row>
    <row r="123" spans="1:22" x14ac:dyDescent="0.2">
      <c r="A123" s="172">
        <f>'Web Graph Info.'!A103</f>
        <v>42241</v>
      </c>
      <c r="B123" s="8">
        <v>4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164">
        <v>4</v>
      </c>
      <c r="U123" s="14">
        <v>1</v>
      </c>
      <c r="V123" s="51">
        <f t="shared" si="14"/>
        <v>5</v>
      </c>
    </row>
    <row r="124" spans="1:22" x14ac:dyDescent="0.2">
      <c r="A124" s="172">
        <f>'Web Graph Info.'!A104</f>
        <v>42242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164">
        <v>0</v>
      </c>
      <c r="U124" s="14">
        <v>0</v>
      </c>
      <c r="V124" s="51">
        <f t="shared" si="14"/>
        <v>0</v>
      </c>
    </row>
    <row r="125" spans="1:22" x14ac:dyDescent="0.2">
      <c r="A125" s="172">
        <f>'Web Graph Info.'!A105</f>
        <v>42243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164">
        <v>0</v>
      </c>
      <c r="U125" s="14">
        <v>0</v>
      </c>
      <c r="V125" s="51">
        <f t="shared" si="14"/>
        <v>0</v>
      </c>
    </row>
    <row r="126" spans="1:22" x14ac:dyDescent="0.2">
      <c r="A126" s="172">
        <f>'Web Graph Info.'!A106</f>
        <v>42244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2</v>
      </c>
      <c r="P126" s="8">
        <v>0</v>
      </c>
      <c r="Q126" s="8">
        <v>0</v>
      </c>
      <c r="R126" s="8">
        <v>0</v>
      </c>
      <c r="S126" s="8">
        <v>0</v>
      </c>
      <c r="T126" s="164">
        <v>2</v>
      </c>
      <c r="U126" s="14">
        <v>0</v>
      </c>
      <c r="V126" s="51">
        <f>SUM(T126+U126)</f>
        <v>2</v>
      </c>
    </row>
    <row r="127" spans="1:22" x14ac:dyDescent="0.2">
      <c r="A127" s="172">
        <f>'Web Graph Info.'!A107</f>
        <v>42245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">
      <c r="A128" s="172">
        <f>'Web Graph Info.'!A108</f>
        <v>42246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">
      <c r="A129" s="172">
        <f>'Web Graph Info.'!A109</f>
        <v>42247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">
      <c r="A130" s="172">
        <f>'Web Graph Info.'!A110</f>
        <v>42248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1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164">
        <v>1</v>
      </c>
      <c r="U130" s="14">
        <v>0</v>
      </c>
      <c r="V130" s="51">
        <f t="shared" si="14"/>
        <v>1</v>
      </c>
    </row>
    <row r="131" spans="1:22" x14ac:dyDescent="0.2">
      <c r="A131" s="172">
        <f>'Web Graph Info.'!A111</f>
        <v>42249</v>
      </c>
      <c r="B131" s="8">
        <v>1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1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1</v>
      </c>
      <c r="P131" s="8">
        <v>0</v>
      </c>
      <c r="Q131" s="8">
        <v>0</v>
      </c>
      <c r="R131" s="8">
        <v>0</v>
      </c>
      <c r="S131" s="8">
        <v>0</v>
      </c>
      <c r="T131" s="164">
        <v>3</v>
      </c>
      <c r="U131" s="14">
        <v>2</v>
      </c>
      <c r="V131" s="144">
        <v>5</v>
      </c>
    </row>
    <row r="132" spans="1:22" x14ac:dyDescent="0.2">
      <c r="A132" s="172">
        <f>'Web Graph Info.'!A112</f>
        <v>42250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164">
        <v>0</v>
      </c>
      <c r="U132" s="14">
        <v>0</v>
      </c>
      <c r="V132" s="51">
        <v>0</v>
      </c>
    </row>
    <row r="133" spans="1:22" x14ac:dyDescent="0.2">
      <c r="A133" s="172">
        <f>'Web Graph Info.'!A113</f>
        <v>42251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215">
        <v>0</v>
      </c>
      <c r="U133" s="14">
        <v>0</v>
      </c>
      <c r="V133" s="215">
        <v>0</v>
      </c>
    </row>
    <row r="134" spans="1:22" x14ac:dyDescent="0.2">
      <c r="A134" s="172">
        <f>'Web Graph Info.'!A114</f>
        <v>42252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164">
        <v>0</v>
      </c>
      <c r="U134" s="14">
        <v>0</v>
      </c>
      <c r="V134" s="51">
        <v>0</v>
      </c>
    </row>
    <row r="135" spans="1:22" x14ac:dyDescent="0.2">
      <c r="A135" s="172">
        <f>'Web Graph Info.'!A115</f>
        <v>42253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216">
        <v>0</v>
      </c>
      <c r="U135" s="14">
        <v>0</v>
      </c>
      <c r="V135" s="216">
        <v>0</v>
      </c>
    </row>
    <row r="136" spans="1:22" x14ac:dyDescent="0.2">
      <c r="A136" s="172">
        <f>'Web Graph Info.'!A116</f>
        <v>42254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216">
        <v>0</v>
      </c>
      <c r="U136" s="14">
        <v>0</v>
      </c>
      <c r="V136" s="216">
        <v>0</v>
      </c>
    </row>
    <row r="137" spans="1:22" x14ac:dyDescent="0.2">
      <c r="A137" s="172">
        <f>'Web Graph Info.'!A117</f>
        <v>42255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216">
        <v>0</v>
      </c>
      <c r="U137" s="14">
        <v>0</v>
      </c>
      <c r="V137" s="216">
        <v>0</v>
      </c>
    </row>
    <row r="138" spans="1:22" x14ac:dyDescent="0.2">
      <c r="A138" s="172">
        <f>'Web Graph Info.'!A118</f>
        <v>42256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164">
        <v>0</v>
      </c>
      <c r="U138" s="14">
        <v>0</v>
      </c>
      <c r="V138" s="156">
        <v>0</v>
      </c>
    </row>
    <row r="139" spans="1:22" x14ac:dyDescent="0.2">
      <c r="A139" s="172">
        <f>'Web Graph Info.'!A119</f>
        <v>42257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2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164">
        <v>2</v>
      </c>
      <c r="U139" s="14">
        <v>0</v>
      </c>
      <c r="V139" s="156">
        <v>2</v>
      </c>
    </row>
    <row r="140" spans="1:22" x14ac:dyDescent="0.2">
      <c r="A140" s="172">
        <f>'Web Graph Info.'!A120</f>
        <v>42258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164">
        <v>0</v>
      </c>
      <c r="U140" s="14">
        <v>0</v>
      </c>
      <c r="V140" s="156">
        <v>1</v>
      </c>
    </row>
    <row r="141" spans="1:22" x14ac:dyDescent="0.2">
      <c r="A141" s="172">
        <f>'Web Graph Info.'!A121</f>
        <v>42259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0.3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164">
        <v>0.3</v>
      </c>
      <c r="U141" s="14">
        <v>0</v>
      </c>
      <c r="V141" s="156">
        <v>0.3</v>
      </c>
    </row>
    <row r="142" spans="1:22" x14ac:dyDescent="0.2">
      <c r="A142" s="172">
        <f>'Web Graph Info.'!A122</f>
        <v>42260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0.3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219">
        <v>0.3</v>
      </c>
      <c r="U142" s="14">
        <v>0</v>
      </c>
      <c r="V142" s="219">
        <v>0.3</v>
      </c>
    </row>
    <row r="143" spans="1:22" x14ac:dyDescent="0.2">
      <c r="A143" s="172">
        <f>'Web Graph Info.'!A123</f>
        <v>42261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0.3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219">
        <v>0.3</v>
      </c>
      <c r="U143" s="14">
        <v>0</v>
      </c>
      <c r="V143" s="219">
        <v>0.3</v>
      </c>
    </row>
    <row r="144" spans="1:22" x14ac:dyDescent="0.2">
      <c r="A144" s="172">
        <f>'Web Graph Info.'!A124</f>
        <v>42262</v>
      </c>
      <c r="B144" s="8">
        <v>0</v>
      </c>
      <c r="C144" s="8">
        <v>1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164">
        <v>1</v>
      </c>
      <c r="U144" s="14">
        <v>0</v>
      </c>
      <c r="V144" s="156">
        <v>1</v>
      </c>
    </row>
    <row r="145" spans="1:22" x14ac:dyDescent="0.2">
      <c r="A145" s="172">
        <f>'Web Graph Info.'!A125</f>
        <v>42263</v>
      </c>
      <c r="B145" s="8">
        <v>3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1</v>
      </c>
      <c r="J145" s="8">
        <v>4</v>
      </c>
      <c r="K145" s="8">
        <v>0</v>
      </c>
      <c r="L145" s="8">
        <v>1</v>
      </c>
      <c r="M145" s="8">
        <v>0</v>
      </c>
      <c r="N145" s="8">
        <v>0</v>
      </c>
      <c r="O145" s="8">
        <v>3</v>
      </c>
      <c r="P145" s="8">
        <v>0</v>
      </c>
      <c r="Q145" s="8">
        <v>0</v>
      </c>
      <c r="R145" s="8">
        <v>0</v>
      </c>
      <c r="S145" s="8">
        <v>0</v>
      </c>
      <c r="T145" s="164">
        <v>42</v>
      </c>
      <c r="U145" s="14">
        <v>0</v>
      </c>
      <c r="V145" s="156">
        <v>42</v>
      </c>
    </row>
    <row r="146" spans="1:22" x14ac:dyDescent="0.2">
      <c r="A146" s="172">
        <f>'Web Graph Info.'!A126</f>
        <v>42264</v>
      </c>
      <c r="B146" s="8">
        <v>1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1</v>
      </c>
      <c r="K146" s="8">
        <v>0</v>
      </c>
      <c r="L146" s="8">
        <v>0</v>
      </c>
      <c r="M146" s="8">
        <v>0</v>
      </c>
      <c r="N146" s="8">
        <v>0</v>
      </c>
      <c r="O146" s="8">
        <v>4</v>
      </c>
      <c r="P146" s="8">
        <v>0</v>
      </c>
      <c r="Q146" s="8">
        <v>0</v>
      </c>
      <c r="R146" s="8">
        <v>0</v>
      </c>
      <c r="S146" s="8">
        <v>0</v>
      </c>
      <c r="T146" s="164">
        <v>6</v>
      </c>
      <c r="U146" s="14">
        <v>0</v>
      </c>
      <c r="V146" s="156">
        <f t="shared" ref="V146:V172" si="15">SUM(T146+U146)</f>
        <v>6</v>
      </c>
    </row>
    <row r="147" spans="1:22" x14ac:dyDescent="0.2">
      <c r="A147" s="172">
        <f>'Web Graph Info.'!A127</f>
        <v>42265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>
        <v>0</v>
      </c>
      <c r="T147" s="164">
        <v>0</v>
      </c>
      <c r="U147" s="14"/>
      <c r="V147" s="156">
        <f t="shared" si="15"/>
        <v>0</v>
      </c>
    </row>
    <row r="148" spans="1:22" x14ac:dyDescent="0.2">
      <c r="A148" s="172">
        <f>'Web Graph Info.'!A128</f>
        <v>42266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>
        <v>0</v>
      </c>
      <c r="T148" s="164">
        <v>0</v>
      </c>
      <c r="U148" s="14"/>
      <c r="V148" s="156">
        <f t="shared" si="15"/>
        <v>0</v>
      </c>
    </row>
    <row r="149" spans="1:22" x14ac:dyDescent="0.2">
      <c r="A149" s="172">
        <f>'Web Graph Info.'!A129</f>
        <v>42267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>
        <v>0</v>
      </c>
      <c r="T149" s="164">
        <v>0</v>
      </c>
      <c r="U149" s="14"/>
      <c r="V149" s="156">
        <f t="shared" si="15"/>
        <v>0</v>
      </c>
    </row>
    <row r="150" spans="1:22" x14ac:dyDescent="0.2">
      <c r="A150" s="172">
        <f>'Web Graph Info.'!A130</f>
        <v>42268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>
        <v>0</v>
      </c>
      <c r="T150" s="164">
        <v>0</v>
      </c>
      <c r="U150" s="14"/>
      <c r="V150" s="156">
        <f t="shared" si="15"/>
        <v>0</v>
      </c>
    </row>
    <row r="151" spans="1:22" x14ac:dyDescent="0.2">
      <c r="A151" s="172">
        <f>'Web Graph Info.'!A131</f>
        <v>42269</v>
      </c>
      <c r="B151" s="4"/>
      <c r="C151" s="4"/>
      <c r="D151" s="4"/>
      <c r="E151" s="4"/>
      <c r="F151" s="4"/>
      <c r="G151" s="4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>
        <v>0</v>
      </c>
      <c r="T151" s="164">
        <v>0</v>
      </c>
      <c r="U151" s="14"/>
      <c r="V151" s="156">
        <f t="shared" si="15"/>
        <v>0</v>
      </c>
    </row>
    <row r="152" spans="1:22" x14ac:dyDescent="0.2">
      <c r="A152" s="172">
        <f>'Web Graph Info.'!A132</f>
        <v>42270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>
        <v>0</v>
      </c>
      <c r="T152" s="164">
        <v>0</v>
      </c>
      <c r="U152" s="14"/>
      <c r="V152" s="156">
        <f t="shared" si="15"/>
        <v>0</v>
      </c>
    </row>
    <row r="153" spans="1:22" s="101" customFormat="1" x14ac:dyDescent="0.2">
      <c r="A153" s="172">
        <f>'Web Graph Info.'!A133</f>
        <v>42271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>
        <v>0</v>
      </c>
      <c r="T153" s="164">
        <v>0</v>
      </c>
      <c r="U153" s="4"/>
      <c r="V153" s="156">
        <f t="shared" si="15"/>
        <v>0</v>
      </c>
    </row>
    <row r="154" spans="1:22" s="101" customFormat="1" x14ac:dyDescent="0.2">
      <c r="A154" s="172">
        <f>'Web Graph Info.'!A134</f>
        <v>42272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>
        <v>0</v>
      </c>
      <c r="T154" s="164">
        <v>0</v>
      </c>
      <c r="U154" s="14"/>
      <c r="V154" s="156">
        <f t="shared" si="15"/>
        <v>0</v>
      </c>
    </row>
    <row r="155" spans="1:22" s="101" customFormat="1" x14ac:dyDescent="0.2">
      <c r="A155" s="172">
        <f>'Web Graph Info.'!A135</f>
        <v>42273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>
        <v>0</v>
      </c>
      <c r="T155" s="164">
        <v>0</v>
      </c>
      <c r="U155" s="14"/>
      <c r="V155" s="156">
        <f t="shared" si="15"/>
        <v>0</v>
      </c>
    </row>
    <row r="156" spans="1:22" s="101" customFormat="1" x14ac:dyDescent="0.2">
      <c r="A156" s="172">
        <f>'Web Graph Info.'!A136</f>
        <v>42274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>
        <v>0</v>
      </c>
      <c r="T156" s="164">
        <v>0</v>
      </c>
      <c r="U156" s="14"/>
      <c r="V156" s="156">
        <f t="shared" si="15"/>
        <v>0</v>
      </c>
    </row>
    <row r="157" spans="1:22" s="101" customFormat="1" x14ac:dyDescent="0.2">
      <c r="A157" s="172">
        <f>'Web Graph Info.'!A137</f>
        <v>42275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>
        <v>0</v>
      </c>
      <c r="T157" s="164">
        <v>0</v>
      </c>
      <c r="U157" s="14"/>
      <c r="V157" s="157">
        <f t="shared" si="15"/>
        <v>0</v>
      </c>
    </row>
    <row r="158" spans="1:22" s="101" customFormat="1" x14ac:dyDescent="0.2">
      <c r="A158" s="172">
        <f>'Web Graph Info.'!A138</f>
        <v>42276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>
        <v>0</v>
      </c>
      <c r="T158" s="164">
        <v>0</v>
      </c>
      <c r="U158" s="4"/>
      <c r="V158" s="157">
        <f t="shared" si="15"/>
        <v>0</v>
      </c>
    </row>
    <row r="159" spans="1:22" s="101" customFormat="1" x14ac:dyDescent="0.2">
      <c r="A159" s="172">
        <f>'Web Graph Info.'!A139</f>
        <v>42277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>
        <v>0</v>
      </c>
      <c r="T159" s="164">
        <v>0</v>
      </c>
      <c r="U159" s="14"/>
      <c r="V159" s="157">
        <f t="shared" si="15"/>
        <v>0</v>
      </c>
    </row>
    <row r="160" spans="1:22" s="101" customFormat="1" x14ac:dyDescent="0.2">
      <c r="A160" s="172">
        <f>'Web Graph Info.'!A140</f>
        <v>42278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>
        <v>0</v>
      </c>
      <c r="T160" s="164">
        <v>0</v>
      </c>
      <c r="U160" s="4"/>
      <c r="V160" s="157">
        <f t="shared" si="15"/>
        <v>0</v>
      </c>
    </row>
    <row r="161" spans="1:22" s="101" customFormat="1" x14ac:dyDescent="0.2">
      <c r="A161" s="172">
        <f>'Web Graph Info.'!A141</f>
        <v>42279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>
        <v>0</v>
      </c>
      <c r="T161" s="164">
        <v>0</v>
      </c>
      <c r="U161" s="4"/>
      <c r="V161" s="157">
        <f t="shared" si="15"/>
        <v>0</v>
      </c>
    </row>
    <row r="162" spans="1:22" s="101" customFormat="1" x14ac:dyDescent="0.2">
      <c r="A162" s="172">
        <f>'Web Graph Info.'!A142</f>
        <v>42280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>
        <v>0</v>
      </c>
      <c r="T162" s="164">
        <v>0</v>
      </c>
      <c r="U162" s="4"/>
      <c r="V162" s="157">
        <f t="shared" si="15"/>
        <v>0</v>
      </c>
    </row>
    <row r="163" spans="1:22" s="101" customFormat="1" x14ac:dyDescent="0.2">
      <c r="A163" s="172">
        <f>'Web Graph Info.'!A143</f>
        <v>42281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0</v>
      </c>
      <c r="T163" s="164">
        <v>0</v>
      </c>
      <c r="U163" s="4"/>
      <c r="V163" s="157">
        <f t="shared" si="15"/>
        <v>0</v>
      </c>
    </row>
    <row r="164" spans="1:22" s="101" customFormat="1" x14ac:dyDescent="0.2">
      <c r="A164" s="172">
        <f>'Web Graph Info.'!A144</f>
        <v>42282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>
        <v>0</v>
      </c>
      <c r="T164" s="164">
        <v>0</v>
      </c>
      <c r="U164" s="4"/>
      <c r="V164" s="157">
        <f t="shared" si="15"/>
        <v>0</v>
      </c>
    </row>
    <row r="165" spans="1:22" s="101" customFormat="1" x14ac:dyDescent="0.2">
      <c r="A165" s="172">
        <f>'Web Graph Info.'!A145</f>
        <v>42283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>
        <v>0</v>
      </c>
      <c r="T165" s="164">
        <v>0</v>
      </c>
      <c r="U165" s="4"/>
      <c r="V165" s="157">
        <f t="shared" si="15"/>
        <v>0</v>
      </c>
    </row>
    <row r="166" spans="1:22" s="101" customFormat="1" x14ac:dyDescent="0.2">
      <c r="A166" s="172">
        <f>'Web Graph Info.'!A146</f>
        <v>42284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64">
        <v>0</v>
      </c>
      <c r="U166" s="14"/>
      <c r="V166" s="157">
        <f t="shared" si="15"/>
        <v>0</v>
      </c>
    </row>
    <row r="167" spans="1:22" s="101" customFormat="1" x14ac:dyDescent="0.2">
      <c r="A167" s="172">
        <f>'Web Graph Info.'!A147</f>
        <v>42285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64">
        <v>0</v>
      </c>
      <c r="U167" s="14"/>
      <c r="V167" s="157">
        <f t="shared" si="15"/>
        <v>0</v>
      </c>
    </row>
    <row r="168" spans="1:22" s="101" customFormat="1" x14ac:dyDescent="0.2">
      <c r="A168" s="172">
        <f>'Web Graph Info.'!A148</f>
        <v>42286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64">
        <v>0</v>
      </c>
      <c r="U168" s="14"/>
      <c r="V168" s="157">
        <f t="shared" si="15"/>
        <v>0</v>
      </c>
    </row>
    <row r="169" spans="1:22" s="101" customFormat="1" x14ac:dyDescent="0.2">
      <c r="A169" s="11">
        <f>'Web Graph Info.'!A149</f>
        <v>42287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64">
        <v>0</v>
      </c>
      <c r="U169" s="14"/>
      <c r="V169" s="157">
        <f t="shared" si="15"/>
        <v>0</v>
      </c>
    </row>
    <row r="170" spans="1:22" s="101" customFormat="1" x14ac:dyDescent="0.2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64">
        <v>0</v>
      </c>
      <c r="U170" s="14"/>
      <c r="V170" s="157">
        <f t="shared" si="15"/>
        <v>0</v>
      </c>
    </row>
    <row r="171" spans="1:22" s="101" customFormat="1" x14ac:dyDescent="0.2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64">
        <v>0</v>
      </c>
      <c r="U171" s="14"/>
      <c r="V171" s="157">
        <f t="shared" si="15"/>
        <v>0</v>
      </c>
    </row>
    <row r="172" spans="1:22" s="101" customFormat="1" x14ac:dyDescent="0.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64">
        <v>0</v>
      </c>
      <c r="U172" s="14"/>
      <c r="V172" s="157">
        <f t="shared" si="15"/>
        <v>0</v>
      </c>
    </row>
    <row r="173" spans="1:22" s="101" customFormat="1" x14ac:dyDescent="0.2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57"/>
      <c r="U173" s="14"/>
      <c r="V173" s="157"/>
    </row>
    <row r="174" spans="1:22" s="101" customFormat="1" x14ac:dyDescent="0.2">
      <c r="A174" s="1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57"/>
      <c r="U174" s="14"/>
      <c r="V174" s="157"/>
    </row>
    <row r="175" spans="1:22" s="101" customFormat="1" x14ac:dyDescent="0.2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57"/>
      <c r="U175" s="14"/>
      <c r="V175" s="157"/>
    </row>
    <row r="176" spans="1:22" s="101" customFormat="1" x14ac:dyDescent="0.2">
      <c r="A176" s="1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57"/>
      <c r="U176" s="14"/>
      <c r="V176" s="157"/>
    </row>
    <row r="177" spans="1:22" s="101" customFormat="1" x14ac:dyDescent="0.2">
      <c r="A177" s="1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57"/>
      <c r="U177" s="14"/>
      <c r="V177" s="157"/>
    </row>
    <row r="178" spans="1:22" s="101" customFormat="1" x14ac:dyDescent="0.2">
      <c r="A178" s="1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57"/>
      <c r="U178" s="14"/>
      <c r="V178" s="157"/>
    </row>
    <row r="179" spans="1:22" x14ac:dyDescent="0.2">
      <c r="B179" s="224" t="s">
        <v>27</v>
      </c>
      <c r="C179" s="224"/>
      <c r="D179" s="224"/>
      <c r="E179" s="224"/>
      <c r="F179" s="224"/>
      <c r="G179" s="224"/>
      <c r="H179" s="224"/>
      <c r="I179" s="224" t="s">
        <v>28</v>
      </c>
      <c r="J179" s="224"/>
      <c r="K179" s="224"/>
      <c r="L179" s="224"/>
      <c r="M179" s="224"/>
      <c r="N179" s="224"/>
      <c r="O179" s="224" t="s">
        <v>29</v>
      </c>
      <c r="P179" s="224"/>
      <c r="Q179" s="224"/>
      <c r="R179" s="224" t="s">
        <v>30</v>
      </c>
      <c r="S179" s="224"/>
      <c r="T179" s="222" t="s">
        <v>31</v>
      </c>
      <c r="U179">
        <v>0</v>
      </c>
      <c r="V179"/>
    </row>
    <row r="180" spans="1:22" x14ac:dyDescent="0.2">
      <c r="B180" t="s">
        <v>34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H180" s="1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50</v>
      </c>
      <c r="N180" s="1" t="s">
        <v>40</v>
      </c>
      <c r="O180" t="s">
        <v>46</v>
      </c>
      <c r="P180" t="s">
        <v>47</v>
      </c>
      <c r="Q180" s="1" t="s">
        <v>40</v>
      </c>
      <c r="R180" t="s">
        <v>51</v>
      </c>
      <c r="S180" s="1" t="s">
        <v>49</v>
      </c>
      <c r="T180" s="223"/>
      <c r="V180"/>
    </row>
    <row r="181" spans="1:22" x14ac:dyDescent="0.2">
      <c r="A181" t="s">
        <v>52</v>
      </c>
      <c r="B181">
        <f>SUM(B9:B132)</f>
        <v>494.30000000000024</v>
      </c>
      <c r="C181">
        <f t="shared" ref="C181:U181" si="16">SUM(C9:C132)</f>
        <v>25.800000000000004</v>
      </c>
      <c r="D181">
        <f t="shared" si="16"/>
        <v>0</v>
      </c>
      <c r="E181">
        <f t="shared" si="16"/>
        <v>0.89999999999999991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108.29999999999997</v>
      </c>
      <c r="J181">
        <f t="shared" si="16"/>
        <v>13.300000000000004</v>
      </c>
      <c r="K181">
        <f t="shared" si="16"/>
        <v>0</v>
      </c>
      <c r="L181">
        <f t="shared" si="16"/>
        <v>10.7</v>
      </c>
      <c r="M181">
        <f t="shared" si="16"/>
        <v>16.600000000000001</v>
      </c>
      <c r="N181">
        <f t="shared" si="16"/>
        <v>0</v>
      </c>
      <c r="O181">
        <f t="shared" si="16"/>
        <v>188.19999999999993</v>
      </c>
      <c r="P181">
        <f t="shared" si="16"/>
        <v>0</v>
      </c>
      <c r="Q181">
        <f t="shared" si="16"/>
        <v>0</v>
      </c>
      <c r="R181">
        <f t="shared" si="16"/>
        <v>0.89999999999999991</v>
      </c>
      <c r="S181">
        <f t="shared" si="16"/>
        <v>0</v>
      </c>
      <c r="T181" t="e">
        <f t="shared" si="16"/>
        <v>#N/A</v>
      </c>
      <c r="U181">
        <f t="shared" si="16"/>
        <v>130.19999999999993</v>
      </c>
      <c r="V181" t="e">
        <f>SUM(T181:U181)</f>
        <v>#N/A</v>
      </c>
    </row>
    <row r="182" spans="1:22" x14ac:dyDescent="0.2">
      <c r="B182"/>
      <c r="H182" s="1"/>
      <c r="I182"/>
      <c r="N182" s="1"/>
      <c r="O182"/>
      <c r="Q182" s="1"/>
      <c r="R182"/>
      <c r="S182" s="1"/>
      <c r="T182"/>
      <c r="V182"/>
    </row>
    <row r="183" spans="1:22" x14ac:dyDescent="0.2">
      <c r="B183"/>
      <c r="H183" s="1"/>
      <c r="I183"/>
      <c r="N183" s="1"/>
      <c r="O183"/>
      <c r="Q183" s="1"/>
      <c r="R183"/>
      <c r="S183" s="1"/>
      <c r="T183"/>
      <c r="V183"/>
    </row>
    <row r="184" spans="1:22" x14ac:dyDescent="0.2">
      <c r="B184"/>
      <c r="H184" s="1"/>
      <c r="I184"/>
      <c r="N184" s="1"/>
      <c r="O184"/>
      <c r="Q184" s="1"/>
      <c r="R184"/>
      <c r="S184" s="1"/>
      <c r="T184"/>
      <c r="V184"/>
    </row>
    <row r="185" spans="1:22" x14ac:dyDescent="0.2">
      <c r="B185"/>
      <c r="H185" s="1"/>
      <c r="I185"/>
      <c r="N185" s="1"/>
      <c r="O185"/>
      <c r="Q185" s="1"/>
      <c r="R185"/>
      <c r="S185" s="1"/>
      <c r="T185"/>
      <c r="V185"/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/>
    </row>
    <row r="188" spans="1:22" x14ac:dyDescent="0.2">
      <c r="B188"/>
      <c r="H188" s="1"/>
      <c r="I188"/>
      <c r="N188" s="1"/>
      <c r="O188"/>
      <c r="Q188" s="1"/>
      <c r="R188"/>
      <c r="S188" s="1"/>
      <c r="T188"/>
      <c r="V188"/>
    </row>
    <row r="189" spans="1:22" x14ac:dyDescent="0.2">
      <c r="B189"/>
      <c r="H189" s="1"/>
      <c r="I189"/>
      <c r="N189" s="1"/>
      <c r="O189"/>
      <c r="Q189" s="1"/>
      <c r="R189"/>
      <c r="S189" s="1"/>
      <c r="T189"/>
      <c r="V189" s="223" t="s">
        <v>33</v>
      </c>
    </row>
    <row r="190" spans="1:22" x14ac:dyDescent="0.2">
      <c r="B190"/>
      <c r="H190" s="1"/>
      <c r="I190"/>
      <c r="N190" s="1"/>
      <c r="O190"/>
      <c r="Q190" s="1"/>
      <c r="R190"/>
      <c r="S190" s="1"/>
      <c r="T190"/>
      <c r="V190" s="223"/>
    </row>
    <row r="191" spans="1:22" x14ac:dyDescent="0.2">
      <c r="B191"/>
      <c r="H191" s="1"/>
      <c r="I191"/>
      <c r="N191" s="1"/>
      <c r="O191"/>
      <c r="Q191" s="1"/>
      <c r="R191"/>
      <c r="S191" s="1"/>
      <c r="T191"/>
      <c r="V191" t="e">
        <f>SUM(V11:V188)</f>
        <v>#N/A</v>
      </c>
    </row>
  </sheetData>
  <mergeCells count="18">
    <mergeCell ref="E3:F3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9:V190"/>
    <mergeCell ref="T7:T8"/>
    <mergeCell ref="V7:V8"/>
    <mergeCell ref="B179:H179"/>
    <mergeCell ref="I179:N179"/>
    <mergeCell ref="O179:Q179"/>
    <mergeCell ref="R179:S179"/>
    <mergeCell ref="T179:T180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V187"/>
  <sheetViews>
    <sheetView zoomScaleNormal="100" workbookViewId="0">
      <pane xSplit="21" ySplit="8" topLeftCell="V92" activePane="bottomRight" state="frozen"/>
      <selection activeCell="I88" sqref="I88"/>
      <selection pane="topRight" activeCell="I88" sqref="I88"/>
      <selection pane="bottomLeft" activeCell="I88" sqref="I88"/>
      <selection pane="bottomRight" activeCell="B127" sqref="B127"/>
    </sheetView>
  </sheetViews>
  <sheetFormatPr defaultRowHeight="12.75" x14ac:dyDescent="0.2"/>
  <cols>
    <col min="2" max="2" width="9.140625" style="3"/>
    <col min="5" max="5" width="11.140625" customWidth="1"/>
    <col min="6" max="6" width="9.5703125" bestFit="1" customWidth="1"/>
    <col min="8" max="8" width="10.28515625" bestFit="1" customWidth="1"/>
    <col min="9" max="9" width="9.140625" style="3"/>
    <col min="14" max="14" width="10.28515625" bestFit="1" customWidth="1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57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58</v>
      </c>
      <c r="B3" s="226"/>
      <c r="C3" s="226"/>
      <c r="E3" s="227" t="s">
        <v>59</v>
      </c>
      <c r="F3" s="230"/>
      <c r="G3" s="230"/>
      <c r="H3" s="1"/>
      <c r="I3"/>
      <c r="N3" s="1"/>
      <c r="O3"/>
      <c r="Q3" s="1"/>
      <c r="R3"/>
      <c r="S3" s="1"/>
      <c r="T3"/>
    </row>
    <row r="4" spans="1:22" x14ac:dyDescent="0.2">
      <c r="A4" s="226" t="s">
        <v>60</v>
      </c>
      <c r="B4" s="226"/>
      <c r="C4" s="226"/>
      <c r="D4" s="226"/>
      <c r="E4" t="s">
        <v>61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26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s="4" t="s">
        <v>48</v>
      </c>
      <c r="S8" s="1" t="s">
        <v>49</v>
      </c>
      <c r="T8" s="223"/>
      <c r="U8" s="4" t="s">
        <v>62</v>
      </c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130" t="e">
        <f>IF(SUM(B9:S9)=0,NA(),SUM(B9:S9))</f>
        <v>#N/A</v>
      </c>
      <c r="U9" s="4"/>
      <c r="V9" s="51" t="e">
        <f>SUM(T9+U9)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N10" s="1"/>
      <c r="O10" s="4"/>
      <c r="P10" s="4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SUM(T10+U10)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N11" s="1"/>
      <c r="O11" s="4"/>
      <c r="P11" s="4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1</v>
      </c>
      <c r="U12" s="4">
        <v>0</v>
      </c>
      <c r="V12" s="51">
        <f t="shared" si="1"/>
        <v>1</v>
      </c>
    </row>
    <row r="13" spans="1:22" x14ac:dyDescent="0.2">
      <c r="A13" s="172">
        <f>'Web Graph Info.'!A6:A153</f>
        <v>42151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v>0</v>
      </c>
      <c r="U13" s="4">
        <v>0</v>
      </c>
      <c r="V13" s="51">
        <f t="shared" si="1"/>
        <v>0</v>
      </c>
    </row>
    <row r="14" spans="1:22" x14ac:dyDescent="0.2">
      <c r="A14" s="172">
        <f>'Web Graph Info.'!A7:A154</f>
        <v>42152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1</v>
      </c>
      <c r="U14" s="4">
        <v>0</v>
      </c>
      <c r="V14" s="51">
        <f t="shared" si="1"/>
        <v>1</v>
      </c>
    </row>
    <row r="15" spans="1:22" x14ac:dyDescent="0.2">
      <c r="A15" s="172">
        <f>'Web Graph Info.'!A8:A155</f>
        <v>42153</v>
      </c>
      <c r="B15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4">
        <v>3</v>
      </c>
      <c r="P15" s="4">
        <v>0</v>
      </c>
      <c r="Q15" s="1">
        <v>0</v>
      </c>
      <c r="R15" s="4">
        <v>0</v>
      </c>
      <c r="S15" s="1">
        <v>0</v>
      </c>
      <c r="T15" s="130">
        <f t="shared" si="0"/>
        <v>3</v>
      </c>
      <c r="U15" s="4">
        <v>0</v>
      </c>
      <c r="V15" s="51">
        <f t="shared" si="1"/>
        <v>3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4">
        <v>0.3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30">
        <f t="shared" si="0"/>
        <v>0.3</v>
      </c>
      <c r="U16" s="4">
        <v>0</v>
      </c>
      <c r="V16" s="51">
        <f t="shared" si="1"/>
        <v>0.3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4">
        <v>0.3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73">
        <f t="shared" ref="T17:T18" si="2">IF(SUM(B17:S17)=0,NA(),SUM(B17:S17))</f>
        <v>0.3</v>
      </c>
      <c r="U17" s="4">
        <v>1</v>
      </c>
      <c r="V17" s="173">
        <f t="shared" ref="V17:V18" si="3">SUM(T17+U17)</f>
        <v>1.3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4">
        <v>0.3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73">
        <f t="shared" si="2"/>
        <v>0.3</v>
      </c>
      <c r="U18" s="4">
        <v>2</v>
      </c>
      <c r="V18" s="173">
        <f t="shared" si="3"/>
        <v>2.2999999999999998</v>
      </c>
    </row>
    <row r="19" spans="1:22" x14ac:dyDescent="0.2">
      <c r="A19" s="172">
        <f>'Web Graph Info.'!A12:A159</f>
        <v>42157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30">
        <v>0</v>
      </c>
      <c r="U19" s="4">
        <v>3</v>
      </c>
      <c r="V19" s="51">
        <f t="shared" si="1"/>
        <v>3</v>
      </c>
    </row>
    <row r="20" spans="1:22" x14ac:dyDescent="0.2">
      <c r="A20" s="172">
        <f>'Web Graph Info.'!A13:A160</f>
        <v>42158</v>
      </c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130">
        <f t="shared" si="0"/>
        <v>6</v>
      </c>
      <c r="U20" s="4">
        <v>3</v>
      </c>
      <c r="V20" s="51">
        <f t="shared" si="1"/>
        <v>9</v>
      </c>
    </row>
    <row r="21" spans="1:22" ht="12" customHeight="1" x14ac:dyDescent="0.2">
      <c r="A21" s="172">
        <f>'Web Graph Info.'!A14:A161</f>
        <v>42159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130">
        <f t="shared" si="0"/>
        <v>3</v>
      </c>
      <c r="U21" s="4">
        <v>0</v>
      </c>
      <c r="V21" s="51">
        <f t="shared" si="1"/>
        <v>3</v>
      </c>
    </row>
    <row r="22" spans="1:22" x14ac:dyDescent="0.2">
      <c r="A22" s="172">
        <f>'Web Graph Info.'!A15:A162</f>
        <v>42160</v>
      </c>
      <c r="B22">
        <v>15</v>
      </c>
      <c r="C22">
        <v>0</v>
      </c>
      <c r="D22">
        <v>0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130">
        <f t="shared" si="0"/>
        <v>17</v>
      </c>
      <c r="U22" s="4">
        <v>1</v>
      </c>
      <c r="V22" s="51">
        <f t="shared" si="1"/>
        <v>18</v>
      </c>
    </row>
    <row r="23" spans="1:22" x14ac:dyDescent="0.2">
      <c r="A23" s="172">
        <f>'Web Graph Info.'!A16:A163</f>
        <v>42161</v>
      </c>
      <c r="B23">
        <v>16.600000000000001</v>
      </c>
      <c r="C23">
        <v>0</v>
      </c>
      <c r="D23">
        <v>0</v>
      </c>
      <c r="E23">
        <v>0</v>
      </c>
      <c r="F23">
        <v>0</v>
      </c>
      <c r="G23">
        <v>0</v>
      </c>
      <c r="H23" s="4">
        <v>0</v>
      </c>
      <c r="I23" s="4">
        <v>0</v>
      </c>
      <c r="J23" s="4">
        <v>0</v>
      </c>
      <c r="K23" s="4">
        <v>0</v>
      </c>
      <c r="L23" s="4">
        <v>0.3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30">
        <f t="shared" si="0"/>
        <v>16.900000000000002</v>
      </c>
      <c r="U23" s="4">
        <v>6</v>
      </c>
      <c r="V23" s="51">
        <f t="shared" si="1"/>
        <v>22.900000000000002</v>
      </c>
    </row>
    <row r="24" spans="1:22" x14ac:dyDescent="0.2">
      <c r="A24" s="172">
        <f>'Web Graph Info.'!A17:A164</f>
        <v>42162</v>
      </c>
      <c r="B24" s="101">
        <v>16.600000000000001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4">
        <v>0</v>
      </c>
      <c r="I24" s="4">
        <v>0</v>
      </c>
      <c r="J24" s="4">
        <v>0</v>
      </c>
      <c r="K24" s="4">
        <v>0</v>
      </c>
      <c r="L24" s="4">
        <v>0.3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16.900000000000002</v>
      </c>
      <c r="U24" s="4">
        <v>7</v>
      </c>
      <c r="V24" s="174">
        <f t="shared" ref="V24:V25" si="5">SUM(T24+U24)</f>
        <v>23.900000000000002</v>
      </c>
    </row>
    <row r="25" spans="1:22" x14ac:dyDescent="0.2">
      <c r="A25" s="172">
        <f>'Web Graph Info.'!A18:A165</f>
        <v>42163</v>
      </c>
      <c r="B25" s="101">
        <v>16.600000000000001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4">
        <v>0</v>
      </c>
      <c r="I25" s="4">
        <v>0</v>
      </c>
      <c r="J25" s="4">
        <v>0</v>
      </c>
      <c r="K25" s="4">
        <v>0</v>
      </c>
      <c r="L25" s="4">
        <v>0.3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16.900000000000002</v>
      </c>
      <c r="U25" s="4">
        <v>8</v>
      </c>
      <c r="V25" s="174">
        <f t="shared" si="5"/>
        <v>24.900000000000002</v>
      </c>
    </row>
    <row r="26" spans="1:22" x14ac:dyDescent="0.2">
      <c r="A26" s="172">
        <f>'Web Graph Info.'!A19:A166</f>
        <v>42164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130">
        <f t="shared" si="0"/>
        <v>10</v>
      </c>
      <c r="U26" s="4">
        <v>5</v>
      </c>
      <c r="V26" s="51">
        <f t="shared" si="1"/>
        <v>15</v>
      </c>
    </row>
    <row r="27" spans="1:22" x14ac:dyDescent="0.2">
      <c r="A27" s="172">
        <f>'Web Graph Info.'!A20:A167</f>
        <v>42165</v>
      </c>
      <c r="B27">
        <v>20</v>
      </c>
      <c r="C27">
        <v>1</v>
      </c>
      <c r="D27">
        <v>0</v>
      </c>
      <c r="E27">
        <v>0</v>
      </c>
      <c r="F27">
        <v>0</v>
      </c>
      <c r="G27">
        <v>0</v>
      </c>
      <c r="H27" s="4">
        <v>0</v>
      </c>
      <c r="I27" s="4">
        <v>0</v>
      </c>
      <c r="J27" s="4">
        <v>1</v>
      </c>
      <c r="K27" s="4">
        <v>0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30">
        <f t="shared" si="0"/>
        <v>23</v>
      </c>
      <c r="U27" s="4">
        <v>9</v>
      </c>
      <c r="V27" s="51">
        <f t="shared" si="1"/>
        <v>32</v>
      </c>
    </row>
    <row r="28" spans="1:22" x14ac:dyDescent="0.2">
      <c r="A28" s="172">
        <f>'Web Graph Info.'!A21:A168</f>
        <v>42166</v>
      </c>
      <c r="B28">
        <v>5</v>
      </c>
      <c r="C28">
        <v>1</v>
      </c>
      <c r="D28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30">
        <f t="shared" si="0"/>
        <v>6</v>
      </c>
      <c r="U28" s="4">
        <v>8</v>
      </c>
      <c r="V28" s="51">
        <f>SUM(T28+U28)</f>
        <v>14</v>
      </c>
    </row>
    <row r="29" spans="1:22" x14ac:dyDescent="0.2">
      <c r="A29" s="172">
        <f>'Web Graph Info.'!A22:A169</f>
        <v>42167</v>
      </c>
      <c r="B29">
        <v>16</v>
      </c>
      <c r="C29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30">
        <f t="shared" si="0"/>
        <v>18</v>
      </c>
      <c r="U29" s="4">
        <v>4</v>
      </c>
      <c r="V29" s="51">
        <f>SUM(T29+U29)</f>
        <v>22</v>
      </c>
    </row>
    <row r="30" spans="1:22" x14ac:dyDescent="0.2">
      <c r="A30" s="172">
        <f>'Web Graph Info.'!A23:A170</f>
        <v>42168</v>
      </c>
      <c r="B30">
        <v>20</v>
      </c>
      <c r="C30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t="s">
        <v>247</v>
      </c>
      <c r="M30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30">
        <f t="shared" si="0"/>
        <v>20</v>
      </c>
      <c r="U30" s="4">
        <v>9</v>
      </c>
      <c r="V30" s="51">
        <f>SUM(T30+U30)</f>
        <v>29</v>
      </c>
    </row>
    <row r="31" spans="1:22" x14ac:dyDescent="0.2">
      <c r="A31" s="172">
        <f>'Web Graph Info.'!A24:A171</f>
        <v>42169</v>
      </c>
      <c r="B31" s="101">
        <v>20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 t="s">
        <v>248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75">
        <f t="shared" ref="T31:T32" si="6">IF(SUM(B31:S31)=0,NA(),SUM(B31:S31))</f>
        <v>20</v>
      </c>
      <c r="U31" s="4">
        <v>10</v>
      </c>
      <c r="V31" s="175">
        <f t="shared" ref="V31:V32" si="7">SUM(T31+U31)</f>
        <v>30</v>
      </c>
    </row>
    <row r="32" spans="1:22" x14ac:dyDescent="0.2">
      <c r="A32" s="172">
        <f>'Web Graph Info.'!A25:A172</f>
        <v>42170</v>
      </c>
      <c r="B32" s="101">
        <v>20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 t="s">
        <v>249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75">
        <f t="shared" si="6"/>
        <v>20</v>
      </c>
      <c r="U32" s="4">
        <v>11</v>
      </c>
      <c r="V32" s="175">
        <f t="shared" si="7"/>
        <v>31</v>
      </c>
    </row>
    <row r="33" spans="1:22" x14ac:dyDescent="0.2">
      <c r="A33" s="172">
        <f>'Web Graph Info.'!A26:A173</f>
        <v>42171</v>
      </c>
      <c r="B33">
        <v>3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30">
        <f t="shared" si="0"/>
        <v>4</v>
      </c>
      <c r="U33" s="4">
        <v>1</v>
      </c>
      <c r="V33" s="51">
        <f t="shared" si="1"/>
        <v>5</v>
      </c>
    </row>
    <row r="34" spans="1:22" x14ac:dyDescent="0.2">
      <c r="A34" s="172">
        <f>'Web Graph Info.'!A27:A174</f>
        <v>42172</v>
      </c>
      <c r="B34">
        <v>1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30">
        <f t="shared" si="0"/>
        <v>1</v>
      </c>
      <c r="U34" s="4">
        <v>0</v>
      </c>
      <c r="V34" s="51">
        <f t="shared" si="1"/>
        <v>1</v>
      </c>
    </row>
    <row r="35" spans="1:22" x14ac:dyDescent="0.2">
      <c r="A35" s="172">
        <f>'Web Graph Info.'!A28:A175</f>
        <v>42173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30">
        <f t="shared" si="0"/>
        <v>3</v>
      </c>
      <c r="U35" s="4">
        <v>1</v>
      </c>
      <c r="V35" s="51">
        <f>SUM(T35+U35)</f>
        <v>4</v>
      </c>
    </row>
    <row r="36" spans="1:22" x14ac:dyDescent="0.2">
      <c r="A36" s="172">
        <f>'Web Graph Info.'!A29:A176</f>
        <v>42174</v>
      </c>
      <c r="B36" s="89">
        <v>0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1</v>
      </c>
      <c r="K36" s="89">
        <v>0</v>
      </c>
      <c r="L36" s="89">
        <v>0</v>
      </c>
      <c r="M36" s="89">
        <v>1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130">
        <f t="shared" si="0"/>
        <v>2</v>
      </c>
      <c r="U36" s="4">
        <v>0</v>
      </c>
      <c r="V36" s="51">
        <f>SUM(T36+U36)</f>
        <v>2</v>
      </c>
    </row>
    <row r="37" spans="1:22" x14ac:dyDescent="0.2">
      <c r="A37" s="172">
        <f>'Web Graph Info.'!A30:A177</f>
        <v>42175</v>
      </c>
      <c r="B37" s="89">
        <v>3.6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0.6</v>
      </c>
      <c r="J37" s="89">
        <v>0</v>
      </c>
      <c r="K37" s="89">
        <v>0</v>
      </c>
      <c r="L37" s="89">
        <v>0</v>
      </c>
      <c r="M37" s="89">
        <v>0.6</v>
      </c>
      <c r="N37" s="89">
        <v>0</v>
      </c>
      <c r="O37" s="89">
        <v>1.3</v>
      </c>
      <c r="P37" s="89">
        <v>0</v>
      </c>
      <c r="Q37" s="89">
        <v>0</v>
      </c>
      <c r="R37" s="89">
        <v>0</v>
      </c>
      <c r="S37" s="89">
        <v>0</v>
      </c>
      <c r="T37" s="130">
        <f t="shared" si="0"/>
        <v>6.1</v>
      </c>
      <c r="U37" s="4">
        <v>0.6</v>
      </c>
      <c r="V37" s="164">
        <f>SUM(T37+U37)</f>
        <v>6.6999999999999993</v>
      </c>
    </row>
    <row r="38" spans="1:22" x14ac:dyDescent="0.2">
      <c r="A38" s="172">
        <f>'Web Graph Info.'!A31:A178</f>
        <v>42176</v>
      </c>
      <c r="B38" s="101">
        <v>3.6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0.6</v>
      </c>
      <c r="J38" s="101">
        <v>0</v>
      </c>
      <c r="K38" s="101">
        <v>0</v>
      </c>
      <c r="L38" s="101">
        <v>0</v>
      </c>
      <c r="M38" s="101">
        <v>0.6</v>
      </c>
      <c r="N38" s="101">
        <v>0</v>
      </c>
      <c r="O38" s="101">
        <v>1.3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6.1</v>
      </c>
      <c r="U38" s="4">
        <v>1.6</v>
      </c>
      <c r="V38" s="177">
        <f t="shared" ref="V38:V39" si="9">SUM(T38+U38)</f>
        <v>7.6999999999999993</v>
      </c>
    </row>
    <row r="39" spans="1:22" x14ac:dyDescent="0.2">
      <c r="A39" s="172">
        <f>'Web Graph Info.'!A32:A179</f>
        <v>42177</v>
      </c>
      <c r="B39" s="101">
        <v>3.6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0.6</v>
      </c>
      <c r="J39" s="101">
        <v>0</v>
      </c>
      <c r="K39" s="101">
        <v>0</v>
      </c>
      <c r="L39" s="101">
        <v>0</v>
      </c>
      <c r="M39" s="101">
        <v>0.6</v>
      </c>
      <c r="N39" s="101">
        <v>0</v>
      </c>
      <c r="O39" s="101">
        <v>1.3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6.1</v>
      </c>
      <c r="U39" s="4">
        <v>2.6</v>
      </c>
      <c r="V39" s="177">
        <f t="shared" si="9"/>
        <v>8.6999999999999993</v>
      </c>
    </row>
    <row r="40" spans="1:22" x14ac:dyDescent="0.2">
      <c r="A40" s="172">
        <f>'Web Graph Info.'!A33:A180</f>
        <v>42178</v>
      </c>
      <c r="B40">
        <v>0</v>
      </c>
      <c r="C40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130">
        <f t="shared" si="0"/>
        <v>1</v>
      </c>
      <c r="U40" s="4">
        <v>0</v>
      </c>
      <c r="V40" s="51">
        <f t="shared" si="1"/>
        <v>1</v>
      </c>
    </row>
    <row r="41" spans="1:22" x14ac:dyDescent="0.2">
      <c r="A41" s="172">
        <f>'Web Graph Info.'!A34:A181</f>
        <v>42179</v>
      </c>
      <c r="B41">
        <v>3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>
        <v>3</v>
      </c>
      <c r="K41">
        <v>0</v>
      </c>
      <c r="L4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 s="130">
        <f t="shared" si="0"/>
        <v>8</v>
      </c>
      <c r="U41" s="4">
        <v>1</v>
      </c>
      <c r="V41" s="51">
        <f t="shared" si="1"/>
        <v>9</v>
      </c>
    </row>
    <row r="42" spans="1:22" x14ac:dyDescent="0.2">
      <c r="A42" s="172">
        <f>'Web Graph Info.'!A35:A182</f>
        <v>42180</v>
      </c>
      <c r="B42">
        <v>1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30">
        <f t="shared" si="0"/>
        <v>1</v>
      </c>
      <c r="U42" s="4">
        <v>1</v>
      </c>
      <c r="V42" s="51">
        <f>SUM(T42+U42)</f>
        <v>2</v>
      </c>
    </row>
    <row r="43" spans="1:22" x14ac:dyDescent="0.2">
      <c r="A43" s="172">
        <f>'Web Graph Info.'!A36:A183</f>
        <v>42181</v>
      </c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0"/>
        <v>1</v>
      </c>
      <c r="U43" s="4">
        <v>1</v>
      </c>
      <c r="V43" s="103">
        <f t="shared" ref="V43:V44" si="10">SUM(T43+U43)</f>
        <v>2</v>
      </c>
    </row>
    <row r="44" spans="1:22" x14ac:dyDescent="0.2">
      <c r="A44" s="172">
        <f>'Web Graph Info.'!A37:A184</f>
        <v>42182</v>
      </c>
      <c r="B44" s="101">
        <v>3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0.3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0"/>
        <v>3.3</v>
      </c>
      <c r="U44" s="4">
        <v>0.3</v>
      </c>
      <c r="V44" s="103">
        <f t="shared" si="10"/>
        <v>3.5999999999999996</v>
      </c>
    </row>
    <row r="45" spans="1:22" x14ac:dyDescent="0.2">
      <c r="A45" s="172">
        <f>'Web Graph Info.'!A38:A185</f>
        <v>42183</v>
      </c>
      <c r="B45" s="101">
        <v>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0.3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1">IF(SUM(B45:S45)=0,NA(),SUM(B45:S45))</f>
        <v>3.3</v>
      </c>
      <c r="U45" s="4">
        <v>1.3</v>
      </c>
      <c r="V45" s="179">
        <f t="shared" ref="V45:V46" si="12">SUM(T45+U45)</f>
        <v>4.5999999999999996</v>
      </c>
    </row>
    <row r="46" spans="1:22" x14ac:dyDescent="0.2">
      <c r="A46" s="172">
        <f>'Web Graph Info.'!A39:A186</f>
        <v>42184</v>
      </c>
      <c r="B46" s="101">
        <v>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0.3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1"/>
        <v>3.3</v>
      </c>
      <c r="U46" s="4">
        <v>2.2999999999999998</v>
      </c>
      <c r="V46" s="179">
        <f t="shared" si="12"/>
        <v>5.6</v>
      </c>
    </row>
    <row r="47" spans="1:22" x14ac:dyDescent="0.2">
      <c r="A47" s="172">
        <f>'Web Graph Info.'!A40:A187</f>
        <v>42185</v>
      </c>
      <c r="B47">
        <v>5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1</v>
      </c>
      <c r="J47" s="101">
        <v>0</v>
      </c>
      <c r="K47" s="101">
        <v>0</v>
      </c>
      <c r="L47" s="101">
        <v>0</v>
      </c>
      <c r="M47" s="101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30">
        <f t="shared" si="0"/>
        <v>6</v>
      </c>
      <c r="U47" s="4">
        <v>2</v>
      </c>
      <c r="V47" s="51">
        <f t="shared" si="1"/>
        <v>8</v>
      </c>
    </row>
    <row r="48" spans="1:22" x14ac:dyDescent="0.2">
      <c r="A48" s="172">
        <f>'Web Graph Info.'!A41:A188</f>
        <v>42186</v>
      </c>
      <c r="B48">
        <v>1</v>
      </c>
      <c r="C48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30">
        <f t="shared" si="0"/>
        <v>1</v>
      </c>
      <c r="U48" s="4">
        <v>0</v>
      </c>
      <c r="V48" s="51">
        <f t="shared" si="1"/>
        <v>1</v>
      </c>
    </row>
    <row r="49" spans="1:22" x14ac:dyDescent="0.2">
      <c r="A49" s="172">
        <f>'Web Graph Info.'!A42:A189</f>
        <v>42187</v>
      </c>
      <c r="B49">
        <v>0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0</v>
      </c>
      <c r="U49" s="101">
        <v>0</v>
      </c>
      <c r="V49" s="51">
        <f t="shared" si="1"/>
        <v>0</v>
      </c>
    </row>
    <row r="50" spans="1:22" x14ac:dyDescent="0.2">
      <c r="A50" s="172">
        <f>'Web Graph Info.'!A43:A190</f>
        <v>42188</v>
      </c>
      <c r="B50" s="101">
        <v>1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0.25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0"/>
        <v>1.25</v>
      </c>
      <c r="U50" s="4">
        <v>0.25</v>
      </c>
      <c r="V50" s="105">
        <f t="shared" ref="V50:V51" si="13">SUM(T50+U50)</f>
        <v>1.5</v>
      </c>
    </row>
    <row r="51" spans="1:22" x14ac:dyDescent="0.2">
      <c r="A51" s="172">
        <f>'Web Graph Info.'!A44:A191</f>
        <v>42189</v>
      </c>
      <c r="B51" s="101">
        <v>1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0.25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30">
        <f t="shared" si="0"/>
        <v>1.25</v>
      </c>
      <c r="U51" s="4">
        <v>0.25</v>
      </c>
      <c r="V51" s="105">
        <f t="shared" si="13"/>
        <v>1.5</v>
      </c>
    </row>
    <row r="52" spans="1:22" x14ac:dyDescent="0.2">
      <c r="A52" s="172">
        <f>'Web Graph Info.'!A45:A192</f>
        <v>42190</v>
      </c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0.25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ref="T52:T53" si="14">IF(SUM(B52:S52)=0,NA(),SUM(B52:S52))</f>
        <v>1.25</v>
      </c>
      <c r="U52" s="4">
        <v>0.25</v>
      </c>
      <c r="V52" s="182">
        <f t="shared" ref="V52:V54" si="15">SUM(T52+U52)</f>
        <v>1.5</v>
      </c>
    </row>
    <row r="53" spans="1:22" x14ac:dyDescent="0.2">
      <c r="A53" s="172">
        <f>'Web Graph Info.'!A46:A193</f>
        <v>42191</v>
      </c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0.25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4"/>
        <v>1.25</v>
      </c>
      <c r="U53" s="4">
        <v>0.25</v>
      </c>
      <c r="V53" s="182">
        <f t="shared" si="15"/>
        <v>1.5</v>
      </c>
    </row>
    <row r="54" spans="1:22" x14ac:dyDescent="0.2">
      <c r="A54" s="172">
        <f>'Web Graph Info.'!A47:A194</f>
        <v>42192</v>
      </c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4">
        <v>0</v>
      </c>
      <c r="V54" s="182">
        <f t="shared" si="15"/>
        <v>0</v>
      </c>
    </row>
    <row r="55" spans="1:22" x14ac:dyDescent="0.2">
      <c r="A55" s="172">
        <f>'Web Graph Info.'!A48:A195</f>
        <v>42193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130">
        <v>0</v>
      </c>
      <c r="U55" s="14">
        <v>0</v>
      </c>
      <c r="V55" s="51">
        <f t="shared" si="1"/>
        <v>0</v>
      </c>
    </row>
    <row r="56" spans="1:22" x14ac:dyDescent="0.2">
      <c r="A56" s="172">
        <f>'Web Graph Info.'!A49:A196</f>
        <v>42194</v>
      </c>
      <c r="B56" s="51">
        <v>0</v>
      </c>
      <c r="C56" s="184">
        <v>0</v>
      </c>
      <c r="D56" s="184">
        <v>0</v>
      </c>
      <c r="E56" s="184">
        <v>0</v>
      </c>
      <c r="F56" s="184">
        <v>0</v>
      </c>
      <c r="G56" s="184">
        <v>0</v>
      </c>
      <c r="H56" s="184">
        <v>0</v>
      </c>
      <c r="I56" s="184">
        <v>0</v>
      </c>
      <c r="J56" s="184">
        <v>0</v>
      </c>
      <c r="K56" s="184">
        <v>0</v>
      </c>
      <c r="L56" s="184">
        <v>0</v>
      </c>
      <c r="M56" s="184">
        <v>0</v>
      </c>
      <c r="N56" s="184">
        <v>0</v>
      </c>
      <c r="O56" s="184">
        <v>0</v>
      </c>
      <c r="P56" s="184">
        <v>0</v>
      </c>
      <c r="Q56" s="184">
        <v>0</v>
      </c>
      <c r="R56" s="184">
        <v>0</v>
      </c>
      <c r="S56" s="184">
        <v>0</v>
      </c>
      <c r="T56" s="130">
        <v>0</v>
      </c>
      <c r="U56" s="14">
        <v>1</v>
      </c>
      <c r="V56" s="51">
        <f t="shared" si="1"/>
        <v>1</v>
      </c>
    </row>
    <row r="57" spans="1:22" x14ac:dyDescent="0.2">
      <c r="A57" s="172">
        <f>'Web Graph Info.'!A50:A197</f>
        <v>42195</v>
      </c>
      <c r="B57" s="109" t="s">
        <v>226</v>
      </c>
      <c r="C57" s="185" t="s">
        <v>226</v>
      </c>
      <c r="D57" s="185" t="s">
        <v>226</v>
      </c>
      <c r="E57" s="185" t="s">
        <v>226</v>
      </c>
      <c r="F57" s="185" t="s">
        <v>226</v>
      </c>
      <c r="G57" s="185" t="s">
        <v>226</v>
      </c>
      <c r="H57" s="185" t="s">
        <v>226</v>
      </c>
      <c r="I57" s="185" t="s">
        <v>226</v>
      </c>
      <c r="J57" s="185" t="s">
        <v>226</v>
      </c>
      <c r="K57" s="185" t="s">
        <v>226</v>
      </c>
      <c r="L57" s="185" t="s">
        <v>226</v>
      </c>
      <c r="M57" s="185" t="s">
        <v>226</v>
      </c>
      <c r="N57" s="185" t="s">
        <v>226</v>
      </c>
      <c r="O57" s="185" t="s">
        <v>226</v>
      </c>
      <c r="P57" s="185" t="s">
        <v>226</v>
      </c>
      <c r="Q57" s="185" t="s">
        <v>226</v>
      </c>
      <c r="R57" s="185" t="s">
        <v>226</v>
      </c>
      <c r="S57" s="185" t="s">
        <v>226</v>
      </c>
      <c r="T57" s="185" t="s">
        <v>226</v>
      </c>
      <c r="U57" s="185" t="s">
        <v>226</v>
      </c>
      <c r="V57" s="185" t="s">
        <v>226</v>
      </c>
    </row>
    <row r="58" spans="1:22" x14ac:dyDescent="0.2">
      <c r="A58" s="172">
        <f>'Web Graph Info.'!A51:A198</f>
        <v>42196</v>
      </c>
      <c r="B58" s="109">
        <v>0.3</v>
      </c>
      <c r="C58" s="109">
        <v>0.3</v>
      </c>
      <c r="D58" s="109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09">
        <v>0.3</v>
      </c>
      <c r="M58" s="109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30">
        <f t="shared" si="0"/>
        <v>0.89999999999999991</v>
      </c>
      <c r="U58" s="14">
        <v>0.6</v>
      </c>
      <c r="V58" s="109">
        <f t="shared" ref="V58" si="16">SUM(T58+U58)</f>
        <v>1.5</v>
      </c>
    </row>
    <row r="59" spans="1:22" x14ac:dyDescent="0.2">
      <c r="A59" s="172">
        <f>'Web Graph Info.'!A52:A199</f>
        <v>42197</v>
      </c>
      <c r="B59" s="186">
        <v>0.3</v>
      </c>
      <c r="C59" s="186">
        <v>0.3</v>
      </c>
      <c r="D59" s="186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0.3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f t="shared" ref="T59:T60" si="17">IF(SUM(B59:S59)=0,NA(),SUM(B59:S59))</f>
        <v>0.89999999999999991</v>
      </c>
      <c r="U59" s="14">
        <v>0.6</v>
      </c>
      <c r="V59" s="186">
        <f t="shared" ref="V59:V60" si="18">SUM(T59+U59)</f>
        <v>1.5</v>
      </c>
    </row>
    <row r="60" spans="1:22" x14ac:dyDescent="0.2">
      <c r="A60" s="172">
        <f>'Web Graph Info.'!A53:A200</f>
        <v>42198</v>
      </c>
      <c r="B60" s="186">
        <v>0.3</v>
      </c>
      <c r="C60" s="186">
        <v>0.3</v>
      </c>
      <c r="D60" s="186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0.3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f t="shared" si="17"/>
        <v>0.89999999999999991</v>
      </c>
      <c r="U60" s="14">
        <v>0.6</v>
      </c>
      <c r="V60" s="186">
        <f t="shared" si="18"/>
        <v>1.5</v>
      </c>
    </row>
    <row r="61" spans="1:22" x14ac:dyDescent="0.2">
      <c r="A61" s="172">
        <f>'Web Graph Info.'!A54:A201</f>
        <v>42199</v>
      </c>
      <c r="B61" s="51">
        <v>1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130">
        <f t="shared" si="0"/>
        <v>1</v>
      </c>
      <c r="U61" s="14">
        <v>0</v>
      </c>
      <c r="V61" s="51">
        <f t="shared" si="1"/>
        <v>1</v>
      </c>
    </row>
    <row r="62" spans="1:22" x14ac:dyDescent="0.2">
      <c r="A62" s="172">
        <f>'Web Graph Info.'!A55:A202</f>
        <v>42200</v>
      </c>
      <c r="B62" s="51">
        <v>1</v>
      </c>
      <c r="C62" s="51">
        <v>0</v>
      </c>
      <c r="D62" s="188">
        <v>0</v>
      </c>
      <c r="E62" s="188">
        <v>0</v>
      </c>
      <c r="F62" s="188">
        <v>0</v>
      </c>
      <c r="G62" s="188">
        <v>0</v>
      </c>
      <c r="H62" s="188">
        <v>0</v>
      </c>
      <c r="I62" s="188">
        <v>0</v>
      </c>
      <c r="J62" s="188">
        <v>0</v>
      </c>
      <c r="K62" s="188">
        <v>0</v>
      </c>
      <c r="L62" s="188">
        <v>0</v>
      </c>
      <c r="M62" s="188">
        <v>0</v>
      </c>
      <c r="N62" s="188">
        <v>0</v>
      </c>
      <c r="O62" s="188">
        <v>0</v>
      </c>
      <c r="P62" s="188">
        <v>0</v>
      </c>
      <c r="Q62" s="188">
        <v>0</v>
      </c>
      <c r="R62" s="188">
        <v>0</v>
      </c>
      <c r="S62" s="188">
        <v>0</v>
      </c>
      <c r="T62" s="130">
        <f t="shared" si="0"/>
        <v>1</v>
      </c>
      <c r="U62" s="14">
        <v>0</v>
      </c>
      <c r="V62" s="51">
        <f t="shared" si="1"/>
        <v>1</v>
      </c>
    </row>
    <row r="63" spans="1:22" x14ac:dyDescent="0.2">
      <c r="A63" s="172">
        <f>'Web Graph Info.'!A56:A203</f>
        <v>42201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130">
        <v>0</v>
      </c>
      <c r="U63" s="14">
        <v>1</v>
      </c>
      <c r="V63" s="51">
        <f t="shared" si="1"/>
        <v>1</v>
      </c>
    </row>
    <row r="64" spans="1:22" x14ac:dyDescent="0.2">
      <c r="A64" s="172">
        <f>'Web Graph Info.'!A57:A204</f>
        <v>42202</v>
      </c>
      <c r="B64" s="116">
        <v>0</v>
      </c>
      <c r="C64" s="189">
        <v>0</v>
      </c>
      <c r="D64" s="189">
        <v>0</v>
      </c>
      <c r="E64" s="189">
        <v>0</v>
      </c>
      <c r="F64" s="189">
        <v>0</v>
      </c>
      <c r="G64" s="189">
        <v>0</v>
      </c>
      <c r="H64" s="189">
        <v>0</v>
      </c>
      <c r="I64" s="189">
        <v>1</v>
      </c>
      <c r="J64" s="189">
        <v>0</v>
      </c>
      <c r="K64" s="189">
        <v>0</v>
      </c>
      <c r="L64" s="189">
        <v>0</v>
      </c>
      <c r="M64" s="189">
        <v>0</v>
      </c>
      <c r="N64" s="189">
        <v>0</v>
      </c>
      <c r="O64" s="189">
        <v>0</v>
      </c>
      <c r="P64" s="189">
        <v>0</v>
      </c>
      <c r="Q64" s="189">
        <v>0</v>
      </c>
      <c r="R64" s="189">
        <v>0</v>
      </c>
      <c r="S64" s="189">
        <v>0</v>
      </c>
      <c r="T64" s="130">
        <f t="shared" si="0"/>
        <v>1</v>
      </c>
      <c r="U64" s="14">
        <v>0</v>
      </c>
      <c r="V64" s="51">
        <f t="shared" si="1"/>
        <v>1</v>
      </c>
    </row>
    <row r="65" spans="1:22" x14ac:dyDescent="0.2">
      <c r="A65" s="172">
        <f>'Web Graph Info.'!A58:A205</f>
        <v>42203</v>
      </c>
      <c r="B65" s="116">
        <v>1</v>
      </c>
      <c r="C65" s="116">
        <v>0.6</v>
      </c>
      <c r="D65" s="116">
        <v>0</v>
      </c>
      <c r="E65" s="116">
        <v>0</v>
      </c>
      <c r="F65" s="116">
        <v>0</v>
      </c>
      <c r="G65" s="116">
        <v>0</v>
      </c>
      <c r="H65" s="116">
        <v>0</v>
      </c>
      <c r="I65" s="116">
        <v>0.3</v>
      </c>
      <c r="J65" s="116">
        <v>0</v>
      </c>
      <c r="K65" s="116">
        <v>0</v>
      </c>
      <c r="L65" s="116">
        <v>0</v>
      </c>
      <c r="M65" s="116">
        <v>0.3</v>
      </c>
      <c r="N65" s="116">
        <v>0</v>
      </c>
      <c r="O65" s="116">
        <v>0.3</v>
      </c>
      <c r="P65" s="116">
        <v>0</v>
      </c>
      <c r="Q65" s="190">
        <v>0</v>
      </c>
      <c r="R65" s="190">
        <v>0</v>
      </c>
      <c r="S65" s="190">
        <v>0</v>
      </c>
      <c r="T65" s="130">
        <f t="shared" si="0"/>
        <v>2.5</v>
      </c>
      <c r="U65" s="14">
        <v>1</v>
      </c>
      <c r="V65" s="51">
        <f t="shared" si="1"/>
        <v>3.5</v>
      </c>
    </row>
    <row r="66" spans="1:22" x14ac:dyDescent="0.2">
      <c r="A66" s="172">
        <f>'Web Graph Info.'!A59:A206</f>
        <v>42204</v>
      </c>
      <c r="B66" s="190">
        <v>1</v>
      </c>
      <c r="C66" s="190">
        <v>0.6</v>
      </c>
      <c r="D66" s="190">
        <v>0</v>
      </c>
      <c r="E66" s="190">
        <v>0</v>
      </c>
      <c r="F66" s="190">
        <v>0</v>
      </c>
      <c r="G66" s="190">
        <v>0</v>
      </c>
      <c r="H66" s="190">
        <v>0</v>
      </c>
      <c r="I66" s="190">
        <v>0.3</v>
      </c>
      <c r="J66" s="190">
        <v>0</v>
      </c>
      <c r="K66" s="190">
        <v>0</v>
      </c>
      <c r="L66" s="190">
        <v>0</v>
      </c>
      <c r="M66" s="190">
        <v>0.3</v>
      </c>
      <c r="N66" s="190">
        <v>0</v>
      </c>
      <c r="O66" s="190">
        <v>0.3</v>
      </c>
      <c r="P66" s="190">
        <v>0</v>
      </c>
      <c r="Q66" s="190">
        <v>0</v>
      </c>
      <c r="R66" s="190">
        <v>0</v>
      </c>
      <c r="S66" s="190">
        <v>0</v>
      </c>
      <c r="T66" s="190">
        <f t="shared" ref="T66:T67" si="19">IF(SUM(B66:S66)=0,NA(),SUM(B66:S66))</f>
        <v>2.5</v>
      </c>
      <c r="U66" s="14">
        <v>1</v>
      </c>
      <c r="V66" s="51">
        <f t="shared" si="1"/>
        <v>3.5</v>
      </c>
    </row>
    <row r="67" spans="1:22" x14ac:dyDescent="0.2">
      <c r="A67" s="172">
        <f>'Web Graph Info.'!A60:A207</f>
        <v>42205</v>
      </c>
      <c r="B67" s="190">
        <v>1</v>
      </c>
      <c r="C67" s="190">
        <v>0.6</v>
      </c>
      <c r="D67" s="190">
        <v>0</v>
      </c>
      <c r="E67" s="190">
        <v>0</v>
      </c>
      <c r="F67" s="190">
        <v>0</v>
      </c>
      <c r="G67" s="190">
        <v>0</v>
      </c>
      <c r="H67" s="190">
        <v>0</v>
      </c>
      <c r="I67" s="190">
        <v>0.3</v>
      </c>
      <c r="J67" s="190">
        <v>0</v>
      </c>
      <c r="K67" s="190">
        <v>0</v>
      </c>
      <c r="L67" s="190">
        <v>0</v>
      </c>
      <c r="M67" s="190">
        <v>0.3</v>
      </c>
      <c r="N67" s="190">
        <v>0</v>
      </c>
      <c r="O67" s="190">
        <v>0.3</v>
      </c>
      <c r="P67" s="190">
        <v>0</v>
      </c>
      <c r="Q67" s="190">
        <v>0</v>
      </c>
      <c r="R67" s="190">
        <v>0</v>
      </c>
      <c r="S67" s="190">
        <v>0</v>
      </c>
      <c r="T67" s="190">
        <f t="shared" si="19"/>
        <v>2.5</v>
      </c>
      <c r="U67" s="14">
        <v>1</v>
      </c>
      <c r="V67" s="51">
        <f t="shared" si="1"/>
        <v>3.5</v>
      </c>
    </row>
    <row r="68" spans="1:22" x14ac:dyDescent="0.2">
      <c r="A68" s="172">
        <f>'Web Graph Info.'!A61:A208</f>
        <v>42206</v>
      </c>
      <c r="B68" s="51">
        <v>0</v>
      </c>
      <c r="C68" s="192">
        <v>0</v>
      </c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v>0</v>
      </c>
      <c r="S68" s="192">
        <v>0</v>
      </c>
      <c r="T68" s="192">
        <v>0</v>
      </c>
      <c r="U68" s="192">
        <v>0</v>
      </c>
      <c r="V68" s="51">
        <f t="shared" si="1"/>
        <v>0</v>
      </c>
    </row>
    <row r="69" spans="1:22" x14ac:dyDescent="0.2">
      <c r="A69" s="172">
        <f>'Web Graph Info.'!A62:A209</f>
        <v>42207</v>
      </c>
      <c r="B69" s="51">
        <v>2</v>
      </c>
      <c r="C69" s="51">
        <v>0</v>
      </c>
      <c r="D69" s="193">
        <v>0</v>
      </c>
      <c r="E69" s="193">
        <v>0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3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30">
        <f t="shared" si="0"/>
        <v>2</v>
      </c>
      <c r="U69" s="14">
        <v>1</v>
      </c>
      <c r="V69" s="51">
        <f t="shared" si="1"/>
        <v>3</v>
      </c>
    </row>
    <row r="70" spans="1:22" x14ac:dyDescent="0.2">
      <c r="A70" s="172">
        <f>'Web Graph Info.'!A63:A210</f>
        <v>42208</v>
      </c>
      <c r="B70" s="124">
        <v>1</v>
      </c>
      <c r="C70" s="124">
        <v>0</v>
      </c>
      <c r="D70" s="124">
        <v>0</v>
      </c>
      <c r="E70" s="124">
        <v>0</v>
      </c>
      <c r="F70" s="124">
        <v>0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30">
        <f t="shared" si="0"/>
        <v>1</v>
      </c>
      <c r="U70" s="14">
        <v>0</v>
      </c>
      <c r="V70" s="51">
        <f t="shared" si="1"/>
        <v>1</v>
      </c>
    </row>
    <row r="71" spans="1:22" x14ac:dyDescent="0.2">
      <c r="A71" s="172">
        <f>'Web Graph Info.'!A64:A211</f>
        <v>42209</v>
      </c>
      <c r="B71" s="124">
        <v>1</v>
      </c>
      <c r="C71" s="124">
        <v>0</v>
      </c>
      <c r="D71" s="124">
        <v>0</v>
      </c>
      <c r="E71" s="124">
        <v>0</v>
      </c>
      <c r="F71" s="124">
        <v>0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1</v>
      </c>
      <c r="P71" s="124">
        <v>0</v>
      </c>
      <c r="Q71" s="124">
        <v>0</v>
      </c>
      <c r="R71" s="124">
        <v>0</v>
      </c>
      <c r="S71" s="124">
        <v>0</v>
      </c>
      <c r="T71" s="130">
        <f t="shared" si="0"/>
        <v>2</v>
      </c>
      <c r="U71" s="14">
        <v>0</v>
      </c>
      <c r="V71" s="51">
        <f t="shared" si="1"/>
        <v>2</v>
      </c>
    </row>
    <row r="72" spans="1:22" x14ac:dyDescent="0.2">
      <c r="A72" s="172">
        <f>'Web Graph Info.'!A65:A212</f>
        <v>42210</v>
      </c>
      <c r="B72" s="124">
        <v>1</v>
      </c>
      <c r="C72" s="124">
        <v>0.3</v>
      </c>
      <c r="D72" s="124">
        <v>0</v>
      </c>
      <c r="E72" s="12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v>0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30">
        <f t="shared" si="0"/>
        <v>1.3</v>
      </c>
      <c r="U72" s="14">
        <v>2.6</v>
      </c>
      <c r="V72" s="51">
        <f t="shared" si="1"/>
        <v>3.9000000000000004</v>
      </c>
    </row>
    <row r="73" spans="1:22" x14ac:dyDescent="0.2">
      <c r="A73" s="172">
        <f>'Web Graph Info.'!A66:A213</f>
        <v>42211</v>
      </c>
      <c r="B73" s="194">
        <v>1</v>
      </c>
      <c r="C73" s="194">
        <v>0.3</v>
      </c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f t="shared" ref="T73:T74" si="20">IF(SUM(B73:S73)=0,NA(),SUM(B73:S73))</f>
        <v>1.3</v>
      </c>
      <c r="U73" s="14">
        <v>2.6</v>
      </c>
      <c r="V73" s="51">
        <f t="shared" si="1"/>
        <v>3.9000000000000004</v>
      </c>
    </row>
    <row r="74" spans="1:22" x14ac:dyDescent="0.2">
      <c r="A74" s="172">
        <f>'Web Graph Info.'!A67:A214</f>
        <v>42212</v>
      </c>
      <c r="B74" s="194">
        <v>1</v>
      </c>
      <c r="C74" s="194">
        <v>0.3</v>
      </c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f t="shared" si="20"/>
        <v>1.3</v>
      </c>
      <c r="U74" s="14">
        <v>2.6</v>
      </c>
      <c r="V74" s="51">
        <f t="shared" ref="V74:V137" si="21">SUM(T74+U74)</f>
        <v>3.9000000000000004</v>
      </c>
    </row>
    <row r="75" spans="1:22" x14ac:dyDescent="0.2">
      <c r="A75" s="172">
        <f>'Web Graph Info.'!A68:A215</f>
        <v>42213</v>
      </c>
      <c r="B75" s="51">
        <v>1</v>
      </c>
      <c r="C75" s="51">
        <v>0</v>
      </c>
      <c r="D75" s="51">
        <v>0</v>
      </c>
      <c r="E75" s="125">
        <v>0</v>
      </c>
      <c r="F75" s="125">
        <v>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30">
        <f t="shared" ref="T75:T137" si="22">IF(SUM(B75:S75)=0,NA(),SUM(B75:S75))</f>
        <v>1</v>
      </c>
      <c r="U75" s="14">
        <v>2</v>
      </c>
      <c r="V75" s="51">
        <f t="shared" si="21"/>
        <v>3</v>
      </c>
    </row>
    <row r="76" spans="1:22" x14ac:dyDescent="0.2">
      <c r="A76" s="172">
        <f>'Web Graph Info.'!A69:A216</f>
        <v>42214</v>
      </c>
      <c r="B76" s="51">
        <v>1</v>
      </c>
      <c r="C76" s="51">
        <v>0</v>
      </c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30">
        <f t="shared" si="22"/>
        <v>1</v>
      </c>
      <c r="U76" s="14">
        <v>1</v>
      </c>
      <c r="V76" s="51">
        <f t="shared" si="21"/>
        <v>2</v>
      </c>
    </row>
    <row r="77" spans="1:22" x14ac:dyDescent="0.2">
      <c r="A77" s="172">
        <f>'Web Graph Info.'!A70:A217</f>
        <v>42215</v>
      </c>
      <c r="B77" s="127">
        <v>10</v>
      </c>
      <c r="C77" s="127">
        <v>0</v>
      </c>
      <c r="D77" s="127">
        <v>0</v>
      </c>
      <c r="E77" s="127">
        <v>0</v>
      </c>
      <c r="F77" s="127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30">
        <v>10</v>
      </c>
      <c r="U77" s="14">
        <v>0</v>
      </c>
      <c r="V77" s="51">
        <f t="shared" si="21"/>
        <v>10</v>
      </c>
    </row>
    <row r="78" spans="1:22" x14ac:dyDescent="0.2">
      <c r="A78" s="172">
        <f>'Web Graph Info.'!A71:A218</f>
        <v>42216</v>
      </c>
      <c r="B78" s="127">
        <v>11</v>
      </c>
      <c r="C78" s="127">
        <v>0</v>
      </c>
      <c r="D78" s="127">
        <v>0</v>
      </c>
      <c r="E78" s="197">
        <v>0</v>
      </c>
      <c r="F78" s="197">
        <v>0</v>
      </c>
      <c r="G78" s="197">
        <v>0</v>
      </c>
      <c r="H78" s="197">
        <v>0</v>
      </c>
      <c r="I78" s="197">
        <v>0</v>
      </c>
      <c r="J78" s="197">
        <v>0</v>
      </c>
      <c r="K78" s="197">
        <v>0</v>
      </c>
      <c r="L78" s="197">
        <v>0</v>
      </c>
      <c r="M78" s="197">
        <v>0</v>
      </c>
      <c r="N78" s="197">
        <v>0</v>
      </c>
      <c r="O78" s="197">
        <v>0</v>
      </c>
      <c r="P78" s="197">
        <v>0</v>
      </c>
      <c r="Q78" s="197">
        <v>0</v>
      </c>
      <c r="R78" s="197">
        <v>0</v>
      </c>
      <c r="S78" s="197">
        <v>0</v>
      </c>
      <c r="T78" s="130">
        <f t="shared" si="22"/>
        <v>11</v>
      </c>
      <c r="U78" s="14">
        <v>0</v>
      </c>
      <c r="V78" s="51">
        <f t="shared" si="21"/>
        <v>11</v>
      </c>
    </row>
    <row r="79" spans="1:22" x14ac:dyDescent="0.2">
      <c r="A79" s="172">
        <f>'Web Graph Info.'!A72:A219</f>
        <v>42217</v>
      </c>
      <c r="B79" s="127">
        <v>1</v>
      </c>
      <c r="C79" s="127">
        <v>0</v>
      </c>
      <c r="D79" s="127">
        <v>0</v>
      </c>
      <c r="E79" s="198">
        <v>0</v>
      </c>
      <c r="F79" s="198">
        <v>0</v>
      </c>
      <c r="G79" s="198">
        <v>0</v>
      </c>
      <c r="H79" s="198">
        <v>0</v>
      </c>
      <c r="I79" s="198">
        <v>0</v>
      </c>
      <c r="J79" s="198">
        <v>0</v>
      </c>
      <c r="K79" s="198">
        <v>0</v>
      </c>
      <c r="L79" s="198">
        <v>0</v>
      </c>
      <c r="M79" s="198">
        <v>0</v>
      </c>
      <c r="N79" s="198">
        <v>0</v>
      </c>
      <c r="O79" s="198">
        <v>0</v>
      </c>
      <c r="P79" s="198">
        <v>0</v>
      </c>
      <c r="Q79" s="198">
        <v>0</v>
      </c>
      <c r="R79" s="198">
        <v>0</v>
      </c>
      <c r="S79" s="198">
        <v>0</v>
      </c>
      <c r="T79" s="130">
        <f t="shared" si="22"/>
        <v>1</v>
      </c>
      <c r="U79" s="14">
        <v>0</v>
      </c>
      <c r="V79" s="51">
        <f t="shared" si="21"/>
        <v>1</v>
      </c>
    </row>
    <row r="80" spans="1:22" x14ac:dyDescent="0.2">
      <c r="A80" s="172">
        <f>'Web Graph Info.'!A73:A220</f>
        <v>42218</v>
      </c>
      <c r="B80" s="198">
        <v>1</v>
      </c>
      <c r="C80" s="198">
        <v>0</v>
      </c>
      <c r="D80" s="198">
        <v>0</v>
      </c>
      <c r="E80" s="198">
        <v>0</v>
      </c>
      <c r="F80" s="198">
        <v>0</v>
      </c>
      <c r="G80" s="198">
        <v>0</v>
      </c>
      <c r="H80" s="198">
        <v>0</v>
      </c>
      <c r="I80" s="198">
        <v>0</v>
      </c>
      <c r="J80" s="198">
        <v>0</v>
      </c>
      <c r="K80" s="198">
        <v>0</v>
      </c>
      <c r="L80" s="198">
        <v>0</v>
      </c>
      <c r="M80" s="198">
        <v>0</v>
      </c>
      <c r="N80" s="198">
        <v>0</v>
      </c>
      <c r="O80" s="198">
        <v>0</v>
      </c>
      <c r="P80" s="198">
        <v>0</v>
      </c>
      <c r="Q80" s="198">
        <v>0</v>
      </c>
      <c r="R80" s="198">
        <v>0</v>
      </c>
      <c r="S80" s="198">
        <v>0</v>
      </c>
      <c r="T80" s="198">
        <f t="shared" ref="T80:T81" si="23">IF(SUM(B80:S80)=0,NA(),SUM(B80:S80))</f>
        <v>1</v>
      </c>
      <c r="U80" s="14">
        <v>0</v>
      </c>
      <c r="V80" s="164">
        <f t="shared" si="21"/>
        <v>1</v>
      </c>
    </row>
    <row r="81" spans="1:22" x14ac:dyDescent="0.2">
      <c r="A81" s="172">
        <f>'Web Graph Info.'!A74:A221</f>
        <v>42219</v>
      </c>
      <c r="B81" s="198">
        <v>1</v>
      </c>
      <c r="C81" s="198">
        <v>0</v>
      </c>
      <c r="D81" s="198">
        <v>0</v>
      </c>
      <c r="E81" s="198">
        <v>0</v>
      </c>
      <c r="F81" s="198">
        <v>0</v>
      </c>
      <c r="G81" s="198">
        <v>0</v>
      </c>
      <c r="H81" s="198">
        <v>0</v>
      </c>
      <c r="I81" s="198">
        <v>0</v>
      </c>
      <c r="J81" s="198">
        <v>0</v>
      </c>
      <c r="K81" s="198">
        <v>0</v>
      </c>
      <c r="L81" s="198">
        <v>0</v>
      </c>
      <c r="M81" s="198">
        <v>0</v>
      </c>
      <c r="N81" s="198">
        <v>0</v>
      </c>
      <c r="O81" s="198">
        <v>0</v>
      </c>
      <c r="P81" s="198">
        <v>0</v>
      </c>
      <c r="Q81" s="198">
        <v>0</v>
      </c>
      <c r="R81" s="198">
        <v>0</v>
      </c>
      <c r="S81" s="198">
        <v>0</v>
      </c>
      <c r="T81" s="198">
        <f t="shared" si="23"/>
        <v>1</v>
      </c>
      <c r="U81" s="14">
        <v>0</v>
      </c>
      <c r="V81" s="164">
        <f t="shared" si="21"/>
        <v>1</v>
      </c>
    </row>
    <row r="82" spans="1:22" x14ac:dyDescent="0.2">
      <c r="A82" s="172">
        <f>'Web Graph Info.'!A75:A222</f>
        <v>42220</v>
      </c>
      <c r="B82" s="61">
        <v>0</v>
      </c>
      <c r="C82" s="199">
        <v>0</v>
      </c>
      <c r="D82" s="199">
        <v>0</v>
      </c>
      <c r="E82" s="199">
        <v>0</v>
      </c>
      <c r="F82" s="199">
        <v>0</v>
      </c>
      <c r="G82" s="199">
        <v>0</v>
      </c>
      <c r="H82" s="199">
        <v>0</v>
      </c>
      <c r="I82" s="199">
        <v>0</v>
      </c>
      <c r="J82" s="199">
        <v>0</v>
      </c>
      <c r="K82" s="199">
        <v>0</v>
      </c>
      <c r="L82" s="199">
        <v>0</v>
      </c>
      <c r="M82" s="199">
        <v>0</v>
      </c>
      <c r="N82" s="199">
        <v>0</v>
      </c>
      <c r="O82" s="199">
        <v>0</v>
      </c>
      <c r="P82" s="199">
        <v>0</v>
      </c>
      <c r="Q82" s="199">
        <v>0</v>
      </c>
      <c r="R82" s="199">
        <v>0</v>
      </c>
      <c r="S82" s="199">
        <v>0</v>
      </c>
      <c r="T82" s="199">
        <v>0</v>
      </c>
      <c r="U82" s="14">
        <v>2</v>
      </c>
      <c r="V82" s="164">
        <f t="shared" si="21"/>
        <v>2</v>
      </c>
    </row>
    <row r="83" spans="1:22" x14ac:dyDescent="0.2">
      <c r="A83" s="172">
        <f>'Web Graph Info.'!A76:A223</f>
        <v>42221</v>
      </c>
      <c r="B83" s="61" t="s">
        <v>19</v>
      </c>
      <c r="C83" s="200" t="s">
        <v>19</v>
      </c>
      <c r="D83" s="200" t="s">
        <v>19</v>
      </c>
      <c r="E83" s="200" t="s">
        <v>19</v>
      </c>
      <c r="F83" s="200" t="s">
        <v>19</v>
      </c>
      <c r="G83" s="200" t="s">
        <v>19</v>
      </c>
      <c r="H83" s="200" t="s">
        <v>19</v>
      </c>
      <c r="I83" s="200" t="s">
        <v>19</v>
      </c>
      <c r="J83" s="200" t="s">
        <v>19</v>
      </c>
      <c r="K83" s="200" t="s">
        <v>19</v>
      </c>
      <c r="L83" s="200" t="s">
        <v>19</v>
      </c>
      <c r="M83" s="200" t="s">
        <v>19</v>
      </c>
      <c r="N83" s="200" t="s">
        <v>19</v>
      </c>
      <c r="O83" s="200" t="s">
        <v>19</v>
      </c>
      <c r="P83" s="200" t="s">
        <v>19</v>
      </c>
      <c r="Q83" s="200" t="s">
        <v>19</v>
      </c>
      <c r="R83" s="200" t="s">
        <v>19</v>
      </c>
      <c r="S83" s="200" t="s">
        <v>19</v>
      </c>
      <c r="T83" s="200" t="s">
        <v>19</v>
      </c>
      <c r="U83" s="200" t="s">
        <v>19</v>
      </c>
      <c r="V83" s="200" t="s">
        <v>19</v>
      </c>
    </row>
    <row r="84" spans="1:22" x14ac:dyDescent="0.2">
      <c r="A84" s="172">
        <f>'Web Graph Info.'!A77:A224</f>
        <v>42222</v>
      </c>
      <c r="B84" s="62">
        <v>0</v>
      </c>
      <c r="C84" s="62">
        <v>0</v>
      </c>
      <c r="D84" s="131">
        <v>0</v>
      </c>
      <c r="E84" s="131">
        <v>0</v>
      </c>
      <c r="F84" s="201">
        <v>0</v>
      </c>
      <c r="G84" s="201">
        <v>0</v>
      </c>
      <c r="H84" s="201">
        <v>0</v>
      </c>
      <c r="I84" s="131">
        <v>1</v>
      </c>
      <c r="J84" s="131">
        <v>0</v>
      </c>
      <c r="K84" s="201">
        <v>0</v>
      </c>
      <c r="L84" s="201">
        <v>0</v>
      </c>
      <c r="M84" s="201">
        <v>0</v>
      </c>
      <c r="N84" s="201">
        <v>0</v>
      </c>
      <c r="O84" s="201">
        <v>0</v>
      </c>
      <c r="P84" s="201">
        <v>0</v>
      </c>
      <c r="Q84" s="201">
        <v>0</v>
      </c>
      <c r="R84" s="201">
        <v>0</v>
      </c>
      <c r="S84" s="201">
        <v>0</v>
      </c>
      <c r="T84" s="130">
        <f t="shared" si="22"/>
        <v>1</v>
      </c>
      <c r="U84" s="14">
        <v>0</v>
      </c>
      <c r="V84" s="51">
        <f>SUM(T84+U84)</f>
        <v>1</v>
      </c>
    </row>
    <row r="85" spans="1:22" x14ac:dyDescent="0.2">
      <c r="A85" s="172">
        <f>'Web Graph Info.'!A78:A225</f>
        <v>42223</v>
      </c>
      <c r="B85" s="131">
        <v>0</v>
      </c>
      <c r="C85" s="202">
        <v>0</v>
      </c>
      <c r="D85" s="202">
        <v>0</v>
      </c>
      <c r="E85" s="202">
        <v>0</v>
      </c>
      <c r="F85" s="202">
        <v>0</v>
      </c>
      <c r="G85" s="202">
        <v>0</v>
      </c>
      <c r="H85" s="202">
        <v>0</v>
      </c>
      <c r="I85" s="202">
        <v>0</v>
      </c>
      <c r="J85" s="202">
        <v>0</v>
      </c>
      <c r="K85" s="202">
        <v>0</v>
      </c>
      <c r="L85" s="202">
        <v>0</v>
      </c>
      <c r="M85" s="202">
        <v>0</v>
      </c>
      <c r="N85" s="202">
        <v>0</v>
      </c>
      <c r="O85" s="202">
        <v>0</v>
      </c>
      <c r="P85" s="202">
        <v>0</v>
      </c>
      <c r="Q85" s="202">
        <v>0</v>
      </c>
      <c r="R85" s="202">
        <v>0</v>
      </c>
      <c r="S85" s="202">
        <v>0</v>
      </c>
      <c r="T85" s="202">
        <v>0</v>
      </c>
      <c r="U85" s="202">
        <v>0</v>
      </c>
      <c r="V85" s="51">
        <f>SUM(T85+U85)</f>
        <v>0</v>
      </c>
    </row>
    <row r="86" spans="1:22" x14ac:dyDescent="0.2">
      <c r="A86" s="172">
        <f>'Web Graph Info.'!A79:A226</f>
        <v>42224</v>
      </c>
      <c r="B86" s="131">
        <v>0</v>
      </c>
      <c r="C86" s="202">
        <v>0</v>
      </c>
      <c r="D86" s="202">
        <v>0</v>
      </c>
      <c r="E86" s="202">
        <v>0</v>
      </c>
      <c r="F86" s="202">
        <v>0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2">
        <v>0</v>
      </c>
      <c r="V86" s="51">
        <f t="shared" si="21"/>
        <v>0</v>
      </c>
    </row>
    <row r="87" spans="1:22" x14ac:dyDescent="0.2">
      <c r="A87" s="172">
        <f>'Web Graph Info.'!A80:A227</f>
        <v>42225</v>
      </c>
      <c r="B87" s="202">
        <v>0</v>
      </c>
      <c r="C87" s="202">
        <v>0</v>
      </c>
      <c r="D87" s="202">
        <v>0</v>
      </c>
      <c r="E87" s="202">
        <v>0</v>
      </c>
      <c r="F87" s="202">
        <v>0</v>
      </c>
      <c r="G87" s="202">
        <v>0</v>
      </c>
      <c r="H87" s="202">
        <v>0</v>
      </c>
      <c r="I87" s="202">
        <v>0</v>
      </c>
      <c r="J87" s="202">
        <v>0</v>
      </c>
      <c r="K87" s="202">
        <v>0</v>
      </c>
      <c r="L87" s="202">
        <v>0</v>
      </c>
      <c r="M87" s="202">
        <v>0</v>
      </c>
      <c r="N87" s="202">
        <v>0</v>
      </c>
      <c r="O87" s="202">
        <v>0</v>
      </c>
      <c r="P87" s="202">
        <v>0</v>
      </c>
      <c r="Q87" s="202">
        <v>0</v>
      </c>
      <c r="R87" s="202">
        <v>0</v>
      </c>
      <c r="S87" s="202">
        <v>0</v>
      </c>
      <c r="T87" s="202">
        <v>0</v>
      </c>
      <c r="U87" s="202">
        <v>0</v>
      </c>
      <c r="V87" s="51">
        <f t="shared" si="21"/>
        <v>0</v>
      </c>
    </row>
    <row r="88" spans="1:22" x14ac:dyDescent="0.2">
      <c r="A88" s="172">
        <f>'Web Graph Info.'!A81:A228</f>
        <v>42226</v>
      </c>
      <c r="B88" s="202">
        <v>0</v>
      </c>
      <c r="C88" s="202">
        <v>0</v>
      </c>
      <c r="D88" s="202">
        <v>0</v>
      </c>
      <c r="E88" s="202">
        <v>0</v>
      </c>
      <c r="F88" s="202">
        <v>0</v>
      </c>
      <c r="G88" s="202">
        <v>0</v>
      </c>
      <c r="H88" s="202">
        <v>0</v>
      </c>
      <c r="I88" s="202">
        <v>0</v>
      </c>
      <c r="J88" s="202">
        <v>0</v>
      </c>
      <c r="K88" s="202">
        <v>0</v>
      </c>
      <c r="L88" s="202">
        <v>0</v>
      </c>
      <c r="M88" s="202">
        <v>0</v>
      </c>
      <c r="N88" s="202">
        <v>0</v>
      </c>
      <c r="O88" s="202">
        <v>0</v>
      </c>
      <c r="P88" s="202">
        <v>0</v>
      </c>
      <c r="Q88" s="202">
        <v>0</v>
      </c>
      <c r="R88" s="202">
        <v>0</v>
      </c>
      <c r="S88" s="202">
        <v>0</v>
      </c>
      <c r="T88" s="202">
        <v>0</v>
      </c>
      <c r="U88" s="202">
        <v>0</v>
      </c>
      <c r="V88" s="51">
        <f t="shared" si="21"/>
        <v>0</v>
      </c>
    </row>
    <row r="89" spans="1:22" x14ac:dyDescent="0.2">
      <c r="A89" s="172">
        <f>'Web Graph Info.'!A82:A229</f>
        <v>42227</v>
      </c>
      <c r="B89" s="63">
        <v>0</v>
      </c>
      <c r="C89" s="203">
        <v>0</v>
      </c>
      <c r="D89" s="203">
        <v>0</v>
      </c>
      <c r="E89" s="203">
        <v>0</v>
      </c>
      <c r="F89" s="203">
        <v>0</v>
      </c>
      <c r="G89" s="203">
        <v>0</v>
      </c>
      <c r="H89" s="203">
        <v>0</v>
      </c>
      <c r="I89" s="203">
        <v>0</v>
      </c>
      <c r="J89" s="203">
        <v>0</v>
      </c>
      <c r="K89" s="203">
        <v>0</v>
      </c>
      <c r="L89" s="203">
        <v>0</v>
      </c>
      <c r="M89" s="203">
        <v>0</v>
      </c>
      <c r="N89" s="203">
        <v>0</v>
      </c>
      <c r="O89" s="203">
        <v>0</v>
      </c>
      <c r="P89" s="203">
        <v>0</v>
      </c>
      <c r="Q89" s="203">
        <v>0</v>
      </c>
      <c r="R89" s="203">
        <v>0</v>
      </c>
      <c r="S89" s="203">
        <v>0</v>
      </c>
      <c r="T89" s="203">
        <v>0</v>
      </c>
      <c r="U89" s="203">
        <v>0</v>
      </c>
      <c r="V89" s="51">
        <f t="shared" si="21"/>
        <v>0</v>
      </c>
    </row>
    <row r="90" spans="1:22" x14ac:dyDescent="0.2">
      <c r="A90" s="172">
        <f>'Web Graph Info.'!A83:A230</f>
        <v>42228</v>
      </c>
      <c r="B90" s="64">
        <v>0</v>
      </c>
      <c r="C90" s="204">
        <v>0</v>
      </c>
      <c r="D90" s="204">
        <v>0</v>
      </c>
      <c r="E90" s="204">
        <v>0</v>
      </c>
      <c r="F90" s="204">
        <v>0</v>
      </c>
      <c r="G90" s="204">
        <v>0</v>
      </c>
      <c r="H90" s="204">
        <v>0</v>
      </c>
      <c r="I90" s="204">
        <v>0</v>
      </c>
      <c r="J90" s="204">
        <v>0</v>
      </c>
      <c r="K90" s="204">
        <v>0</v>
      </c>
      <c r="L90" s="204">
        <v>0</v>
      </c>
      <c r="M90" s="204">
        <v>0</v>
      </c>
      <c r="N90" s="204">
        <v>0</v>
      </c>
      <c r="O90" s="204">
        <v>0</v>
      </c>
      <c r="P90" s="204">
        <v>0</v>
      </c>
      <c r="Q90" s="204">
        <v>0</v>
      </c>
      <c r="R90" s="204">
        <v>0</v>
      </c>
      <c r="S90" s="204">
        <v>0</v>
      </c>
      <c r="T90" s="204">
        <v>0</v>
      </c>
      <c r="U90" s="204">
        <v>0</v>
      </c>
      <c r="V90" s="51">
        <f t="shared" si="21"/>
        <v>0</v>
      </c>
    </row>
    <row r="91" spans="1:22" x14ac:dyDescent="0.2">
      <c r="A91" s="172">
        <f>'Web Graph Info.'!A84:A231</f>
        <v>42229</v>
      </c>
      <c r="B91" s="65">
        <v>1</v>
      </c>
      <c r="C91" s="6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  <c r="R91" s="205">
        <v>0</v>
      </c>
      <c r="S91" s="205">
        <v>0</v>
      </c>
      <c r="T91" s="130">
        <f t="shared" si="22"/>
        <v>1</v>
      </c>
      <c r="U91" s="14">
        <v>1</v>
      </c>
      <c r="V91" s="51">
        <f>SUM(T91+U91)</f>
        <v>2</v>
      </c>
    </row>
    <row r="92" spans="1:22" x14ac:dyDescent="0.2">
      <c r="A92" s="172">
        <f>'Web Graph Info.'!A85:A232</f>
        <v>42230</v>
      </c>
      <c r="B92" s="133">
        <v>0</v>
      </c>
      <c r="C92" s="133">
        <v>0</v>
      </c>
      <c r="D92" s="133">
        <v>0</v>
      </c>
      <c r="E92" s="133">
        <v>0</v>
      </c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0</v>
      </c>
      <c r="L92" s="133">
        <v>0</v>
      </c>
      <c r="M92" s="133">
        <v>0</v>
      </c>
      <c r="N92" s="133">
        <v>0</v>
      </c>
      <c r="O92" s="133">
        <v>0</v>
      </c>
      <c r="P92" s="133">
        <v>0</v>
      </c>
      <c r="Q92" s="133">
        <v>0</v>
      </c>
      <c r="R92" s="133">
        <v>0</v>
      </c>
      <c r="S92" s="133">
        <v>0</v>
      </c>
      <c r="T92" s="133">
        <v>0</v>
      </c>
      <c r="U92" s="14">
        <v>0</v>
      </c>
      <c r="V92" s="133">
        <f t="shared" ref="V92:V93" si="24">SUM(T92+U92)</f>
        <v>0</v>
      </c>
    </row>
    <row r="93" spans="1:22" x14ac:dyDescent="0.2">
      <c r="A93" s="172">
        <f>'Web Graph Info.'!A86:A233</f>
        <v>42231</v>
      </c>
      <c r="B93" s="133">
        <v>0.6</v>
      </c>
      <c r="C93" s="133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133">
        <f t="shared" ref="T93" si="25">IF(SUM(B93:S93)=0,NA(),SUM(B93:S93))</f>
        <v>0.6</v>
      </c>
      <c r="U93" s="14">
        <v>0</v>
      </c>
      <c r="V93" s="133">
        <f t="shared" si="24"/>
        <v>0.6</v>
      </c>
    </row>
    <row r="94" spans="1:22" x14ac:dyDescent="0.2">
      <c r="A94" s="172">
        <f>'Web Graph Info.'!A87:A234</f>
        <v>42232</v>
      </c>
      <c r="B94" s="206">
        <v>0.6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  <c r="R94" s="206">
        <v>0</v>
      </c>
      <c r="S94" s="206">
        <v>0</v>
      </c>
      <c r="T94" s="206">
        <f t="shared" ref="T94:T95" si="26">IF(SUM(B94:S94)=0,NA(),SUM(B94:S94))</f>
        <v>0.6</v>
      </c>
      <c r="U94" s="14">
        <v>0</v>
      </c>
      <c r="V94" s="51">
        <f t="shared" si="21"/>
        <v>0.6</v>
      </c>
    </row>
    <row r="95" spans="1:22" x14ac:dyDescent="0.2">
      <c r="A95" s="172">
        <f>'Web Graph Info.'!A88:A235</f>
        <v>42233</v>
      </c>
      <c r="B95" s="206">
        <v>0.6</v>
      </c>
      <c r="C95" s="206">
        <v>0</v>
      </c>
      <c r="D95" s="206">
        <v>0</v>
      </c>
      <c r="E95" s="206">
        <v>0</v>
      </c>
      <c r="F95" s="206">
        <v>0</v>
      </c>
      <c r="G95" s="206">
        <v>0</v>
      </c>
      <c r="H95" s="206">
        <v>0</v>
      </c>
      <c r="I95" s="206">
        <v>0</v>
      </c>
      <c r="J95" s="206">
        <v>0</v>
      </c>
      <c r="K95" s="206">
        <v>0</v>
      </c>
      <c r="L95" s="206">
        <v>0</v>
      </c>
      <c r="M95" s="206">
        <v>0</v>
      </c>
      <c r="N95" s="206">
        <v>0</v>
      </c>
      <c r="O95" s="206">
        <v>0</v>
      </c>
      <c r="P95" s="206">
        <v>0</v>
      </c>
      <c r="Q95" s="206">
        <v>0</v>
      </c>
      <c r="R95" s="206">
        <v>0</v>
      </c>
      <c r="S95" s="206">
        <v>0</v>
      </c>
      <c r="T95" s="206">
        <f t="shared" si="26"/>
        <v>0.6</v>
      </c>
      <c r="U95" s="14">
        <v>0</v>
      </c>
      <c r="V95" s="51">
        <f t="shared" si="21"/>
        <v>0.6</v>
      </c>
    </row>
    <row r="96" spans="1:22" x14ac:dyDescent="0.2">
      <c r="A96" s="172">
        <f>'Web Graph Info.'!A89:A236</f>
        <v>42234</v>
      </c>
      <c r="B96" s="66" t="s">
        <v>226</v>
      </c>
      <c r="C96" s="207" t="s">
        <v>226</v>
      </c>
      <c r="D96" s="207" t="s">
        <v>226</v>
      </c>
      <c r="E96" s="207" t="s">
        <v>226</v>
      </c>
      <c r="F96" s="207" t="s">
        <v>226</v>
      </c>
      <c r="G96" s="207" t="s">
        <v>226</v>
      </c>
      <c r="H96" s="207" t="s">
        <v>226</v>
      </c>
      <c r="I96" s="207" t="s">
        <v>226</v>
      </c>
      <c r="J96" s="207" t="s">
        <v>226</v>
      </c>
      <c r="K96" s="207" t="s">
        <v>226</v>
      </c>
      <c r="L96" s="207" t="s">
        <v>226</v>
      </c>
      <c r="M96" s="207" t="s">
        <v>226</v>
      </c>
      <c r="N96" s="207" t="s">
        <v>226</v>
      </c>
      <c r="O96" s="207" t="s">
        <v>226</v>
      </c>
      <c r="P96" s="207" t="s">
        <v>226</v>
      </c>
      <c r="Q96" s="207" t="s">
        <v>226</v>
      </c>
      <c r="R96" s="207" t="s">
        <v>226</v>
      </c>
      <c r="S96" s="207" t="s">
        <v>226</v>
      </c>
      <c r="T96" s="207" t="s">
        <v>226</v>
      </c>
      <c r="U96" s="207" t="s">
        <v>226</v>
      </c>
      <c r="V96" s="51" t="e">
        <f t="shared" si="21"/>
        <v>#VALUE!</v>
      </c>
    </row>
    <row r="97" spans="1:22" x14ac:dyDescent="0.2">
      <c r="A97" s="172">
        <f>'Web Graph Info.'!A90:A237</f>
        <v>42235</v>
      </c>
      <c r="B97" s="67">
        <v>0</v>
      </c>
      <c r="C97" s="208">
        <v>0</v>
      </c>
      <c r="D97" s="208">
        <v>0</v>
      </c>
      <c r="E97" s="208">
        <v>0</v>
      </c>
      <c r="F97" s="208">
        <v>0</v>
      </c>
      <c r="G97" s="208">
        <v>0</v>
      </c>
      <c r="H97" s="208">
        <v>0</v>
      </c>
      <c r="I97" s="208">
        <v>0</v>
      </c>
      <c r="J97" s="208">
        <v>0</v>
      </c>
      <c r="K97" s="208">
        <v>0</v>
      </c>
      <c r="L97" s="208">
        <v>0</v>
      </c>
      <c r="M97" s="208">
        <v>0</v>
      </c>
      <c r="N97" s="208">
        <v>0</v>
      </c>
      <c r="O97" s="208">
        <v>0</v>
      </c>
      <c r="P97" s="208">
        <v>0</v>
      </c>
      <c r="Q97" s="208">
        <v>0</v>
      </c>
      <c r="R97" s="208">
        <v>0</v>
      </c>
      <c r="S97" s="208">
        <v>0</v>
      </c>
      <c r="T97" s="208">
        <v>0</v>
      </c>
      <c r="U97" s="208">
        <v>0</v>
      </c>
      <c r="V97" s="208">
        <v>0</v>
      </c>
    </row>
    <row r="98" spans="1:22" x14ac:dyDescent="0.2">
      <c r="A98" s="172">
        <f>'Web Graph Info.'!A91:A238</f>
        <v>42236</v>
      </c>
      <c r="B98" s="67">
        <v>0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130">
        <v>0</v>
      </c>
      <c r="U98" s="14">
        <v>0</v>
      </c>
      <c r="V98" s="51">
        <f t="shared" si="21"/>
        <v>0</v>
      </c>
    </row>
    <row r="99" spans="1:22" x14ac:dyDescent="0.2">
      <c r="A99" s="172">
        <f>'Web Graph Info.'!A92:A239</f>
        <v>42237</v>
      </c>
      <c r="B99" s="134">
        <v>0</v>
      </c>
      <c r="C99" s="134">
        <v>0</v>
      </c>
      <c r="D99" s="134">
        <v>0</v>
      </c>
      <c r="E99" s="134">
        <v>0</v>
      </c>
      <c r="F99" s="134">
        <v>0</v>
      </c>
      <c r="G99" s="134">
        <v>0</v>
      </c>
      <c r="H99" s="134">
        <v>0</v>
      </c>
      <c r="I99" s="134">
        <v>0</v>
      </c>
      <c r="J99" s="134">
        <v>1</v>
      </c>
      <c r="K99" s="134">
        <v>0</v>
      </c>
      <c r="L99" s="134">
        <v>0</v>
      </c>
      <c r="M99" s="134">
        <v>0</v>
      </c>
      <c r="N99" s="134">
        <v>0</v>
      </c>
      <c r="O99" s="134">
        <v>0</v>
      </c>
      <c r="P99" s="134">
        <v>0</v>
      </c>
      <c r="Q99" s="134">
        <v>0</v>
      </c>
      <c r="R99" s="134">
        <v>0</v>
      </c>
      <c r="S99" s="134">
        <v>0</v>
      </c>
      <c r="T99" s="130">
        <f t="shared" si="22"/>
        <v>1</v>
      </c>
      <c r="U99" s="14">
        <v>0</v>
      </c>
      <c r="V99" s="51">
        <f t="shared" si="21"/>
        <v>1</v>
      </c>
    </row>
    <row r="100" spans="1:22" x14ac:dyDescent="0.2">
      <c r="A100" s="172">
        <f>'Web Graph Info.'!A93:A240</f>
        <v>42238</v>
      </c>
      <c r="B100" s="134">
        <v>0</v>
      </c>
      <c r="C100" s="209">
        <v>0</v>
      </c>
      <c r="D100" s="209">
        <v>0</v>
      </c>
      <c r="E100" s="209">
        <v>0</v>
      </c>
      <c r="F100" s="209">
        <v>0</v>
      </c>
      <c r="G100" s="209">
        <v>0</v>
      </c>
      <c r="H100" s="209">
        <v>0</v>
      </c>
      <c r="I100" s="134">
        <v>0.3</v>
      </c>
      <c r="J100" s="134">
        <v>0</v>
      </c>
      <c r="K100" s="209">
        <v>0</v>
      </c>
      <c r="L100" s="209">
        <v>0</v>
      </c>
      <c r="M100" s="209">
        <v>0</v>
      </c>
      <c r="N100" s="209">
        <v>0</v>
      </c>
      <c r="O100" s="134">
        <v>0.3</v>
      </c>
      <c r="P100" s="134">
        <v>0</v>
      </c>
      <c r="Q100" s="209">
        <v>0</v>
      </c>
      <c r="R100" s="209">
        <v>0</v>
      </c>
      <c r="S100" s="209">
        <v>0</v>
      </c>
      <c r="T100" s="130">
        <f t="shared" si="22"/>
        <v>0.6</v>
      </c>
      <c r="U100" s="14">
        <v>0</v>
      </c>
      <c r="V100" s="51">
        <f t="shared" si="21"/>
        <v>0.6</v>
      </c>
    </row>
    <row r="101" spans="1:22" x14ac:dyDescent="0.2">
      <c r="A101" s="172">
        <f>'Web Graph Info.'!A94:A241</f>
        <v>42239</v>
      </c>
      <c r="B101" s="209">
        <v>0</v>
      </c>
      <c r="C101" s="209">
        <v>0</v>
      </c>
      <c r="D101" s="209">
        <v>0</v>
      </c>
      <c r="E101" s="209">
        <v>0</v>
      </c>
      <c r="F101" s="209">
        <v>0</v>
      </c>
      <c r="G101" s="209">
        <v>0</v>
      </c>
      <c r="H101" s="209">
        <v>0</v>
      </c>
      <c r="I101" s="209">
        <v>0.3</v>
      </c>
      <c r="J101" s="209">
        <v>0</v>
      </c>
      <c r="K101" s="209">
        <v>0</v>
      </c>
      <c r="L101" s="209">
        <v>0</v>
      </c>
      <c r="M101" s="209">
        <v>0</v>
      </c>
      <c r="N101" s="209">
        <v>0</v>
      </c>
      <c r="O101" s="209">
        <v>0.3</v>
      </c>
      <c r="P101" s="209">
        <v>0</v>
      </c>
      <c r="Q101" s="209">
        <v>0</v>
      </c>
      <c r="R101" s="209">
        <v>0</v>
      </c>
      <c r="S101" s="209">
        <v>0</v>
      </c>
      <c r="T101" s="130">
        <f t="shared" si="22"/>
        <v>0.6</v>
      </c>
      <c r="U101" s="14">
        <v>0</v>
      </c>
      <c r="V101" s="51">
        <f t="shared" si="21"/>
        <v>0.6</v>
      </c>
    </row>
    <row r="102" spans="1:22" x14ac:dyDescent="0.2">
      <c r="A102" s="172">
        <f>'Web Graph Info.'!A95:A242</f>
        <v>42240</v>
      </c>
      <c r="B102" s="209">
        <v>0</v>
      </c>
      <c r="C102" s="209">
        <v>0</v>
      </c>
      <c r="D102" s="209">
        <v>0</v>
      </c>
      <c r="E102" s="209">
        <v>0</v>
      </c>
      <c r="F102" s="209">
        <v>0</v>
      </c>
      <c r="G102" s="209">
        <v>0</v>
      </c>
      <c r="H102" s="209">
        <v>0</v>
      </c>
      <c r="I102" s="209">
        <v>0.3</v>
      </c>
      <c r="J102" s="209">
        <v>0</v>
      </c>
      <c r="K102" s="209">
        <v>0</v>
      </c>
      <c r="L102" s="209">
        <v>0</v>
      </c>
      <c r="M102" s="209">
        <v>0</v>
      </c>
      <c r="N102" s="209">
        <v>0</v>
      </c>
      <c r="O102" s="209">
        <v>0.3</v>
      </c>
      <c r="P102" s="209">
        <v>0</v>
      </c>
      <c r="Q102" s="209">
        <v>0</v>
      </c>
      <c r="R102" s="209">
        <v>0</v>
      </c>
      <c r="S102" s="209">
        <v>0</v>
      </c>
      <c r="T102" s="130">
        <f t="shared" si="22"/>
        <v>0.6</v>
      </c>
      <c r="U102" s="14">
        <v>0</v>
      </c>
      <c r="V102" s="51">
        <f t="shared" si="21"/>
        <v>0.6</v>
      </c>
    </row>
    <row r="103" spans="1:22" x14ac:dyDescent="0.2">
      <c r="A103" s="172">
        <f>'Web Graph Info.'!A96:A243</f>
        <v>42241</v>
      </c>
      <c r="B103" s="69">
        <v>0</v>
      </c>
      <c r="C103" s="210">
        <v>0</v>
      </c>
      <c r="D103" s="210">
        <v>0</v>
      </c>
      <c r="E103" s="210">
        <v>0</v>
      </c>
      <c r="F103" s="210">
        <v>0</v>
      </c>
      <c r="G103" s="210">
        <v>0</v>
      </c>
      <c r="H103" s="210">
        <v>0</v>
      </c>
      <c r="I103" s="210">
        <v>0</v>
      </c>
      <c r="J103" s="210">
        <v>0</v>
      </c>
      <c r="K103" s="210">
        <v>0</v>
      </c>
      <c r="L103" s="210">
        <v>0</v>
      </c>
      <c r="M103" s="210">
        <v>0</v>
      </c>
      <c r="N103" s="210">
        <v>0</v>
      </c>
      <c r="O103" s="210">
        <v>0</v>
      </c>
      <c r="P103" s="210">
        <v>0</v>
      </c>
      <c r="Q103" s="210">
        <v>0</v>
      </c>
      <c r="R103" s="210">
        <v>0</v>
      </c>
      <c r="S103" s="210">
        <v>0</v>
      </c>
      <c r="T103" s="210">
        <v>0</v>
      </c>
      <c r="U103" s="210">
        <v>0</v>
      </c>
      <c r="V103" s="210">
        <v>0</v>
      </c>
    </row>
    <row r="104" spans="1:22" x14ac:dyDescent="0.2">
      <c r="A104" s="172">
        <f>'Web Graph Info.'!A97:A244</f>
        <v>42242</v>
      </c>
      <c r="B104" s="70">
        <v>0</v>
      </c>
      <c r="C104" s="70">
        <v>0</v>
      </c>
      <c r="D104" s="135">
        <v>0</v>
      </c>
      <c r="E104" s="135">
        <v>0</v>
      </c>
      <c r="F104" s="135">
        <v>0</v>
      </c>
      <c r="G104" s="135">
        <v>0</v>
      </c>
      <c r="H104" s="135">
        <v>0</v>
      </c>
      <c r="I104" s="135">
        <v>0</v>
      </c>
      <c r="J104" s="70">
        <v>0</v>
      </c>
      <c r="K104" s="70">
        <v>0</v>
      </c>
      <c r="L104" s="135">
        <v>0</v>
      </c>
      <c r="M104" s="135">
        <v>0</v>
      </c>
      <c r="N104" s="135">
        <v>0</v>
      </c>
      <c r="O104" s="135">
        <v>0</v>
      </c>
      <c r="P104" s="135">
        <v>0</v>
      </c>
      <c r="Q104" s="135">
        <v>0</v>
      </c>
      <c r="R104" s="135">
        <v>0</v>
      </c>
      <c r="S104" s="135">
        <v>0</v>
      </c>
      <c r="T104" s="130">
        <v>0</v>
      </c>
      <c r="U104" s="14">
        <v>0</v>
      </c>
      <c r="V104" s="51">
        <f t="shared" si="21"/>
        <v>0</v>
      </c>
    </row>
    <row r="105" spans="1:22" x14ac:dyDescent="0.2">
      <c r="A105" s="172">
        <f>'Web Graph Info.'!A98:A245</f>
        <v>42243</v>
      </c>
      <c r="B105" s="71">
        <v>0</v>
      </c>
      <c r="C105" s="71">
        <v>0</v>
      </c>
      <c r="D105" s="136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6">
        <v>0</v>
      </c>
      <c r="R105" s="136">
        <v>0</v>
      </c>
      <c r="S105" s="136">
        <v>0</v>
      </c>
      <c r="T105" s="130">
        <v>0</v>
      </c>
      <c r="U105" s="14">
        <v>0</v>
      </c>
      <c r="V105" s="51">
        <v>1</v>
      </c>
    </row>
    <row r="106" spans="1:22" x14ac:dyDescent="0.2">
      <c r="A106" s="172">
        <f>'Web Graph Info.'!A99:A246</f>
        <v>42244</v>
      </c>
      <c r="B106" s="136">
        <v>0</v>
      </c>
      <c r="C106" s="136">
        <v>0</v>
      </c>
      <c r="D106" s="136">
        <v>0</v>
      </c>
      <c r="E106" s="136">
        <v>0</v>
      </c>
      <c r="F106" s="136">
        <v>0</v>
      </c>
      <c r="G106" s="136">
        <v>0</v>
      </c>
      <c r="H106" s="136">
        <v>0</v>
      </c>
      <c r="I106" s="136">
        <v>0</v>
      </c>
      <c r="J106" s="136">
        <v>0</v>
      </c>
      <c r="K106" s="136">
        <v>0</v>
      </c>
      <c r="L106" s="136">
        <v>0</v>
      </c>
      <c r="M106" s="136">
        <v>0</v>
      </c>
      <c r="N106" s="136">
        <v>0</v>
      </c>
      <c r="O106" s="136">
        <v>0</v>
      </c>
      <c r="P106" s="136">
        <v>0</v>
      </c>
      <c r="Q106" s="136">
        <v>0</v>
      </c>
      <c r="R106" s="136">
        <v>0</v>
      </c>
      <c r="S106" s="136">
        <v>0</v>
      </c>
      <c r="T106" s="130">
        <v>0</v>
      </c>
      <c r="U106" s="14">
        <v>0</v>
      </c>
      <c r="V106" s="51">
        <f t="shared" si="21"/>
        <v>0</v>
      </c>
    </row>
    <row r="107" spans="1:22" x14ac:dyDescent="0.2">
      <c r="A107" s="172">
        <f>'Web Graph Info.'!A100:A247</f>
        <v>42245</v>
      </c>
      <c r="B107" s="136">
        <v>0</v>
      </c>
      <c r="C107" s="213">
        <v>0</v>
      </c>
      <c r="D107" s="213">
        <v>0</v>
      </c>
      <c r="E107" s="213">
        <v>0</v>
      </c>
      <c r="F107" s="213">
        <v>0</v>
      </c>
      <c r="G107" s="213">
        <v>0</v>
      </c>
      <c r="H107" s="213">
        <v>0</v>
      </c>
      <c r="I107" s="136">
        <v>0.3</v>
      </c>
      <c r="J107" s="136">
        <v>0</v>
      </c>
      <c r="K107" s="213">
        <v>0</v>
      </c>
      <c r="L107" s="213">
        <v>0</v>
      </c>
      <c r="M107" s="213">
        <v>0</v>
      </c>
      <c r="N107" s="213">
        <v>0</v>
      </c>
      <c r="O107" s="136">
        <v>0.3</v>
      </c>
      <c r="P107" s="136">
        <v>0</v>
      </c>
      <c r="Q107" s="213">
        <v>0</v>
      </c>
      <c r="R107" s="213">
        <v>0</v>
      </c>
      <c r="S107" s="213">
        <v>0</v>
      </c>
      <c r="T107" s="130">
        <f t="shared" si="22"/>
        <v>0.6</v>
      </c>
      <c r="U107" s="14">
        <v>0</v>
      </c>
      <c r="V107" s="51">
        <f t="shared" si="21"/>
        <v>0.6</v>
      </c>
    </row>
    <row r="108" spans="1:22" x14ac:dyDescent="0.2">
      <c r="A108" s="172">
        <f>'Web Graph Info.'!A101:A248</f>
        <v>42246</v>
      </c>
      <c r="B108" s="213">
        <v>0</v>
      </c>
      <c r="C108" s="213">
        <v>0</v>
      </c>
      <c r="D108" s="213">
        <v>0</v>
      </c>
      <c r="E108" s="213">
        <v>0</v>
      </c>
      <c r="F108" s="213">
        <v>0</v>
      </c>
      <c r="G108" s="213">
        <v>0</v>
      </c>
      <c r="H108" s="213">
        <v>0</v>
      </c>
      <c r="I108" s="137">
        <v>0.3</v>
      </c>
      <c r="J108" s="213">
        <v>0</v>
      </c>
      <c r="K108" s="213">
        <v>0</v>
      </c>
      <c r="L108" s="213">
        <v>0</v>
      </c>
      <c r="M108" s="213">
        <v>0</v>
      </c>
      <c r="N108" s="213">
        <v>0</v>
      </c>
      <c r="O108" s="137">
        <v>0.3</v>
      </c>
      <c r="P108" s="213">
        <v>0</v>
      </c>
      <c r="Q108" s="213">
        <v>0</v>
      </c>
      <c r="R108" s="213">
        <v>0</v>
      </c>
      <c r="S108" s="213">
        <v>0</v>
      </c>
      <c r="T108" s="130">
        <f t="shared" si="22"/>
        <v>0.6</v>
      </c>
      <c r="U108" s="14">
        <v>0</v>
      </c>
      <c r="V108" s="51">
        <f t="shared" si="21"/>
        <v>0.6</v>
      </c>
    </row>
    <row r="109" spans="1:22" x14ac:dyDescent="0.2">
      <c r="A109" s="172">
        <f>'Web Graph Info.'!A102:A249</f>
        <v>42247</v>
      </c>
      <c r="B109" s="213">
        <v>0</v>
      </c>
      <c r="C109" s="213">
        <v>0</v>
      </c>
      <c r="D109" s="213">
        <v>0</v>
      </c>
      <c r="E109" s="213">
        <v>0</v>
      </c>
      <c r="F109" s="213">
        <v>0</v>
      </c>
      <c r="G109" s="213">
        <v>0</v>
      </c>
      <c r="H109" s="213">
        <v>0</v>
      </c>
      <c r="I109" s="138">
        <v>0.3</v>
      </c>
      <c r="J109" s="213">
        <v>0</v>
      </c>
      <c r="K109" s="213">
        <v>0</v>
      </c>
      <c r="L109" s="213">
        <v>0</v>
      </c>
      <c r="M109" s="213">
        <v>0</v>
      </c>
      <c r="N109" s="213">
        <v>0</v>
      </c>
      <c r="O109" s="138">
        <v>0.3</v>
      </c>
      <c r="P109" s="213">
        <v>0</v>
      </c>
      <c r="Q109" s="213">
        <v>0</v>
      </c>
      <c r="R109" s="213">
        <v>0</v>
      </c>
      <c r="S109" s="213">
        <v>0</v>
      </c>
      <c r="T109" s="130">
        <f t="shared" si="22"/>
        <v>0.6</v>
      </c>
      <c r="U109" s="14">
        <v>0</v>
      </c>
      <c r="V109" s="51">
        <f t="shared" si="21"/>
        <v>0.6</v>
      </c>
    </row>
    <row r="110" spans="1:22" x14ac:dyDescent="0.2">
      <c r="A110" s="172">
        <f>'Web Graph Info.'!A103:A250</f>
        <v>42248</v>
      </c>
      <c r="B110" s="76">
        <v>0</v>
      </c>
      <c r="C110" s="76">
        <v>0</v>
      </c>
      <c r="D110" s="76">
        <v>0</v>
      </c>
      <c r="E110" s="76">
        <v>0</v>
      </c>
      <c r="F110" s="76">
        <v>0</v>
      </c>
      <c r="G110" s="76">
        <v>0</v>
      </c>
      <c r="H110" s="76">
        <v>0</v>
      </c>
      <c r="I110" s="76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0</v>
      </c>
      <c r="O110" s="76">
        <v>0</v>
      </c>
      <c r="P110" s="76">
        <v>0</v>
      </c>
      <c r="Q110" s="76">
        <v>0</v>
      </c>
      <c r="R110" s="76">
        <v>0</v>
      </c>
      <c r="S110" s="76">
        <v>0</v>
      </c>
      <c r="T110" s="130">
        <v>0</v>
      </c>
      <c r="U110" s="14">
        <v>0</v>
      </c>
      <c r="V110" s="51">
        <f t="shared" si="21"/>
        <v>0</v>
      </c>
    </row>
    <row r="111" spans="1:22" x14ac:dyDescent="0.2">
      <c r="A111" s="172">
        <f>'Web Graph Info.'!A104:A251</f>
        <v>42249</v>
      </c>
      <c r="B111" s="139">
        <v>0</v>
      </c>
      <c r="C111" s="139">
        <v>0</v>
      </c>
      <c r="D111" s="139">
        <v>0</v>
      </c>
      <c r="E111" s="139">
        <v>0</v>
      </c>
      <c r="F111" s="139">
        <v>0</v>
      </c>
      <c r="G111" s="139">
        <v>0</v>
      </c>
      <c r="H111" s="139">
        <v>0</v>
      </c>
      <c r="I111" s="139">
        <v>0</v>
      </c>
      <c r="J111" s="139">
        <v>0</v>
      </c>
      <c r="K111" s="139">
        <v>0</v>
      </c>
      <c r="L111" s="139">
        <v>0</v>
      </c>
      <c r="M111" s="139">
        <v>0</v>
      </c>
      <c r="N111" s="139">
        <v>0</v>
      </c>
      <c r="O111" s="139">
        <v>0</v>
      </c>
      <c r="P111" s="139">
        <v>0</v>
      </c>
      <c r="Q111" s="139">
        <v>0</v>
      </c>
      <c r="R111" s="139">
        <v>0</v>
      </c>
      <c r="S111" s="139">
        <v>0</v>
      </c>
      <c r="T111" s="130">
        <v>0</v>
      </c>
      <c r="U111" s="14">
        <v>0</v>
      </c>
      <c r="V111" s="51">
        <f t="shared" si="21"/>
        <v>0</v>
      </c>
    </row>
    <row r="112" spans="1:22" x14ac:dyDescent="0.2">
      <c r="A112" s="172">
        <f>'Web Graph Info.'!A105:A252</f>
        <v>42250</v>
      </c>
      <c r="B112" s="214">
        <v>0</v>
      </c>
      <c r="C112" s="214">
        <v>0</v>
      </c>
      <c r="D112" s="214">
        <v>0</v>
      </c>
      <c r="E112" s="214">
        <v>0</v>
      </c>
      <c r="F112" s="214">
        <v>0</v>
      </c>
      <c r="G112" s="214">
        <v>0</v>
      </c>
      <c r="H112" s="214">
        <v>0</v>
      </c>
      <c r="I112" s="214">
        <v>0</v>
      </c>
      <c r="J112" s="214">
        <v>0</v>
      </c>
      <c r="K112" s="214">
        <v>0</v>
      </c>
      <c r="L112" s="214">
        <v>0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  <c r="R112" s="214">
        <v>0</v>
      </c>
      <c r="S112" s="214">
        <v>0</v>
      </c>
      <c r="T112" s="214">
        <v>0</v>
      </c>
      <c r="U112" s="14">
        <v>0</v>
      </c>
      <c r="V112" s="214">
        <f t="shared" ref="V112" si="27">SUM(T112+U112)</f>
        <v>0</v>
      </c>
    </row>
    <row r="113" spans="1:22" x14ac:dyDescent="0.2">
      <c r="A113" s="172">
        <f>'Web Graph Info.'!A106:A253</f>
        <v>42251</v>
      </c>
      <c r="B113" s="215">
        <v>0</v>
      </c>
      <c r="C113" s="215">
        <v>0</v>
      </c>
      <c r="D113" s="215">
        <v>0</v>
      </c>
      <c r="E113" s="215">
        <v>0</v>
      </c>
      <c r="F113" s="215">
        <v>0</v>
      </c>
      <c r="G113" s="215">
        <v>0</v>
      </c>
      <c r="H113" s="215">
        <v>0</v>
      </c>
      <c r="I113" s="215">
        <v>0</v>
      </c>
      <c r="J113" s="215">
        <v>0</v>
      </c>
      <c r="K113" s="215">
        <v>0</v>
      </c>
      <c r="L113" s="215">
        <v>0</v>
      </c>
      <c r="M113" s="215">
        <v>0</v>
      </c>
      <c r="N113" s="215">
        <v>0</v>
      </c>
      <c r="O113" s="215">
        <v>0</v>
      </c>
      <c r="P113" s="215">
        <v>0</v>
      </c>
      <c r="Q113" s="215">
        <v>0</v>
      </c>
      <c r="R113" s="215">
        <v>0</v>
      </c>
      <c r="S113" s="215">
        <v>0</v>
      </c>
      <c r="T113" s="215">
        <v>0</v>
      </c>
      <c r="U113" s="14">
        <v>0</v>
      </c>
      <c r="V113" s="215">
        <f t="shared" ref="V113" si="28">SUM(T113+U113)</f>
        <v>0</v>
      </c>
    </row>
    <row r="114" spans="1:22" x14ac:dyDescent="0.2">
      <c r="A114" s="172">
        <f>'Web Graph Info.'!A107:A254</f>
        <v>42252</v>
      </c>
      <c r="B114" s="216">
        <v>0</v>
      </c>
      <c r="C114" s="216">
        <v>0</v>
      </c>
      <c r="D114" s="216">
        <v>0</v>
      </c>
      <c r="E114" s="216">
        <v>0</v>
      </c>
      <c r="F114" s="216">
        <v>0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0</v>
      </c>
      <c r="M114" s="216">
        <v>0</v>
      </c>
      <c r="N114" s="216">
        <v>0</v>
      </c>
      <c r="O114" s="216">
        <v>0</v>
      </c>
      <c r="P114" s="216">
        <v>0</v>
      </c>
      <c r="Q114" s="216">
        <v>0</v>
      </c>
      <c r="R114" s="216">
        <v>0</v>
      </c>
      <c r="S114" s="216">
        <v>0</v>
      </c>
      <c r="T114" s="216">
        <v>0</v>
      </c>
      <c r="U114" s="14">
        <v>0</v>
      </c>
      <c r="V114" s="216">
        <f t="shared" ref="V114:V117" si="29">SUM(T114+U114)</f>
        <v>0</v>
      </c>
    </row>
    <row r="115" spans="1:22" x14ac:dyDescent="0.2">
      <c r="A115" s="172">
        <f>'Web Graph Info.'!A108:A255</f>
        <v>42253</v>
      </c>
      <c r="B115" s="216">
        <v>0</v>
      </c>
      <c r="C115" s="216">
        <v>0</v>
      </c>
      <c r="D115" s="216">
        <v>0</v>
      </c>
      <c r="E115" s="216">
        <v>0</v>
      </c>
      <c r="F115" s="216">
        <v>0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0</v>
      </c>
      <c r="M115" s="216">
        <v>0</v>
      </c>
      <c r="N115" s="216">
        <v>0</v>
      </c>
      <c r="O115" s="216">
        <v>0</v>
      </c>
      <c r="P115" s="216">
        <v>0</v>
      </c>
      <c r="Q115" s="216">
        <v>0</v>
      </c>
      <c r="R115" s="216">
        <v>0</v>
      </c>
      <c r="S115" s="216">
        <v>0</v>
      </c>
      <c r="T115" s="216">
        <v>0</v>
      </c>
      <c r="U115" s="14">
        <v>0</v>
      </c>
      <c r="V115" s="216">
        <f t="shared" si="29"/>
        <v>0</v>
      </c>
    </row>
    <row r="116" spans="1:22" x14ac:dyDescent="0.2">
      <c r="A116" s="172">
        <f>'Web Graph Info.'!A109:A256</f>
        <v>42254</v>
      </c>
      <c r="B116" s="216">
        <v>0</v>
      </c>
      <c r="C116" s="216">
        <v>0</v>
      </c>
      <c r="D116" s="216">
        <v>0</v>
      </c>
      <c r="E116" s="216">
        <v>0</v>
      </c>
      <c r="F116" s="216">
        <v>0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0</v>
      </c>
      <c r="M116" s="216">
        <v>0</v>
      </c>
      <c r="N116" s="216">
        <v>0</v>
      </c>
      <c r="O116" s="216">
        <v>0</v>
      </c>
      <c r="P116" s="216">
        <v>0</v>
      </c>
      <c r="Q116" s="216">
        <v>0</v>
      </c>
      <c r="R116" s="216">
        <v>0</v>
      </c>
      <c r="S116" s="216">
        <v>0</v>
      </c>
      <c r="T116" s="216">
        <v>0</v>
      </c>
      <c r="U116" s="14">
        <v>0</v>
      </c>
      <c r="V116" s="216">
        <f t="shared" si="29"/>
        <v>0</v>
      </c>
    </row>
    <row r="117" spans="1:22" x14ac:dyDescent="0.2">
      <c r="A117" s="172">
        <f>'Web Graph Info.'!A110:A257</f>
        <v>42255</v>
      </c>
      <c r="B117" s="216">
        <v>0</v>
      </c>
      <c r="C117" s="216">
        <v>0</v>
      </c>
      <c r="D117" s="216">
        <v>0</v>
      </c>
      <c r="E117" s="216">
        <v>0</v>
      </c>
      <c r="F117" s="216">
        <v>0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0</v>
      </c>
      <c r="M117" s="216">
        <v>0</v>
      </c>
      <c r="N117" s="216">
        <v>0</v>
      </c>
      <c r="O117" s="216">
        <v>0</v>
      </c>
      <c r="P117" s="216">
        <v>0</v>
      </c>
      <c r="Q117" s="216">
        <v>0</v>
      </c>
      <c r="R117" s="216">
        <v>0</v>
      </c>
      <c r="S117" s="216">
        <v>0</v>
      </c>
      <c r="T117" s="216">
        <v>0</v>
      </c>
      <c r="U117" s="14">
        <v>0</v>
      </c>
      <c r="V117" s="216">
        <f t="shared" si="29"/>
        <v>0</v>
      </c>
    </row>
    <row r="118" spans="1:22" x14ac:dyDescent="0.2">
      <c r="A118" s="172">
        <f>'Web Graph Info.'!A111:A258</f>
        <v>42256</v>
      </c>
      <c r="B118" s="218">
        <v>0</v>
      </c>
      <c r="C118" s="218">
        <v>0</v>
      </c>
      <c r="D118" s="218">
        <v>0</v>
      </c>
      <c r="E118" s="218">
        <v>0</v>
      </c>
      <c r="F118" s="218">
        <v>0</v>
      </c>
      <c r="G118" s="218">
        <v>0</v>
      </c>
      <c r="H118" s="218">
        <v>0</v>
      </c>
      <c r="I118" s="218">
        <v>0</v>
      </c>
      <c r="J118" s="218">
        <v>0</v>
      </c>
      <c r="K118" s="218">
        <v>0</v>
      </c>
      <c r="L118" s="218">
        <v>0</v>
      </c>
      <c r="M118" s="218">
        <v>0</v>
      </c>
      <c r="N118" s="218">
        <v>0</v>
      </c>
      <c r="O118" s="218">
        <v>0</v>
      </c>
      <c r="P118" s="218">
        <v>0</v>
      </c>
      <c r="Q118" s="218">
        <v>0</v>
      </c>
      <c r="R118" s="218">
        <v>0</v>
      </c>
      <c r="S118" s="218">
        <v>0</v>
      </c>
      <c r="T118" s="218">
        <v>0</v>
      </c>
      <c r="U118" s="14">
        <v>0</v>
      </c>
      <c r="V118" s="218">
        <f t="shared" ref="V118" si="30">SUM(T118+U118)</f>
        <v>0</v>
      </c>
    </row>
    <row r="119" spans="1:22" x14ac:dyDescent="0.2">
      <c r="A119" s="172">
        <f>'Web Graph Info.'!A112:A259</f>
        <v>42257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0</v>
      </c>
      <c r="J119" s="80">
        <v>0</v>
      </c>
      <c r="K119" s="80"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164">
        <v>0</v>
      </c>
      <c r="U119" s="14">
        <v>0</v>
      </c>
      <c r="V119" s="51">
        <f>SUM(T119+U119)</f>
        <v>0</v>
      </c>
    </row>
    <row r="120" spans="1:22" x14ac:dyDescent="0.2">
      <c r="A120" s="172">
        <f>'Web Graph Info.'!A113:A260</f>
        <v>42258</v>
      </c>
      <c r="B120" s="142">
        <v>0</v>
      </c>
      <c r="C120" s="142">
        <v>0</v>
      </c>
      <c r="D120" s="142">
        <v>0</v>
      </c>
      <c r="E120" s="142">
        <v>0</v>
      </c>
      <c r="F120" s="142">
        <v>0</v>
      </c>
      <c r="G120" s="142">
        <v>0</v>
      </c>
      <c r="H120" s="142">
        <v>0</v>
      </c>
      <c r="I120" s="142">
        <v>0</v>
      </c>
      <c r="J120" s="142">
        <v>0</v>
      </c>
      <c r="K120" s="142">
        <v>0</v>
      </c>
      <c r="L120" s="142">
        <v>0</v>
      </c>
      <c r="M120" s="142">
        <v>0</v>
      </c>
      <c r="N120" s="142">
        <v>0</v>
      </c>
      <c r="O120" s="142">
        <v>1</v>
      </c>
      <c r="P120" s="142">
        <v>0</v>
      </c>
      <c r="Q120" s="142">
        <v>0</v>
      </c>
      <c r="R120" s="142">
        <v>0</v>
      </c>
      <c r="S120" s="142">
        <v>0</v>
      </c>
      <c r="T120" s="164">
        <f t="shared" si="22"/>
        <v>1</v>
      </c>
      <c r="U120" s="14">
        <v>0</v>
      </c>
      <c r="V120" s="51">
        <f>SUM(T120+U120)</f>
        <v>1</v>
      </c>
    </row>
    <row r="121" spans="1:22" x14ac:dyDescent="0.2">
      <c r="A121" s="172">
        <f>'Web Graph Info.'!A114:A261</f>
        <v>42259</v>
      </c>
      <c r="B121" s="142">
        <v>0.3</v>
      </c>
      <c r="C121" s="142">
        <v>0</v>
      </c>
      <c r="D121" s="142">
        <v>0</v>
      </c>
      <c r="E121" s="142">
        <v>0</v>
      </c>
      <c r="F121" s="142">
        <v>0</v>
      </c>
      <c r="G121" s="142">
        <v>0</v>
      </c>
      <c r="H121" s="142">
        <v>0</v>
      </c>
      <c r="I121" s="142">
        <v>0.3</v>
      </c>
      <c r="J121" s="142">
        <v>0</v>
      </c>
      <c r="K121" s="142">
        <v>0</v>
      </c>
      <c r="L121" s="142">
        <v>0</v>
      </c>
      <c r="M121" s="142">
        <v>0</v>
      </c>
      <c r="N121" s="142">
        <v>0</v>
      </c>
      <c r="O121" s="142">
        <v>0.3</v>
      </c>
      <c r="P121" s="142">
        <v>0</v>
      </c>
      <c r="Q121" s="142">
        <v>0</v>
      </c>
      <c r="R121" s="142">
        <v>0</v>
      </c>
      <c r="S121" s="142">
        <v>0</v>
      </c>
      <c r="T121" s="164">
        <f t="shared" si="22"/>
        <v>0.89999999999999991</v>
      </c>
      <c r="U121" s="14">
        <v>0</v>
      </c>
      <c r="V121" s="51">
        <f t="shared" si="21"/>
        <v>0.89999999999999991</v>
      </c>
    </row>
    <row r="122" spans="1:22" x14ac:dyDescent="0.2">
      <c r="A122" s="172">
        <f>'Web Graph Info.'!A115:A262</f>
        <v>42260</v>
      </c>
      <c r="B122" s="219">
        <v>0.3</v>
      </c>
      <c r="C122" s="219">
        <v>0</v>
      </c>
      <c r="D122" s="219">
        <v>0</v>
      </c>
      <c r="E122" s="219">
        <v>0</v>
      </c>
      <c r="F122" s="219">
        <v>0</v>
      </c>
      <c r="G122" s="219">
        <v>0</v>
      </c>
      <c r="H122" s="219">
        <v>0</v>
      </c>
      <c r="I122" s="219">
        <v>0.3</v>
      </c>
      <c r="J122" s="219">
        <v>0</v>
      </c>
      <c r="K122" s="219">
        <v>0</v>
      </c>
      <c r="L122" s="219">
        <v>0</v>
      </c>
      <c r="M122" s="219">
        <v>0</v>
      </c>
      <c r="N122" s="219">
        <v>0</v>
      </c>
      <c r="O122" s="219">
        <v>0.3</v>
      </c>
      <c r="P122" s="219">
        <v>0</v>
      </c>
      <c r="Q122" s="219">
        <v>0</v>
      </c>
      <c r="R122" s="219">
        <v>0</v>
      </c>
      <c r="S122" s="219">
        <v>0</v>
      </c>
      <c r="T122" s="219">
        <f t="shared" ref="T122:T123" si="31">IF(SUM(B122:S122)=0,NA(),SUM(B122:S122))</f>
        <v>0.89999999999999991</v>
      </c>
      <c r="U122" s="14">
        <v>0</v>
      </c>
      <c r="V122" s="219">
        <f t="shared" ref="V122:V123" si="32">SUM(T122+U122)</f>
        <v>0.89999999999999991</v>
      </c>
    </row>
    <row r="123" spans="1:22" x14ac:dyDescent="0.2">
      <c r="A123" s="172">
        <f>'Web Graph Info.'!A116:A263</f>
        <v>42261</v>
      </c>
      <c r="B123" s="219">
        <v>0.3</v>
      </c>
      <c r="C123" s="219">
        <v>0</v>
      </c>
      <c r="D123" s="219">
        <v>0</v>
      </c>
      <c r="E123" s="219">
        <v>0</v>
      </c>
      <c r="F123" s="219">
        <v>0</v>
      </c>
      <c r="G123" s="219">
        <v>0</v>
      </c>
      <c r="H123" s="219">
        <v>0</v>
      </c>
      <c r="I123" s="219">
        <v>0.3</v>
      </c>
      <c r="J123" s="219">
        <v>0</v>
      </c>
      <c r="K123" s="219">
        <v>0</v>
      </c>
      <c r="L123" s="219">
        <v>0</v>
      </c>
      <c r="M123" s="219">
        <v>0</v>
      </c>
      <c r="N123" s="219">
        <v>0</v>
      </c>
      <c r="O123" s="219">
        <v>0.3</v>
      </c>
      <c r="P123" s="219">
        <v>0</v>
      </c>
      <c r="Q123" s="219">
        <v>0</v>
      </c>
      <c r="R123" s="219">
        <v>0</v>
      </c>
      <c r="S123" s="219">
        <v>0</v>
      </c>
      <c r="T123" s="219">
        <f t="shared" si="31"/>
        <v>0.89999999999999991</v>
      </c>
      <c r="U123" s="14">
        <v>0</v>
      </c>
      <c r="V123" s="219">
        <f t="shared" si="32"/>
        <v>0.89999999999999991</v>
      </c>
    </row>
    <row r="124" spans="1:22" x14ac:dyDescent="0.2">
      <c r="A124" s="172">
        <f>'Web Graph Info.'!A117:A264</f>
        <v>42262</v>
      </c>
      <c r="B124" s="87">
        <v>3</v>
      </c>
      <c r="C124" s="87">
        <v>0</v>
      </c>
      <c r="D124" s="87">
        <v>0</v>
      </c>
      <c r="E124" s="87">
        <v>0</v>
      </c>
      <c r="F124" s="87">
        <v>1</v>
      </c>
      <c r="G124" s="87">
        <v>0</v>
      </c>
      <c r="H124" s="87">
        <v>0</v>
      </c>
      <c r="I124" s="220">
        <v>0</v>
      </c>
      <c r="J124" s="220">
        <v>0</v>
      </c>
      <c r="K124" s="220">
        <v>0</v>
      </c>
      <c r="L124" s="220">
        <v>0</v>
      </c>
      <c r="M124" s="220">
        <v>0</v>
      </c>
      <c r="N124" s="220">
        <v>0</v>
      </c>
      <c r="O124" s="220">
        <v>0</v>
      </c>
      <c r="P124" s="220">
        <v>0</v>
      </c>
      <c r="Q124" s="220">
        <v>0</v>
      </c>
      <c r="R124" s="220">
        <v>0</v>
      </c>
      <c r="S124" s="220">
        <v>0</v>
      </c>
      <c r="T124" s="130">
        <f t="shared" si="22"/>
        <v>4</v>
      </c>
      <c r="U124" s="14">
        <v>0</v>
      </c>
      <c r="V124" s="51">
        <f t="shared" si="21"/>
        <v>4</v>
      </c>
    </row>
    <row r="125" spans="1:22" x14ac:dyDescent="0.2">
      <c r="A125" s="172">
        <f>'Web Graph Info.'!A118:A265</f>
        <v>42263</v>
      </c>
      <c r="B125" s="87">
        <v>5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  <c r="R125" s="87">
        <v>0</v>
      </c>
      <c r="S125" s="87">
        <v>0</v>
      </c>
      <c r="T125" s="130">
        <f t="shared" si="22"/>
        <v>5</v>
      </c>
      <c r="U125" s="14">
        <v>0</v>
      </c>
      <c r="V125" s="51">
        <f t="shared" si="21"/>
        <v>5</v>
      </c>
    </row>
    <row r="126" spans="1:22" x14ac:dyDescent="0.2">
      <c r="A126" s="172">
        <f>'Web Graph Info.'!A119:A266</f>
        <v>42264</v>
      </c>
      <c r="B126" s="143">
        <v>3</v>
      </c>
      <c r="C126" s="143">
        <v>0</v>
      </c>
      <c r="D126" s="143">
        <v>0</v>
      </c>
      <c r="E126" s="143">
        <v>0</v>
      </c>
      <c r="F126" s="143">
        <v>0</v>
      </c>
      <c r="G126" s="143">
        <v>0</v>
      </c>
      <c r="H126" s="143">
        <v>0</v>
      </c>
      <c r="I126" s="143">
        <v>0</v>
      </c>
      <c r="J126" s="143">
        <v>0</v>
      </c>
      <c r="K126" s="143">
        <v>0</v>
      </c>
      <c r="L126" s="143">
        <v>0</v>
      </c>
      <c r="M126" s="143">
        <v>0</v>
      </c>
      <c r="N126" s="143">
        <v>0</v>
      </c>
      <c r="O126" s="143">
        <v>0</v>
      </c>
      <c r="P126" s="143">
        <v>0</v>
      </c>
      <c r="Q126" s="143">
        <v>0</v>
      </c>
      <c r="R126" s="143">
        <v>0</v>
      </c>
      <c r="S126" s="143">
        <v>0</v>
      </c>
      <c r="T126" s="130">
        <f t="shared" si="22"/>
        <v>3</v>
      </c>
      <c r="U126" s="14">
        <v>0</v>
      </c>
      <c r="V126" s="51">
        <f>SUM(T126+U126)</f>
        <v>3</v>
      </c>
    </row>
    <row r="127" spans="1:22" x14ac:dyDescent="0.2">
      <c r="A127" s="172">
        <f>'Web Graph Info.'!A120:A267</f>
        <v>42265</v>
      </c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30" t="e">
        <f t="shared" si="22"/>
        <v>#N/A</v>
      </c>
      <c r="U127" s="14"/>
      <c r="V127" s="51" t="e">
        <f>SUM(T127+U127)</f>
        <v>#N/A</v>
      </c>
    </row>
    <row r="128" spans="1:22" x14ac:dyDescent="0.2">
      <c r="A128" s="172">
        <f>'Web Graph Info.'!A121:A268</f>
        <v>42266</v>
      </c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30" t="e">
        <f t="shared" si="22"/>
        <v>#N/A</v>
      </c>
      <c r="U128" s="14"/>
      <c r="V128" s="51" t="e">
        <f t="shared" ref="V128" si="33">SUM(T128+U128)</f>
        <v>#N/A</v>
      </c>
    </row>
    <row r="129" spans="1:22" x14ac:dyDescent="0.2">
      <c r="A129" s="172">
        <f>'Web Graph Info.'!A122:A269</f>
        <v>42267</v>
      </c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30" t="e">
        <f t="shared" si="22"/>
        <v>#N/A</v>
      </c>
      <c r="U129" s="14"/>
      <c r="V129" s="51" t="e">
        <f t="shared" si="21"/>
        <v>#N/A</v>
      </c>
    </row>
    <row r="130" spans="1:22" x14ac:dyDescent="0.2">
      <c r="A130" s="172">
        <f>'Web Graph Info.'!A123:A270</f>
        <v>42268</v>
      </c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130" t="e">
        <f t="shared" si="22"/>
        <v>#N/A</v>
      </c>
      <c r="U130" s="14"/>
      <c r="V130" s="51" t="e">
        <f t="shared" si="21"/>
        <v>#N/A</v>
      </c>
    </row>
    <row r="131" spans="1:22" x14ac:dyDescent="0.2">
      <c r="A131" s="172">
        <f>'Web Graph Info.'!A124:A271</f>
        <v>42269</v>
      </c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130" t="e">
        <f t="shared" si="22"/>
        <v>#N/A</v>
      </c>
      <c r="U131" s="14"/>
      <c r="V131" s="51" t="e">
        <f t="shared" si="21"/>
        <v>#N/A</v>
      </c>
    </row>
    <row r="132" spans="1:22" x14ac:dyDescent="0.2">
      <c r="A132" s="172">
        <f>'Web Graph Info.'!A125:A272</f>
        <v>42270</v>
      </c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130" t="e">
        <f t="shared" si="22"/>
        <v>#N/A</v>
      </c>
      <c r="U132" s="14"/>
      <c r="V132" s="51" t="e">
        <f t="shared" si="21"/>
        <v>#N/A</v>
      </c>
    </row>
    <row r="133" spans="1:22" x14ac:dyDescent="0.2">
      <c r="A133" s="172">
        <f>'Web Graph Info.'!A126:A273</f>
        <v>42271</v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130" t="e">
        <f t="shared" si="22"/>
        <v>#N/A</v>
      </c>
      <c r="U133" s="14"/>
      <c r="V133" s="51" t="e">
        <f t="shared" si="21"/>
        <v>#N/A</v>
      </c>
    </row>
    <row r="134" spans="1:22" x14ac:dyDescent="0.2">
      <c r="A134" s="172">
        <f>'Web Graph Info.'!A127:A274</f>
        <v>42272</v>
      </c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30" t="e">
        <f t="shared" si="22"/>
        <v>#N/A</v>
      </c>
      <c r="U134" s="14"/>
      <c r="V134" s="51" t="e">
        <f t="shared" si="21"/>
        <v>#N/A</v>
      </c>
    </row>
    <row r="135" spans="1:22" x14ac:dyDescent="0.2">
      <c r="A135" s="172">
        <f>'Web Graph Info.'!A128:A275</f>
        <v>42273</v>
      </c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30" t="e">
        <f t="shared" si="22"/>
        <v>#N/A</v>
      </c>
      <c r="U135" s="14"/>
      <c r="V135" s="51" t="e">
        <f t="shared" si="21"/>
        <v>#N/A</v>
      </c>
    </row>
    <row r="136" spans="1:22" x14ac:dyDescent="0.2">
      <c r="A136" s="172">
        <f>'Web Graph Info.'!A129:A276</f>
        <v>42274</v>
      </c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164" t="e">
        <f t="shared" si="22"/>
        <v>#N/A</v>
      </c>
      <c r="U136" s="14"/>
      <c r="V136" s="51" t="e">
        <f t="shared" si="21"/>
        <v>#N/A</v>
      </c>
    </row>
    <row r="137" spans="1:22" x14ac:dyDescent="0.2">
      <c r="A137" s="172">
        <f>'Web Graph Info.'!A130:A277</f>
        <v>42275</v>
      </c>
      <c r="B137" s="97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64" t="e">
        <f t="shared" si="22"/>
        <v>#N/A</v>
      </c>
      <c r="U137" s="146"/>
      <c r="V137" s="51" t="e">
        <f t="shared" si="21"/>
        <v>#N/A</v>
      </c>
    </row>
    <row r="138" spans="1:22" x14ac:dyDescent="0.2">
      <c r="A138" s="172">
        <f>'Web Graph Info.'!A131:A278</f>
        <v>42276</v>
      </c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130" t="e">
        <f t="shared" ref="T138:T172" si="34">IF(SUM(B138:S138)=0,NA(),SUM(B138:S138))</f>
        <v>#N/A</v>
      </c>
      <c r="U138" s="14"/>
      <c r="V138" s="51" t="e">
        <f t="shared" ref="V138:V172" si="35">SUM(T138+U138)</f>
        <v>#N/A</v>
      </c>
    </row>
    <row r="139" spans="1:22" x14ac:dyDescent="0.2">
      <c r="A139" s="172">
        <f>'Web Graph Info.'!A132:A279</f>
        <v>42277</v>
      </c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130" t="e">
        <f t="shared" si="34"/>
        <v>#N/A</v>
      </c>
      <c r="U139" s="14"/>
      <c r="V139" s="51" t="e">
        <f t="shared" si="35"/>
        <v>#N/A</v>
      </c>
    </row>
    <row r="140" spans="1:22" x14ac:dyDescent="0.2">
      <c r="A140" s="172">
        <f>'Web Graph Info.'!A133:A280</f>
        <v>42278</v>
      </c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30" t="e">
        <f t="shared" si="34"/>
        <v>#N/A</v>
      </c>
      <c r="U140" s="14"/>
      <c r="V140" s="51" t="e">
        <f t="shared" si="35"/>
        <v>#N/A</v>
      </c>
    </row>
    <row r="141" spans="1:22" x14ac:dyDescent="0.2">
      <c r="A141" s="172">
        <f>'Web Graph Info.'!A134:A281</f>
        <v>42279</v>
      </c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30" t="e">
        <f t="shared" si="34"/>
        <v>#N/A</v>
      </c>
      <c r="U141" s="14"/>
      <c r="V141" s="51" t="e">
        <f t="shared" si="35"/>
        <v>#N/A</v>
      </c>
    </row>
    <row r="142" spans="1:22" x14ac:dyDescent="0.2">
      <c r="A142" s="172">
        <f>'Web Graph Info.'!A135:A282</f>
        <v>42280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30" t="e">
        <f t="shared" si="34"/>
        <v>#N/A</v>
      </c>
      <c r="U142" s="14"/>
      <c r="V142" s="51" t="e">
        <f t="shared" si="35"/>
        <v>#N/A</v>
      </c>
    </row>
    <row r="143" spans="1:22" x14ac:dyDescent="0.2">
      <c r="A143" s="172">
        <f>'Web Graph Info.'!A136:A283</f>
        <v>42281</v>
      </c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30" t="e">
        <f t="shared" si="34"/>
        <v>#N/A</v>
      </c>
      <c r="U143" s="14"/>
      <c r="V143" s="51" t="e">
        <f t="shared" si="35"/>
        <v>#N/A</v>
      </c>
    </row>
    <row r="144" spans="1:22" x14ac:dyDescent="0.2">
      <c r="A144" s="172">
        <f>'Web Graph Info.'!A137:A284</f>
        <v>42282</v>
      </c>
      <c r="B144" s="149"/>
      <c r="C144" s="149"/>
      <c r="D144" s="149"/>
      <c r="E144" s="149"/>
      <c r="F144" s="149"/>
      <c r="G144" s="149"/>
      <c r="H144" s="14"/>
      <c r="I144" s="14"/>
      <c r="J144" s="14"/>
      <c r="K144" s="14"/>
      <c r="L144" s="14"/>
      <c r="M144" s="14"/>
      <c r="N144" s="14"/>
      <c r="O144" s="14"/>
      <c r="P144" s="14"/>
      <c r="Q144" s="12"/>
      <c r="R144" s="14"/>
      <c r="S144" s="12"/>
      <c r="T144" s="130" t="e">
        <f t="shared" si="34"/>
        <v>#N/A</v>
      </c>
      <c r="U144" s="14"/>
      <c r="V144" s="51" t="e">
        <f t="shared" si="35"/>
        <v>#N/A</v>
      </c>
    </row>
    <row r="145" spans="1:22" x14ac:dyDescent="0.2">
      <c r="A145" s="172">
        <f>'Web Graph Info.'!A138:A285</f>
        <v>42283</v>
      </c>
      <c r="B145" s="150"/>
      <c r="C145" s="150"/>
      <c r="D145" s="150"/>
      <c r="E145" s="150"/>
      <c r="F145" s="150"/>
      <c r="G145" s="150"/>
      <c r="H145" s="14"/>
      <c r="I145" s="14"/>
      <c r="J145" s="14"/>
      <c r="K145" s="14"/>
      <c r="L145" s="14"/>
      <c r="M145" s="14"/>
      <c r="N145" s="14"/>
      <c r="O145" s="14"/>
      <c r="P145" s="14"/>
      <c r="Q145" s="12"/>
      <c r="R145" s="14"/>
      <c r="S145" s="12"/>
      <c r="T145" s="130" t="e">
        <f t="shared" si="34"/>
        <v>#N/A</v>
      </c>
      <c r="U145" s="14"/>
      <c r="V145" s="51" t="e">
        <f t="shared" si="35"/>
        <v>#N/A</v>
      </c>
    </row>
    <row r="146" spans="1:22" x14ac:dyDescent="0.2">
      <c r="A146" s="172">
        <f>'Web Graph Info.'!A139:A286</f>
        <v>42284</v>
      </c>
      <c r="B146" s="151"/>
      <c r="C146" s="151"/>
      <c r="D146" s="151"/>
      <c r="E146" s="151"/>
      <c r="F146" s="151"/>
      <c r="G146" s="151"/>
      <c r="H146" s="14"/>
      <c r="I146" s="14"/>
      <c r="J146" s="14"/>
      <c r="K146" s="14"/>
      <c r="L146" s="14"/>
      <c r="M146" s="14"/>
      <c r="N146" s="14"/>
      <c r="O146" s="14"/>
      <c r="P146" s="14"/>
      <c r="Q146" s="12"/>
      <c r="R146" s="14"/>
      <c r="S146" s="12"/>
      <c r="T146" s="130" t="e">
        <f t="shared" si="34"/>
        <v>#N/A</v>
      </c>
      <c r="U146" s="14"/>
      <c r="V146" s="51" t="e">
        <f t="shared" si="35"/>
        <v>#N/A</v>
      </c>
    </row>
    <row r="147" spans="1:22" x14ac:dyDescent="0.2">
      <c r="A147" s="172">
        <f>'Web Graph Info.'!A140:A287</f>
        <v>42285</v>
      </c>
      <c r="B147" s="151"/>
      <c r="C147" s="151"/>
      <c r="D147" s="151"/>
      <c r="E147" s="151"/>
      <c r="F147" s="151"/>
      <c r="G147" s="151"/>
      <c r="H147" s="14"/>
      <c r="I147" s="14"/>
      <c r="J147" s="14"/>
      <c r="K147" s="14"/>
      <c r="L147" s="14"/>
      <c r="M147" s="14"/>
      <c r="N147" s="14"/>
      <c r="O147" s="14"/>
      <c r="P147" s="14"/>
      <c r="Q147" s="12"/>
      <c r="R147" s="14"/>
      <c r="S147" s="12"/>
      <c r="T147" s="130" t="e">
        <f t="shared" si="34"/>
        <v>#N/A</v>
      </c>
      <c r="U147" s="14"/>
      <c r="V147" s="51" t="e">
        <f t="shared" si="35"/>
        <v>#N/A</v>
      </c>
    </row>
    <row r="148" spans="1:22" x14ac:dyDescent="0.2">
      <c r="A148" s="172">
        <f>'Web Graph Info.'!A141:A288</f>
        <v>42286</v>
      </c>
      <c r="B148" s="151"/>
      <c r="C148" s="151"/>
      <c r="D148" s="151"/>
      <c r="E148" s="151"/>
      <c r="F148" s="151"/>
      <c r="G148" s="151"/>
      <c r="H148" s="14"/>
      <c r="I148" s="14"/>
      <c r="J148" s="14"/>
      <c r="K148" s="14"/>
      <c r="L148" s="14"/>
      <c r="M148" s="14"/>
      <c r="N148" s="14"/>
      <c r="O148" s="14"/>
      <c r="P148" s="14"/>
      <c r="Q148" s="12"/>
      <c r="R148" s="14"/>
      <c r="S148" s="12"/>
      <c r="T148" s="130" t="e">
        <f t="shared" si="34"/>
        <v>#N/A</v>
      </c>
      <c r="U148" s="14"/>
      <c r="V148" s="51" t="e">
        <f t="shared" si="35"/>
        <v>#N/A</v>
      </c>
    </row>
    <row r="149" spans="1:22" x14ac:dyDescent="0.2">
      <c r="A149" s="11">
        <f>'Web Graph Info.'!A142:A289</f>
        <v>42287</v>
      </c>
      <c r="B149" s="151"/>
      <c r="C149" s="151"/>
      <c r="D149" s="151"/>
      <c r="E149" s="151"/>
      <c r="F149" s="151"/>
      <c r="G149" s="151"/>
      <c r="H149" s="14"/>
      <c r="I149" s="14"/>
      <c r="J149" s="14"/>
      <c r="K149" s="14"/>
      <c r="L149" s="14"/>
      <c r="M149" s="14"/>
      <c r="N149" s="14"/>
      <c r="O149" s="14"/>
      <c r="P149" s="14"/>
      <c r="Q149" s="12"/>
      <c r="R149" s="14"/>
      <c r="S149" s="12"/>
      <c r="T149" s="130" t="e">
        <f t="shared" si="34"/>
        <v>#N/A</v>
      </c>
      <c r="U149" s="14"/>
      <c r="V149" s="51" t="e">
        <f t="shared" si="35"/>
        <v>#N/A</v>
      </c>
    </row>
    <row r="150" spans="1:22" x14ac:dyDescent="0.2">
      <c r="A150" s="11"/>
      <c r="B150" s="152"/>
      <c r="C150" s="152"/>
      <c r="D150" s="152"/>
      <c r="E150" s="152"/>
      <c r="F150" s="152"/>
      <c r="G150" s="152"/>
      <c r="H150" s="14"/>
      <c r="I150" s="14"/>
      <c r="J150" s="14"/>
      <c r="K150" s="14"/>
      <c r="L150" s="14"/>
      <c r="M150" s="14"/>
      <c r="N150" s="14"/>
      <c r="O150" s="14"/>
      <c r="P150" s="14"/>
      <c r="Q150" s="12"/>
      <c r="R150" s="14"/>
      <c r="S150" s="12"/>
      <c r="T150" s="130" t="e">
        <f t="shared" si="34"/>
        <v>#N/A</v>
      </c>
      <c r="U150" s="14"/>
      <c r="V150" s="156" t="e">
        <f t="shared" si="35"/>
        <v>#N/A</v>
      </c>
    </row>
    <row r="151" spans="1:22" x14ac:dyDescent="0.2">
      <c r="A151" s="11"/>
      <c r="B151" s="154"/>
      <c r="C151" s="154"/>
      <c r="D151" s="154"/>
      <c r="E151" s="154"/>
      <c r="F151" s="154"/>
      <c r="G151" s="154"/>
      <c r="H151" s="14"/>
      <c r="I151" s="14"/>
      <c r="J151" s="14"/>
      <c r="K151" s="14"/>
      <c r="L151" s="14"/>
      <c r="M151" s="14"/>
      <c r="N151" s="14"/>
      <c r="O151" s="14"/>
      <c r="P151" s="14"/>
      <c r="Q151" s="12"/>
      <c r="R151" s="14"/>
      <c r="S151" s="12"/>
      <c r="T151" s="130" t="e">
        <f t="shared" si="34"/>
        <v>#N/A</v>
      </c>
      <c r="U151" s="14"/>
      <c r="V151" s="156" t="e">
        <f t="shared" si="35"/>
        <v>#N/A</v>
      </c>
    </row>
    <row r="152" spans="1:22" x14ac:dyDescent="0.2">
      <c r="A152" s="11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6" t="e">
        <f t="shared" si="34"/>
        <v>#N/A</v>
      </c>
      <c r="U152" s="14"/>
      <c r="V152" s="156" t="e">
        <f t="shared" si="35"/>
        <v>#N/A</v>
      </c>
    </row>
    <row r="153" spans="1:22" s="101" customFormat="1" x14ac:dyDescent="0.2">
      <c r="A153" s="11"/>
      <c r="B153" s="156"/>
      <c r="C153" s="156"/>
      <c r="D153" s="156"/>
      <c r="E153" s="156"/>
      <c r="F153" s="156"/>
      <c r="G153" s="156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56" t="e">
        <f t="shared" si="34"/>
        <v>#N/A</v>
      </c>
      <c r="U153" s="14"/>
      <c r="V153" s="156" t="e">
        <f t="shared" si="35"/>
        <v>#N/A</v>
      </c>
    </row>
    <row r="154" spans="1:22" s="101" customFormat="1" x14ac:dyDescent="0.2">
      <c r="A154" s="11"/>
      <c r="B154" s="157"/>
      <c r="C154" s="157"/>
      <c r="D154" s="157"/>
      <c r="E154" s="157"/>
      <c r="F154" s="157"/>
      <c r="G154" s="15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56" t="e">
        <f t="shared" si="34"/>
        <v>#N/A</v>
      </c>
      <c r="U154" s="14"/>
      <c r="V154" s="156" t="e">
        <f t="shared" si="35"/>
        <v>#N/A</v>
      </c>
    </row>
    <row r="155" spans="1:22" s="101" customFormat="1" x14ac:dyDescent="0.2">
      <c r="A155" s="11"/>
      <c r="B155" s="157"/>
      <c r="C155" s="157"/>
      <c r="D155" s="157"/>
      <c r="E155" s="157"/>
      <c r="F155" s="157"/>
      <c r="G155" s="15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57" t="e">
        <f t="shared" ref="T155:T156" si="36">IF(SUM(B155:S155)=0,NA(),SUM(B155:S155))</f>
        <v>#N/A</v>
      </c>
      <c r="U155" s="14"/>
      <c r="V155" s="156" t="e">
        <f t="shared" si="35"/>
        <v>#N/A</v>
      </c>
    </row>
    <row r="156" spans="1:22" s="101" customFormat="1" x14ac:dyDescent="0.2">
      <c r="A156" s="11"/>
      <c r="B156" s="157"/>
      <c r="C156" s="157"/>
      <c r="D156" s="157"/>
      <c r="E156" s="157"/>
      <c r="F156" s="157"/>
      <c r="G156" s="15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57" t="e">
        <f t="shared" si="36"/>
        <v>#N/A</v>
      </c>
      <c r="U156" s="14"/>
      <c r="V156" s="156" t="e">
        <f t="shared" si="35"/>
        <v>#N/A</v>
      </c>
    </row>
    <row r="157" spans="1:22" s="101" customFormat="1" x14ac:dyDescent="0.2">
      <c r="A157" s="11"/>
      <c r="B157" s="157"/>
      <c r="C157" s="157"/>
      <c r="D157" s="157"/>
      <c r="E157" s="157"/>
      <c r="F157" s="157"/>
      <c r="G157" s="15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57" t="e">
        <f t="shared" si="34"/>
        <v>#N/A</v>
      </c>
      <c r="U157" s="14"/>
      <c r="V157" s="157" t="e">
        <f t="shared" si="35"/>
        <v>#N/A</v>
      </c>
    </row>
    <row r="158" spans="1:22" s="101" customFormat="1" x14ac:dyDescent="0.2">
      <c r="A158" s="11"/>
      <c r="B158" s="157"/>
      <c r="C158" s="157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57" t="e">
        <f t="shared" si="34"/>
        <v>#N/A</v>
      </c>
      <c r="U158" s="14"/>
      <c r="V158" s="157" t="e">
        <f t="shared" si="35"/>
        <v>#N/A</v>
      </c>
    </row>
    <row r="159" spans="1:22" s="101" customFormat="1" x14ac:dyDescent="0.2">
      <c r="A159" s="11"/>
      <c r="B159" s="157"/>
      <c r="C159" s="157"/>
      <c r="D159" s="157"/>
      <c r="E159" s="157"/>
      <c r="F159" s="157"/>
      <c r="G159" s="15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57" t="e">
        <f t="shared" si="34"/>
        <v>#N/A</v>
      </c>
      <c r="U159" s="14"/>
      <c r="V159" s="157" t="e">
        <f t="shared" si="35"/>
        <v>#N/A</v>
      </c>
    </row>
    <row r="160" spans="1:22" s="101" customFormat="1" x14ac:dyDescent="0.2">
      <c r="A160" s="11"/>
      <c r="B160" s="157"/>
      <c r="C160" s="157"/>
      <c r="D160" s="157"/>
      <c r="E160" s="157"/>
      <c r="F160" s="157"/>
      <c r="G160" s="15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57" t="e">
        <f t="shared" si="34"/>
        <v>#N/A</v>
      </c>
      <c r="U160" s="14"/>
      <c r="V160" s="157" t="e">
        <f t="shared" si="35"/>
        <v>#N/A</v>
      </c>
    </row>
    <row r="161" spans="1:22" s="101" customFormat="1" x14ac:dyDescent="0.2">
      <c r="A161" s="11"/>
      <c r="B161" s="161"/>
      <c r="C161" s="161"/>
      <c r="D161" s="161"/>
      <c r="E161" s="161"/>
      <c r="F161" s="161"/>
      <c r="G161" s="161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57" t="e">
        <f t="shared" si="34"/>
        <v>#N/A</v>
      </c>
      <c r="U161" s="14"/>
      <c r="V161" s="157" t="e">
        <f t="shared" si="35"/>
        <v>#N/A</v>
      </c>
    </row>
    <row r="162" spans="1:22" s="101" customFormat="1" x14ac:dyDescent="0.2">
      <c r="A162" s="11"/>
      <c r="B162" s="161"/>
      <c r="C162" s="161"/>
      <c r="D162" s="161"/>
      <c r="E162" s="161"/>
      <c r="F162" s="161"/>
      <c r="G162" s="161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57" t="e">
        <f t="shared" si="34"/>
        <v>#N/A</v>
      </c>
      <c r="U162" s="14"/>
      <c r="V162" s="157" t="e">
        <f t="shared" si="35"/>
        <v>#N/A</v>
      </c>
    </row>
    <row r="163" spans="1:22" s="101" customFormat="1" x14ac:dyDescent="0.2">
      <c r="A163" s="11"/>
      <c r="B163" s="161"/>
      <c r="C163" s="161"/>
      <c r="D163" s="161"/>
      <c r="E163" s="161"/>
      <c r="F163" s="161"/>
      <c r="G163" s="161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57" t="e">
        <f t="shared" si="34"/>
        <v>#N/A</v>
      </c>
      <c r="U163" s="14"/>
      <c r="V163" s="157" t="e">
        <f t="shared" si="35"/>
        <v>#N/A</v>
      </c>
    </row>
    <row r="164" spans="1:22" s="101" customFormat="1" x14ac:dyDescent="0.2">
      <c r="A164" s="11"/>
      <c r="B164" s="157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4"/>
      <c r="P164" s="14"/>
      <c r="Q164" s="14"/>
      <c r="R164" s="14"/>
      <c r="S164" s="14"/>
      <c r="T164" s="157" t="e">
        <f t="shared" si="34"/>
        <v>#N/A</v>
      </c>
      <c r="U164" s="14"/>
      <c r="V164" s="157" t="e">
        <f t="shared" si="35"/>
        <v>#N/A</v>
      </c>
    </row>
    <row r="165" spans="1:22" s="101" customFormat="1" x14ac:dyDescent="0.2">
      <c r="A165" s="11"/>
      <c r="B165" s="157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57" t="e">
        <f t="shared" si="34"/>
        <v>#N/A</v>
      </c>
      <c r="U165" s="14"/>
      <c r="V165" s="157" t="e">
        <f t="shared" si="35"/>
        <v>#N/A</v>
      </c>
    </row>
    <row r="166" spans="1:22" s="101" customFormat="1" x14ac:dyDescent="0.2">
      <c r="A166" s="11"/>
      <c r="B166" s="157"/>
      <c r="C166" s="157"/>
      <c r="D166" s="157"/>
      <c r="E166" s="157"/>
      <c r="F166" s="157"/>
      <c r="G166" s="15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57" t="e">
        <f t="shared" si="34"/>
        <v>#N/A</v>
      </c>
      <c r="U166" s="14"/>
      <c r="V166" s="157" t="e">
        <f t="shared" si="35"/>
        <v>#N/A</v>
      </c>
    </row>
    <row r="167" spans="1:22" s="101" customFormat="1" x14ac:dyDescent="0.2">
      <c r="A167" s="11"/>
      <c r="B167" s="157"/>
      <c r="C167" s="157"/>
      <c r="D167" s="157"/>
      <c r="E167" s="157"/>
      <c r="F167" s="157"/>
      <c r="G167" s="15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57" t="e">
        <f t="shared" si="34"/>
        <v>#N/A</v>
      </c>
      <c r="U167" s="14"/>
      <c r="V167" s="157" t="e">
        <f t="shared" si="35"/>
        <v>#N/A</v>
      </c>
    </row>
    <row r="168" spans="1:22" s="101" customFormat="1" x14ac:dyDescent="0.2">
      <c r="A168" s="11"/>
      <c r="B168" s="157"/>
      <c r="C168" s="157"/>
      <c r="D168" s="157"/>
      <c r="E168" s="157"/>
      <c r="F168" s="157"/>
      <c r="G168" s="15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7" t="e">
        <f t="shared" si="34"/>
        <v>#N/A</v>
      </c>
      <c r="U168" s="14"/>
      <c r="V168" s="157" t="e">
        <f t="shared" si="35"/>
        <v>#N/A</v>
      </c>
    </row>
    <row r="169" spans="1:22" s="101" customFormat="1" x14ac:dyDescent="0.2">
      <c r="A169" s="11"/>
      <c r="B169" s="157"/>
      <c r="C169" s="157"/>
      <c r="D169" s="157"/>
      <c r="E169" s="157"/>
      <c r="F169" s="157"/>
      <c r="G169" s="15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57" t="e">
        <f t="shared" si="34"/>
        <v>#N/A</v>
      </c>
      <c r="U169" s="14"/>
      <c r="V169" s="157" t="e">
        <f t="shared" si="35"/>
        <v>#N/A</v>
      </c>
    </row>
    <row r="170" spans="1:22" s="101" customFormat="1" x14ac:dyDescent="0.2">
      <c r="A170" s="11"/>
      <c r="B170" s="157"/>
      <c r="C170" s="157"/>
      <c r="D170" s="157"/>
      <c r="E170" s="157"/>
      <c r="F170" s="157"/>
      <c r="G170" s="15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57" t="e">
        <f t="shared" si="34"/>
        <v>#N/A</v>
      </c>
      <c r="U170" s="14"/>
      <c r="V170" s="157" t="e">
        <f t="shared" si="35"/>
        <v>#N/A</v>
      </c>
    </row>
    <row r="171" spans="1:22" s="101" customFormat="1" x14ac:dyDescent="0.2">
      <c r="A171" s="11"/>
      <c r="B171" s="157"/>
      <c r="C171" s="157"/>
      <c r="D171" s="157"/>
      <c r="E171" s="157"/>
      <c r="F171" s="157"/>
      <c r="G171" s="15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57" t="e">
        <f t="shared" si="34"/>
        <v>#N/A</v>
      </c>
      <c r="U171" s="14"/>
      <c r="V171" s="157" t="e">
        <f t="shared" si="35"/>
        <v>#N/A</v>
      </c>
    </row>
    <row r="172" spans="1:22" s="101" customFormat="1" x14ac:dyDescent="0.2">
      <c r="A172" s="11"/>
      <c r="B172" s="157"/>
      <c r="C172" s="157"/>
      <c r="D172" s="157"/>
      <c r="E172" s="157"/>
      <c r="F172" s="157"/>
      <c r="G172" s="15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57" t="e">
        <f t="shared" si="34"/>
        <v>#N/A</v>
      </c>
      <c r="U172" s="14"/>
      <c r="V172" s="157" t="e">
        <f t="shared" si="35"/>
        <v>#N/A</v>
      </c>
    </row>
    <row r="173" spans="1:22" s="101" customFormat="1" x14ac:dyDescent="0.2">
      <c r="A173" s="11"/>
      <c r="B173" s="157"/>
      <c r="C173" s="157"/>
      <c r="D173" s="157"/>
      <c r="E173" s="157"/>
      <c r="F173" s="157"/>
      <c r="G173" s="15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57"/>
      <c r="U173" s="14"/>
      <c r="V173" s="157"/>
    </row>
    <row r="174" spans="1:22" s="101" customFormat="1" x14ac:dyDescent="0.2">
      <c r="A174" s="11"/>
      <c r="B174" s="157"/>
      <c r="C174" s="157"/>
      <c r="D174" s="157"/>
      <c r="E174" s="157"/>
      <c r="F174" s="157"/>
      <c r="G174" s="15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57"/>
      <c r="U174" s="14"/>
      <c r="V174" s="157"/>
    </row>
    <row r="175" spans="1:22" x14ac:dyDescent="0.2">
      <c r="B175" s="224" t="s">
        <v>27</v>
      </c>
      <c r="C175" s="224"/>
      <c r="D175" s="224"/>
      <c r="E175" s="224"/>
      <c r="F175" s="224"/>
      <c r="G175" s="224"/>
      <c r="H175" s="224"/>
      <c r="I175" s="224" t="s">
        <v>28</v>
      </c>
      <c r="J175" s="224"/>
      <c r="K175" s="224"/>
      <c r="L175" s="224"/>
      <c r="M175" s="224"/>
      <c r="N175" s="224"/>
      <c r="O175" s="224" t="s">
        <v>29</v>
      </c>
      <c r="P175" s="224"/>
      <c r="Q175" s="224"/>
      <c r="R175" s="224" t="s">
        <v>30</v>
      </c>
      <c r="S175" s="224"/>
      <c r="T175" s="222" t="s">
        <v>31</v>
      </c>
      <c r="U175" t="s">
        <v>32</v>
      </c>
    </row>
    <row r="176" spans="1:22" x14ac:dyDescent="0.2">
      <c r="B176" t="s">
        <v>34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H176" s="1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50</v>
      </c>
      <c r="N176" s="1" t="s">
        <v>40</v>
      </c>
      <c r="O176" t="s">
        <v>46</v>
      </c>
      <c r="P176" t="s">
        <v>47</v>
      </c>
      <c r="Q176" s="1" t="s">
        <v>40</v>
      </c>
      <c r="R176" t="s">
        <v>51</v>
      </c>
      <c r="S176" s="1" t="s">
        <v>49</v>
      </c>
      <c r="T176" s="223"/>
    </row>
    <row r="177" spans="1:22" x14ac:dyDescent="0.2">
      <c r="A177" t="s">
        <v>52</v>
      </c>
      <c r="B177">
        <f>SUM(B9:B133)</f>
        <v>272.2000000000001</v>
      </c>
      <c r="C177">
        <f t="shared" ref="C177:V177" si="37">SUM(C9:C133)</f>
        <v>6.5999999999999979</v>
      </c>
      <c r="D177">
        <f t="shared" si="37"/>
        <v>0</v>
      </c>
      <c r="E177">
        <f t="shared" si="37"/>
        <v>0</v>
      </c>
      <c r="F177">
        <f t="shared" si="37"/>
        <v>1</v>
      </c>
      <c r="G177">
        <f t="shared" si="37"/>
        <v>0</v>
      </c>
      <c r="H177">
        <f t="shared" si="37"/>
        <v>0</v>
      </c>
      <c r="I177">
        <f t="shared" si="37"/>
        <v>9.4000000000000021</v>
      </c>
      <c r="J177">
        <f t="shared" si="37"/>
        <v>9.9000000000000021</v>
      </c>
      <c r="K177">
        <f t="shared" si="37"/>
        <v>0</v>
      </c>
      <c r="L177">
        <f t="shared" si="37"/>
        <v>4.6999999999999993</v>
      </c>
      <c r="M177">
        <f t="shared" si="37"/>
        <v>6.6999999999999993</v>
      </c>
      <c r="N177">
        <f t="shared" si="37"/>
        <v>0</v>
      </c>
      <c r="O177">
        <f t="shared" si="37"/>
        <v>22.500000000000011</v>
      </c>
      <c r="P177">
        <f t="shared" si="37"/>
        <v>0</v>
      </c>
      <c r="Q177">
        <f t="shared" si="37"/>
        <v>0</v>
      </c>
      <c r="R177">
        <f t="shared" si="37"/>
        <v>0</v>
      </c>
      <c r="S177">
        <f t="shared" si="37"/>
        <v>0</v>
      </c>
      <c r="T177" t="e">
        <f t="shared" si="37"/>
        <v>#N/A</v>
      </c>
      <c r="U177">
        <f t="shared" si="37"/>
        <v>125.29999999999994</v>
      </c>
      <c r="V177" t="e">
        <f t="shared" si="37"/>
        <v>#N/A</v>
      </c>
    </row>
    <row r="178" spans="1:22" x14ac:dyDescent="0.2">
      <c r="B178"/>
      <c r="H178" s="1"/>
      <c r="I178"/>
      <c r="N178" s="1"/>
      <c r="O178"/>
      <c r="Q178" s="1"/>
      <c r="R178"/>
      <c r="S178" s="1"/>
      <c r="T178"/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  <c r="V185" s="223" t="s">
        <v>33</v>
      </c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t="e">
        <f>SUM(V11:V184)</f>
        <v>#N/A</v>
      </c>
    </row>
  </sheetData>
  <mergeCells count="18">
    <mergeCell ref="E3:G3"/>
    <mergeCell ref="O175:Q175"/>
    <mergeCell ref="R175:S175"/>
    <mergeCell ref="T175:T176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5:V186"/>
    <mergeCell ref="T7:T8"/>
    <mergeCell ref="V7:V8"/>
    <mergeCell ref="B175:H175"/>
    <mergeCell ref="I175:N175"/>
  </mergeCell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X187"/>
  <sheetViews>
    <sheetView zoomScaleNormal="100" workbookViewId="0">
      <pane xSplit="21" ySplit="8" topLeftCell="V87" activePane="bottomRight" state="frozen"/>
      <selection pane="topRight" activeCell="V1" sqref="V1"/>
      <selection pane="bottomLeft" activeCell="A9" sqref="A9"/>
      <selection pane="bottomRight" activeCell="B127" sqref="B127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221" t="s">
        <v>63</v>
      </c>
      <c r="B1" s="221"/>
      <c r="C1" s="221"/>
      <c r="H1" s="1"/>
      <c r="I1"/>
      <c r="N1" s="1"/>
      <c r="O1"/>
      <c r="Q1" s="1"/>
      <c r="R1"/>
      <c r="S1" s="1"/>
      <c r="T1"/>
    </row>
    <row r="2" spans="1:22" x14ac:dyDescent="0.2">
      <c r="A2" s="228" t="s">
        <v>54</v>
      </c>
      <c r="B2" s="228"/>
      <c r="C2" s="228"/>
      <c r="H2" s="1"/>
      <c r="I2"/>
      <c r="N2" s="1"/>
      <c r="O2"/>
      <c r="Q2" s="1"/>
      <c r="R2"/>
      <c r="S2" s="1"/>
      <c r="T2"/>
    </row>
    <row r="3" spans="1:22" x14ac:dyDescent="0.2">
      <c r="A3" s="226" t="s">
        <v>64</v>
      </c>
      <c r="B3" s="226"/>
      <c r="C3" s="226"/>
      <c r="E3" s="227" t="s">
        <v>65</v>
      </c>
      <c r="F3" s="230"/>
      <c r="G3" s="230"/>
      <c r="H3" s="1"/>
      <c r="I3"/>
      <c r="N3" s="1"/>
      <c r="O3"/>
      <c r="Q3" s="1"/>
      <c r="R3"/>
      <c r="S3" s="1"/>
      <c r="T3"/>
    </row>
    <row r="4" spans="1:22" x14ac:dyDescent="0.2">
      <c r="A4" s="226" t="s">
        <v>55</v>
      </c>
      <c r="B4" s="226"/>
      <c r="C4" s="226"/>
      <c r="D4" s="226"/>
      <c r="E4" t="s">
        <v>66</v>
      </c>
      <c r="H4" s="1"/>
      <c r="I4"/>
      <c r="N4" s="1"/>
      <c r="O4"/>
      <c r="Q4" s="1"/>
      <c r="R4"/>
      <c r="S4" s="1"/>
      <c r="T4"/>
    </row>
    <row r="5" spans="1:22" x14ac:dyDescent="0.2">
      <c r="A5" s="226" t="s">
        <v>67</v>
      </c>
      <c r="B5" s="226"/>
      <c r="C5" s="226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6</v>
      </c>
      <c r="B7" s="224" t="s">
        <v>27</v>
      </c>
      <c r="C7" s="224"/>
      <c r="D7" s="224"/>
      <c r="E7" s="224"/>
      <c r="F7" s="224"/>
      <c r="G7" s="224"/>
      <c r="H7" s="224"/>
      <c r="I7" s="224" t="s">
        <v>28</v>
      </c>
      <c r="J7" s="224"/>
      <c r="K7" s="224"/>
      <c r="L7" s="224"/>
      <c r="M7" s="224"/>
      <c r="N7" s="224"/>
      <c r="O7" s="224" t="s">
        <v>29</v>
      </c>
      <c r="P7" s="224"/>
      <c r="Q7" s="224"/>
      <c r="R7" s="224" t="s">
        <v>30</v>
      </c>
      <c r="S7" s="224"/>
      <c r="T7" s="222" t="s">
        <v>31</v>
      </c>
      <c r="U7" t="s">
        <v>32</v>
      </c>
      <c r="V7" s="223" t="s">
        <v>33</v>
      </c>
    </row>
    <row r="8" spans="1:22" x14ac:dyDescent="0.2"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s="1" t="s">
        <v>40</v>
      </c>
      <c r="O8" t="s">
        <v>46</v>
      </c>
      <c r="P8" t="s">
        <v>47</v>
      </c>
      <c r="Q8" s="1" t="s">
        <v>40</v>
      </c>
      <c r="R8" t="s">
        <v>48</v>
      </c>
      <c r="S8" s="1" t="s">
        <v>49</v>
      </c>
      <c r="T8" s="223"/>
      <c r="V8" s="223"/>
    </row>
    <row r="9" spans="1:22" x14ac:dyDescent="0.2">
      <c r="A9" s="172">
        <f>'Web Graph Info.'!A2:A149</f>
        <v>42147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128" t="e">
        <f>IF(SUM(B9:S9)=0,NA(),SUM(B9:S9))</f>
        <v>#N/A</v>
      </c>
      <c r="V9" s="51" t="e">
        <f>SUM(T9+U9)</f>
        <v>#N/A</v>
      </c>
    </row>
    <row r="10" spans="1:22" x14ac:dyDescent="0.2">
      <c r="A10" s="172">
        <f>'Web Graph Info.'!A3:A150</f>
        <v>42148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130" t="e">
        <f t="shared" ref="T10:T72" si="0">IF(SUM(B10:S10)=0,NA(),SUM(B10:S10))</f>
        <v>#N/A</v>
      </c>
      <c r="U10" s="4"/>
      <c r="V10" s="51" t="e">
        <f t="shared" ref="V10:V73" si="1">SUM(T10+U10)</f>
        <v>#N/A</v>
      </c>
    </row>
    <row r="11" spans="1:22" x14ac:dyDescent="0.2">
      <c r="A11" s="172">
        <f>'Web Graph Info.'!A4:A151</f>
        <v>42149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130" t="e">
        <f t="shared" si="0"/>
        <v>#N/A</v>
      </c>
      <c r="U11" s="4"/>
      <c r="V11" s="51" t="e">
        <f t="shared" si="1"/>
        <v>#N/A</v>
      </c>
    </row>
    <row r="12" spans="1:22" x14ac:dyDescent="0.2">
      <c r="A12" s="172">
        <f>'Web Graph Info.'!A5:A152</f>
        <v>42150</v>
      </c>
      <c r="B12">
        <v>6</v>
      </c>
      <c r="C12">
        <v>0</v>
      </c>
      <c r="D12">
        <v>0</v>
      </c>
      <c r="E12">
        <v>0</v>
      </c>
      <c r="F12">
        <v>0</v>
      </c>
      <c r="G12">
        <v>1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</v>
      </c>
      <c r="P12" s="4">
        <v>0</v>
      </c>
      <c r="Q12" s="1">
        <v>0</v>
      </c>
      <c r="R12" s="4">
        <v>0</v>
      </c>
      <c r="S12" s="1">
        <v>0</v>
      </c>
      <c r="T12" s="130">
        <f t="shared" si="0"/>
        <v>7</v>
      </c>
      <c r="U12" s="4">
        <v>0</v>
      </c>
      <c r="V12" s="51">
        <f t="shared" si="1"/>
        <v>7</v>
      </c>
    </row>
    <row r="13" spans="1:22" x14ac:dyDescent="0.2">
      <c r="A13" s="172">
        <f>'Web Graph Info.'!A6:A153</f>
        <v>42151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3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 s="130">
        <f t="shared" si="0"/>
        <v>4</v>
      </c>
      <c r="U13" s="4">
        <v>0</v>
      </c>
      <c r="V13" s="51">
        <f t="shared" si="1"/>
        <v>4</v>
      </c>
    </row>
    <row r="14" spans="1:22" x14ac:dyDescent="0.2">
      <c r="A14" s="172">
        <f>'Web Graph Info.'!A7:A154</f>
        <v>42152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 s="130">
        <f t="shared" si="0"/>
        <v>2</v>
      </c>
      <c r="U14" s="4">
        <v>1</v>
      </c>
      <c r="V14" s="51">
        <f t="shared" si="1"/>
        <v>3</v>
      </c>
    </row>
    <row r="15" spans="1:22" x14ac:dyDescent="0.2">
      <c r="A15" s="172">
        <f>'Web Graph Info.'!A8:A155</f>
        <v>42153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2</v>
      </c>
      <c r="M15" s="4">
        <v>0</v>
      </c>
      <c r="N15" s="1">
        <v>0</v>
      </c>
      <c r="O15" s="4">
        <v>12</v>
      </c>
      <c r="P15" s="4">
        <v>0</v>
      </c>
      <c r="Q15" s="1">
        <v>0</v>
      </c>
      <c r="R15" s="4">
        <v>0</v>
      </c>
      <c r="S15" s="1">
        <v>0</v>
      </c>
      <c r="T15" s="130">
        <v>14</v>
      </c>
      <c r="U15" s="4">
        <v>0</v>
      </c>
      <c r="V15" s="51">
        <f t="shared" si="1"/>
        <v>14</v>
      </c>
    </row>
    <row r="16" spans="1:22" x14ac:dyDescent="0.2">
      <c r="A16" s="172">
        <f>'Web Graph Info.'!A9:A156</f>
        <v>42154</v>
      </c>
      <c r="B16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4">
        <v>5</v>
      </c>
      <c r="P16" s="4">
        <v>0</v>
      </c>
      <c r="Q16" s="4">
        <v>0</v>
      </c>
      <c r="R16" s="4">
        <v>0</v>
      </c>
      <c r="S16" s="4">
        <v>0</v>
      </c>
      <c r="T16" s="130">
        <f t="shared" si="0"/>
        <v>5</v>
      </c>
      <c r="U16" s="4">
        <v>0</v>
      </c>
      <c r="V16" s="51">
        <f t="shared" si="1"/>
        <v>5</v>
      </c>
    </row>
    <row r="17" spans="1:22" x14ac:dyDescent="0.2">
      <c r="A17" s="172">
        <f>'Web Graph Info.'!A10:A157</f>
        <v>42155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4">
        <v>5</v>
      </c>
      <c r="P17" s="4">
        <v>0</v>
      </c>
      <c r="Q17" s="4">
        <v>0</v>
      </c>
      <c r="R17" s="4">
        <v>0</v>
      </c>
      <c r="S17" s="4">
        <v>0</v>
      </c>
      <c r="T17" s="173">
        <f t="shared" ref="T17:T18" si="2">IF(SUM(B17:S17)=0,NA(),SUM(B17:S17))</f>
        <v>5</v>
      </c>
      <c r="U17" s="4">
        <v>1</v>
      </c>
      <c r="V17" s="173">
        <f t="shared" ref="V17:V18" si="3">SUM(T17+U17)</f>
        <v>6</v>
      </c>
    </row>
    <row r="18" spans="1:22" x14ac:dyDescent="0.2">
      <c r="A18" s="172">
        <f>'Web Graph Info.'!A11:A158</f>
        <v>42156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4">
        <v>5</v>
      </c>
      <c r="P18" s="4">
        <v>0</v>
      </c>
      <c r="Q18" s="4">
        <v>0</v>
      </c>
      <c r="R18" s="4">
        <v>0</v>
      </c>
      <c r="S18" s="4">
        <v>0</v>
      </c>
      <c r="T18" s="173">
        <f t="shared" si="2"/>
        <v>5</v>
      </c>
      <c r="U18" s="4">
        <v>2</v>
      </c>
      <c r="V18" s="173">
        <f t="shared" si="3"/>
        <v>7</v>
      </c>
    </row>
    <row r="19" spans="1:22" x14ac:dyDescent="0.2">
      <c r="A19" s="172">
        <f>'Web Graph Info.'!A12:A159</f>
        <v>42157</v>
      </c>
      <c r="B19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30">
        <f t="shared" si="0"/>
        <v>1</v>
      </c>
      <c r="U19" s="4">
        <v>0</v>
      </c>
      <c r="V19" s="51">
        <f t="shared" si="1"/>
        <v>1</v>
      </c>
    </row>
    <row r="20" spans="1:22" x14ac:dyDescent="0.2">
      <c r="A20" s="172">
        <f>'Web Graph Info.'!A13:A160</f>
        <v>42158</v>
      </c>
      <c r="B20">
        <v>1</v>
      </c>
      <c r="C20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4">
        <v>2</v>
      </c>
      <c r="M20" s="4">
        <v>3</v>
      </c>
      <c r="N20" s="4">
        <v>0</v>
      </c>
      <c r="O20" s="4">
        <v>3</v>
      </c>
      <c r="P20" s="4">
        <v>0</v>
      </c>
      <c r="Q20" s="4">
        <v>0</v>
      </c>
      <c r="R20" s="4">
        <v>0</v>
      </c>
      <c r="S20" s="4">
        <v>0</v>
      </c>
      <c r="T20" s="130">
        <f t="shared" si="0"/>
        <v>9</v>
      </c>
      <c r="U20" s="4">
        <v>1</v>
      </c>
      <c r="V20" s="51">
        <f t="shared" si="1"/>
        <v>10</v>
      </c>
    </row>
    <row r="21" spans="1:22" x14ac:dyDescent="0.2">
      <c r="A21" s="172">
        <f>'Web Graph Info.'!A14:A161</f>
        <v>42159</v>
      </c>
      <c r="B21">
        <v>3</v>
      </c>
      <c r="C2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>
        <v>2</v>
      </c>
      <c r="K21">
        <v>0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130">
        <f t="shared" si="0"/>
        <v>6</v>
      </c>
      <c r="U21" s="4">
        <v>1</v>
      </c>
      <c r="V21" s="51">
        <f t="shared" si="1"/>
        <v>7</v>
      </c>
    </row>
    <row r="22" spans="1:22" x14ac:dyDescent="0.2">
      <c r="A22" s="172">
        <f>'Web Graph Info.'!A15:A162</f>
        <v>42160</v>
      </c>
      <c r="B22">
        <v>26</v>
      </c>
      <c r="C22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>
        <v>4</v>
      </c>
      <c r="K22">
        <v>0</v>
      </c>
      <c r="L22" s="4">
        <v>1</v>
      </c>
      <c r="M22" s="4">
        <v>2</v>
      </c>
      <c r="N22" s="4">
        <v>0</v>
      </c>
      <c r="O22" s="4">
        <v>2</v>
      </c>
      <c r="P22" s="4">
        <v>0</v>
      </c>
      <c r="Q22" s="4">
        <v>0</v>
      </c>
      <c r="R22" s="4">
        <v>0</v>
      </c>
      <c r="S22" s="4">
        <v>0</v>
      </c>
      <c r="T22" s="130">
        <f t="shared" si="0"/>
        <v>35</v>
      </c>
      <c r="U22" s="4">
        <v>5</v>
      </c>
      <c r="V22" s="51">
        <f t="shared" si="1"/>
        <v>40</v>
      </c>
    </row>
    <row r="23" spans="1:22" x14ac:dyDescent="0.2">
      <c r="A23" s="172">
        <f>'Web Graph Info.'!A16:A163</f>
        <v>42161</v>
      </c>
      <c r="B23">
        <v>73.3</v>
      </c>
      <c r="C23">
        <v>1.3</v>
      </c>
      <c r="D23">
        <v>0</v>
      </c>
      <c r="E23">
        <v>0</v>
      </c>
      <c r="F23">
        <v>0</v>
      </c>
      <c r="G23">
        <v>0.6</v>
      </c>
      <c r="H23">
        <v>0</v>
      </c>
      <c r="I23">
        <v>0</v>
      </c>
      <c r="J23">
        <v>1.3</v>
      </c>
      <c r="K23">
        <v>0</v>
      </c>
      <c r="L23" s="4">
        <v>0</v>
      </c>
      <c r="M23" s="4">
        <v>0</v>
      </c>
      <c r="N23" s="4">
        <v>0</v>
      </c>
      <c r="O23" s="4">
        <v>0.6</v>
      </c>
      <c r="P23" s="4">
        <v>0</v>
      </c>
      <c r="Q23" s="4">
        <v>0</v>
      </c>
      <c r="R23" s="4">
        <v>0</v>
      </c>
      <c r="S23" s="4">
        <v>0</v>
      </c>
      <c r="T23" s="130">
        <f t="shared" si="0"/>
        <v>77.09999999999998</v>
      </c>
      <c r="U23" s="4">
        <v>22</v>
      </c>
      <c r="V23" s="51">
        <f t="shared" si="1"/>
        <v>99.09999999999998</v>
      </c>
    </row>
    <row r="24" spans="1:22" x14ac:dyDescent="0.2">
      <c r="A24" s="172">
        <f>'Web Graph Info.'!A17:A164</f>
        <v>42162</v>
      </c>
      <c r="B24" s="101">
        <v>73.3</v>
      </c>
      <c r="C24" s="101">
        <v>1.3</v>
      </c>
      <c r="D24" s="101">
        <v>0</v>
      </c>
      <c r="E24" s="101">
        <v>0</v>
      </c>
      <c r="F24" s="101">
        <v>0</v>
      </c>
      <c r="G24" s="101">
        <v>0.6</v>
      </c>
      <c r="H24" s="101">
        <v>0</v>
      </c>
      <c r="I24" s="101">
        <v>0</v>
      </c>
      <c r="J24" s="101">
        <v>1.3</v>
      </c>
      <c r="K24" s="101">
        <v>0</v>
      </c>
      <c r="L24" s="4">
        <v>0</v>
      </c>
      <c r="M24" s="4">
        <v>0</v>
      </c>
      <c r="N24" s="4">
        <v>0</v>
      </c>
      <c r="O24" s="4">
        <v>0.6</v>
      </c>
      <c r="P24" s="4">
        <v>0</v>
      </c>
      <c r="Q24" s="4">
        <v>0</v>
      </c>
      <c r="R24" s="4">
        <v>0</v>
      </c>
      <c r="S24" s="4">
        <v>0</v>
      </c>
      <c r="T24" s="174">
        <f t="shared" ref="T24:T25" si="4">IF(SUM(B24:S24)=0,NA(),SUM(B24:S24))</f>
        <v>77.09999999999998</v>
      </c>
      <c r="U24" s="4">
        <v>23</v>
      </c>
      <c r="V24" s="174">
        <f t="shared" ref="V24:V25" si="5">SUM(T24+U24)</f>
        <v>100.09999999999998</v>
      </c>
    </row>
    <row r="25" spans="1:22" x14ac:dyDescent="0.2">
      <c r="A25" s="172">
        <f>'Web Graph Info.'!A18:A165</f>
        <v>42163</v>
      </c>
      <c r="B25" s="101">
        <v>73.3</v>
      </c>
      <c r="C25" s="101">
        <v>1.3</v>
      </c>
      <c r="D25" s="101">
        <v>0</v>
      </c>
      <c r="E25" s="101">
        <v>0</v>
      </c>
      <c r="F25" s="101">
        <v>0</v>
      </c>
      <c r="G25" s="101">
        <v>0.6</v>
      </c>
      <c r="H25" s="101">
        <v>0</v>
      </c>
      <c r="I25" s="101">
        <v>0</v>
      </c>
      <c r="J25" s="101">
        <v>1.3</v>
      </c>
      <c r="K25" s="101">
        <v>0</v>
      </c>
      <c r="L25" s="4">
        <v>0</v>
      </c>
      <c r="M25" s="4">
        <v>0</v>
      </c>
      <c r="N25" s="4">
        <v>0</v>
      </c>
      <c r="O25" s="4">
        <v>0.6</v>
      </c>
      <c r="P25" s="4">
        <v>0</v>
      </c>
      <c r="Q25" s="4">
        <v>0</v>
      </c>
      <c r="R25" s="4">
        <v>0</v>
      </c>
      <c r="S25" s="4">
        <v>0</v>
      </c>
      <c r="T25" s="174">
        <f t="shared" si="4"/>
        <v>77.09999999999998</v>
      </c>
      <c r="U25" s="4">
        <v>24</v>
      </c>
      <c r="V25" s="174">
        <f t="shared" si="5"/>
        <v>101.09999999999998</v>
      </c>
    </row>
    <row r="26" spans="1:22" x14ac:dyDescent="0.2">
      <c r="A26" s="172">
        <f>'Web Graph Info.'!A19:A166</f>
        <v>42164</v>
      </c>
      <c r="B26">
        <v>59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/>
      <c r="J26">
        <v>0</v>
      </c>
      <c r="K26">
        <v>0</v>
      </c>
      <c r="L26" s="4">
        <v>0</v>
      </c>
      <c r="M26" s="4">
        <v>2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130">
        <f t="shared" si="0"/>
        <v>63</v>
      </c>
      <c r="U26" s="4">
        <v>39</v>
      </c>
      <c r="V26" s="51">
        <f t="shared" si="1"/>
        <v>102</v>
      </c>
    </row>
    <row r="27" spans="1:22" x14ac:dyDescent="0.2">
      <c r="A27" s="172">
        <f>'Web Graph Info.'!A20:A167</f>
        <v>42165</v>
      </c>
      <c r="B27">
        <v>87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0</v>
      </c>
      <c r="L27" s="4">
        <v>4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30">
        <f t="shared" si="0"/>
        <v>96</v>
      </c>
      <c r="U27" s="4">
        <v>44</v>
      </c>
      <c r="V27" s="51">
        <f t="shared" si="1"/>
        <v>140</v>
      </c>
    </row>
    <row r="28" spans="1:22" x14ac:dyDescent="0.2">
      <c r="A28" s="172">
        <f>'Web Graph Info.'!A21:A168</f>
        <v>42166</v>
      </c>
      <c r="B28">
        <v>79</v>
      </c>
      <c r="C28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4">
        <v>1</v>
      </c>
      <c r="M28" s="4">
        <v>2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130">
        <f t="shared" si="0"/>
        <v>83</v>
      </c>
      <c r="U28" s="4">
        <v>34</v>
      </c>
      <c r="V28" s="51">
        <f>SUM(T28+U28)</f>
        <v>117</v>
      </c>
    </row>
    <row r="29" spans="1:22" x14ac:dyDescent="0.2">
      <c r="A29" s="172">
        <f>'Web Graph Info.'!A22:A169</f>
        <v>42167</v>
      </c>
      <c r="B29">
        <v>61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0</v>
      </c>
      <c r="T29" s="130">
        <f t="shared" si="0"/>
        <v>67</v>
      </c>
      <c r="U29" s="4">
        <v>32</v>
      </c>
      <c r="V29" s="51">
        <f>SUM(T29+U29)</f>
        <v>99</v>
      </c>
    </row>
    <row r="30" spans="1:22" x14ac:dyDescent="0.2">
      <c r="A30" s="172">
        <f>'Web Graph Info.'!A23:A170</f>
        <v>42168</v>
      </c>
      <c r="B30">
        <v>47.6</v>
      </c>
      <c r="C30">
        <v>0.6</v>
      </c>
      <c r="D30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>
        <v>0.6</v>
      </c>
      <c r="K30">
        <v>0</v>
      </c>
      <c r="L30" s="4">
        <v>0.3</v>
      </c>
      <c r="M30" s="4">
        <v>0.6</v>
      </c>
      <c r="N30" s="4">
        <v>0</v>
      </c>
      <c r="O30" s="4">
        <v>2.6</v>
      </c>
      <c r="P30" s="4">
        <v>0</v>
      </c>
      <c r="Q30" s="4">
        <v>0</v>
      </c>
      <c r="R30" s="4">
        <v>0</v>
      </c>
      <c r="S30" s="4">
        <v>0</v>
      </c>
      <c r="T30" s="130">
        <f t="shared" si="0"/>
        <v>52.300000000000004</v>
      </c>
      <c r="U30" s="4">
        <v>32.299999999999997</v>
      </c>
      <c r="V30" s="51">
        <f>SUM(T30+U30)</f>
        <v>84.6</v>
      </c>
    </row>
    <row r="31" spans="1:22" x14ac:dyDescent="0.2">
      <c r="A31" s="172">
        <f>'Web Graph Info.'!A24:A171</f>
        <v>42169</v>
      </c>
      <c r="B31" s="101">
        <v>47.6</v>
      </c>
      <c r="C31" s="101">
        <v>0.6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0.6</v>
      </c>
      <c r="K31" s="101">
        <v>0</v>
      </c>
      <c r="L31" s="4">
        <v>0.3</v>
      </c>
      <c r="M31" s="4">
        <v>0.6</v>
      </c>
      <c r="N31" s="4">
        <v>0</v>
      </c>
      <c r="O31" s="4">
        <v>2.6</v>
      </c>
      <c r="P31" s="4">
        <v>0</v>
      </c>
      <c r="Q31" s="4">
        <v>0</v>
      </c>
      <c r="R31" s="4">
        <v>0</v>
      </c>
      <c r="S31" s="4">
        <v>0</v>
      </c>
      <c r="T31" s="175">
        <f t="shared" ref="T31:T32" si="6">IF(SUM(B31:S31)=0,NA(),SUM(B31:S31))</f>
        <v>52.300000000000004</v>
      </c>
      <c r="U31" s="4">
        <v>33.299999999999997</v>
      </c>
      <c r="V31" s="175">
        <f t="shared" ref="V31:V32" si="7">SUM(T31+U31)</f>
        <v>85.6</v>
      </c>
    </row>
    <row r="32" spans="1:22" x14ac:dyDescent="0.2">
      <c r="A32" s="172">
        <f>'Web Graph Info.'!A25:A172</f>
        <v>42170</v>
      </c>
      <c r="B32" s="101">
        <v>47.6</v>
      </c>
      <c r="C32" s="101">
        <v>0.6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0.6</v>
      </c>
      <c r="K32" s="101">
        <v>0</v>
      </c>
      <c r="L32" s="4">
        <v>0.3</v>
      </c>
      <c r="M32" s="4">
        <v>0.6</v>
      </c>
      <c r="N32" s="4">
        <v>0</v>
      </c>
      <c r="O32" s="4">
        <v>2.6</v>
      </c>
      <c r="P32" s="4">
        <v>0</v>
      </c>
      <c r="Q32" s="4">
        <v>0</v>
      </c>
      <c r="R32" s="4">
        <v>0</v>
      </c>
      <c r="S32" s="4">
        <v>0</v>
      </c>
      <c r="T32" s="175">
        <f t="shared" si="6"/>
        <v>52.300000000000004</v>
      </c>
      <c r="U32" s="4">
        <v>34.299999999999997</v>
      </c>
      <c r="V32" s="175">
        <f t="shared" si="7"/>
        <v>86.6</v>
      </c>
    </row>
    <row r="33" spans="1:24" x14ac:dyDescent="0.2">
      <c r="A33" s="172">
        <f>'Web Graph Info.'!A26:A173</f>
        <v>42171</v>
      </c>
      <c r="B33">
        <v>17</v>
      </c>
      <c r="C33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>
        <v>0</v>
      </c>
      <c r="J33">
        <v>1</v>
      </c>
      <c r="K33">
        <v>0</v>
      </c>
      <c r="L33" s="4">
        <v>0</v>
      </c>
      <c r="M33" s="4">
        <v>0</v>
      </c>
      <c r="N33" s="4">
        <v>0</v>
      </c>
      <c r="O33" s="4">
        <v>3</v>
      </c>
      <c r="P33" s="4">
        <v>0</v>
      </c>
      <c r="Q33" s="4">
        <v>0</v>
      </c>
      <c r="R33" s="4">
        <v>0</v>
      </c>
      <c r="S33" s="4">
        <v>0</v>
      </c>
      <c r="T33" s="130">
        <f t="shared" si="0"/>
        <v>21</v>
      </c>
      <c r="U33" s="4">
        <v>8</v>
      </c>
      <c r="V33" s="51">
        <f t="shared" si="1"/>
        <v>29</v>
      </c>
    </row>
    <row r="34" spans="1:24" x14ac:dyDescent="0.2">
      <c r="A34" s="172">
        <f>'Web Graph Info.'!A27:A174</f>
        <v>42172</v>
      </c>
      <c r="B34">
        <v>5</v>
      </c>
      <c r="C34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30">
        <f t="shared" si="0"/>
        <v>6</v>
      </c>
      <c r="U34" s="4">
        <v>4</v>
      </c>
      <c r="V34" s="51">
        <f t="shared" si="1"/>
        <v>10</v>
      </c>
    </row>
    <row r="35" spans="1:24" x14ac:dyDescent="0.2">
      <c r="A35" s="172">
        <f>'Web Graph Info.'!A28:A175</f>
        <v>42173</v>
      </c>
      <c r="B35">
        <v>24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 s="4">
        <v>2</v>
      </c>
      <c r="M35" s="4">
        <v>0</v>
      </c>
      <c r="N35" s="4">
        <v>0</v>
      </c>
      <c r="O35" s="4">
        <v>5</v>
      </c>
      <c r="P35" s="4">
        <v>0</v>
      </c>
      <c r="Q35" s="4">
        <v>0</v>
      </c>
      <c r="R35" s="4">
        <v>0</v>
      </c>
      <c r="S35" s="4">
        <v>0</v>
      </c>
      <c r="T35" s="130">
        <f t="shared" si="0"/>
        <v>34</v>
      </c>
      <c r="U35" s="4">
        <v>3</v>
      </c>
      <c r="V35" s="51"/>
      <c r="W35" s="4"/>
    </row>
    <row r="36" spans="1:24" x14ac:dyDescent="0.2">
      <c r="A36" s="172">
        <f>'Web Graph Info.'!A29:A176</f>
        <v>42174</v>
      </c>
      <c r="B36" s="89">
        <v>20</v>
      </c>
      <c r="C36" s="89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30">
        <f t="shared" si="0"/>
        <v>20</v>
      </c>
      <c r="U36" s="4">
        <v>1</v>
      </c>
      <c r="V36" s="51">
        <f>SUM(T36+U36)</f>
        <v>21</v>
      </c>
    </row>
    <row r="37" spans="1:24" x14ac:dyDescent="0.2">
      <c r="A37" s="172">
        <f>'Web Graph Info.'!A30:A177</f>
        <v>42175</v>
      </c>
      <c r="B37" s="89">
        <v>23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0.6</v>
      </c>
      <c r="K37" s="89">
        <v>0</v>
      </c>
      <c r="L37" s="89">
        <v>0.6</v>
      </c>
      <c r="M37" s="89">
        <v>0</v>
      </c>
      <c r="N37" s="89">
        <v>0</v>
      </c>
      <c r="O37" s="89">
        <v>1.6</v>
      </c>
      <c r="P37" s="89">
        <v>0</v>
      </c>
      <c r="Q37" s="89">
        <v>0</v>
      </c>
      <c r="R37" s="89">
        <v>0</v>
      </c>
      <c r="S37" s="89">
        <v>0</v>
      </c>
      <c r="T37" s="130">
        <f t="shared" si="0"/>
        <v>25.800000000000004</v>
      </c>
      <c r="U37" s="4">
        <v>3.3</v>
      </c>
      <c r="V37">
        <v>0</v>
      </c>
      <c r="W37" t="s">
        <v>68</v>
      </c>
      <c r="X37" t="s">
        <v>68</v>
      </c>
    </row>
    <row r="38" spans="1:24" x14ac:dyDescent="0.2">
      <c r="A38" s="172">
        <f>'Web Graph Info.'!A31:A178</f>
        <v>42176</v>
      </c>
      <c r="B38" s="101">
        <v>23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0.6</v>
      </c>
      <c r="K38" s="101">
        <v>0</v>
      </c>
      <c r="L38" s="101">
        <v>0.6</v>
      </c>
      <c r="M38" s="101">
        <v>0</v>
      </c>
      <c r="N38" s="101">
        <v>0</v>
      </c>
      <c r="O38" s="101">
        <v>1.6</v>
      </c>
      <c r="P38" s="101">
        <v>0</v>
      </c>
      <c r="Q38" s="101">
        <v>0</v>
      </c>
      <c r="R38" s="101">
        <v>0</v>
      </c>
      <c r="S38" s="101">
        <v>0</v>
      </c>
      <c r="T38" s="177">
        <f t="shared" ref="T38:T39" si="8">IF(SUM(B38:S38)=0,NA(),SUM(B38:S38))</f>
        <v>25.800000000000004</v>
      </c>
      <c r="U38" s="4">
        <v>3.3</v>
      </c>
      <c r="V38" s="101">
        <v>0</v>
      </c>
      <c r="W38" t="s">
        <v>68</v>
      </c>
      <c r="X38" t="s">
        <v>68</v>
      </c>
    </row>
    <row r="39" spans="1:24" x14ac:dyDescent="0.2">
      <c r="A39" s="172">
        <f>'Web Graph Info.'!A32:A179</f>
        <v>42177</v>
      </c>
      <c r="B39" s="101">
        <v>23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0.6</v>
      </c>
      <c r="K39" s="101">
        <v>0</v>
      </c>
      <c r="L39" s="101">
        <v>0.6</v>
      </c>
      <c r="M39" s="101">
        <v>0</v>
      </c>
      <c r="N39" s="101">
        <v>0</v>
      </c>
      <c r="O39" s="101">
        <v>1.6</v>
      </c>
      <c r="P39" s="101">
        <v>0</v>
      </c>
      <c r="Q39" s="101">
        <v>0</v>
      </c>
      <c r="R39" s="101">
        <v>0</v>
      </c>
      <c r="S39" s="101">
        <v>0</v>
      </c>
      <c r="T39" s="177">
        <f t="shared" si="8"/>
        <v>25.800000000000004</v>
      </c>
      <c r="U39" s="4">
        <v>3.3</v>
      </c>
      <c r="V39" s="101">
        <v>0</v>
      </c>
    </row>
    <row r="40" spans="1:24" x14ac:dyDescent="0.2">
      <c r="A40" s="172">
        <f>'Web Graph Info.'!A33:A180</f>
        <v>42178</v>
      </c>
      <c r="B40">
        <v>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3</v>
      </c>
      <c r="M40">
        <v>3</v>
      </c>
      <c r="N40">
        <v>0</v>
      </c>
      <c r="O40">
        <v>4</v>
      </c>
      <c r="P40">
        <v>0</v>
      </c>
      <c r="Q40">
        <v>0</v>
      </c>
      <c r="R40">
        <v>0</v>
      </c>
      <c r="S40">
        <v>0</v>
      </c>
      <c r="T40" s="130">
        <f t="shared" si="0"/>
        <v>26</v>
      </c>
      <c r="U40" s="4">
        <v>3</v>
      </c>
      <c r="V40" s="51">
        <f t="shared" si="1"/>
        <v>29</v>
      </c>
    </row>
    <row r="41" spans="1:24" x14ac:dyDescent="0.2">
      <c r="A41" s="172">
        <f>'Web Graph Info.'!A34:A181</f>
        <v>42179</v>
      </c>
      <c r="B41">
        <v>34</v>
      </c>
      <c r="C4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6</v>
      </c>
      <c r="J41">
        <v>5</v>
      </c>
      <c r="K41">
        <v>0</v>
      </c>
      <c r="L41">
        <v>0</v>
      </c>
      <c r="M41">
        <v>0</v>
      </c>
      <c r="N41">
        <v>0</v>
      </c>
      <c r="O41">
        <v>10</v>
      </c>
      <c r="P41">
        <v>0</v>
      </c>
      <c r="Q41">
        <v>0</v>
      </c>
      <c r="R41">
        <v>0</v>
      </c>
      <c r="S41">
        <v>0</v>
      </c>
      <c r="T41" s="130">
        <f t="shared" si="0"/>
        <v>55</v>
      </c>
      <c r="U41" s="4">
        <v>6</v>
      </c>
      <c r="V41" s="51">
        <f t="shared" si="1"/>
        <v>61</v>
      </c>
    </row>
    <row r="42" spans="1:24" x14ac:dyDescent="0.2">
      <c r="A42" s="172">
        <f>'Web Graph Info.'!A35:A182</f>
        <v>42180</v>
      </c>
      <c r="B42">
        <v>3</v>
      </c>
      <c r="C42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 s="101">
        <v>0</v>
      </c>
      <c r="R42" s="101">
        <v>0</v>
      </c>
      <c r="S42" s="101">
        <v>0</v>
      </c>
      <c r="T42" s="130">
        <f t="shared" si="0"/>
        <v>6</v>
      </c>
      <c r="U42" s="4">
        <v>0</v>
      </c>
      <c r="V42" s="51">
        <f>SUM(T42+U42)</f>
        <v>6</v>
      </c>
    </row>
    <row r="43" spans="1:24" x14ac:dyDescent="0.2">
      <c r="A43" s="172">
        <f>'Web Graph Info.'!A36:A183</f>
        <v>42181</v>
      </c>
      <c r="B43" s="101">
        <v>8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2</v>
      </c>
      <c r="J43" s="101">
        <v>0</v>
      </c>
      <c r="K43" s="101">
        <v>0</v>
      </c>
      <c r="L43" s="101">
        <v>0</v>
      </c>
      <c r="M43" s="101">
        <v>1</v>
      </c>
      <c r="N43" s="101">
        <v>0</v>
      </c>
      <c r="O43" s="101">
        <v>3</v>
      </c>
      <c r="P43" s="101">
        <v>0</v>
      </c>
      <c r="Q43" s="101">
        <v>0</v>
      </c>
      <c r="R43" s="101">
        <v>0</v>
      </c>
      <c r="S43" s="101">
        <v>0</v>
      </c>
      <c r="T43" s="130">
        <f t="shared" si="0"/>
        <v>14</v>
      </c>
      <c r="U43" s="4">
        <v>0</v>
      </c>
      <c r="V43" s="103">
        <f t="shared" ref="V43:V44" si="9">SUM(T43+U43)</f>
        <v>14</v>
      </c>
    </row>
    <row r="44" spans="1:24" x14ac:dyDescent="0.2">
      <c r="A44" s="172">
        <f>'Web Graph Info.'!A37:A184</f>
        <v>42182</v>
      </c>
      <c r="B44" s="101">
        <v>13.3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1.3</v>
      </c>
      <c r="J44" s="101">
        <v>2</v>
      </c>
      <c r="K44" s="101">
        <v>0</v>
      </c>
      <c r="L44" s="101">
        <v>0</v>
      </c>
      <c r="M44" s="101">
        <v>0</v>
      </c>
      <c r="N44" s="101">
        <v>0</v>
      </c>
      <c r="O44" s="101">
        <v>2</v>
      </c>
      <c r="P44" s="101">
        <v>0</v>
      </c>
      <c r="Q44" s="101">
        <v>0</v>
      </c>
      <c r="R44" s="101">
        <v>0</v>
      </c>
      <c r="S44" s="101">
        <v>0</v>
      </c>
      <c r="T44" s="130">
        <f t="shared" si="0"/>
        <v>18.600000000000001</v>
      </c>
      <c r="U44" s="4">
        <v>3.6</v>
      </c>
      <c r="V44" s="103">
        <f t="shared" si="9"/>
        <v>22.200000000000003</v>
      </c>
    </row>
    <row r="45" spans="1:24" x14ac:dyDescent="0.2">
      <c r="A45" s="172">
        <f>'Web Graph Info.'!A38:A185</f>
        <v>42183</v>
      </c>
      <c r="B45" s="101">
        <v>13.3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1.3</v>
      </c>
      <c r="J45" s="101">
        <v>2</v>
      </c>
      <c r="K45" s="101">
        <v>0</v>
      </c>
      <c r="L45" s="101">
        <v>0</v>
      </c>
      <c r="M45" s="101">
        <v>0</v>
      </c>
      <c r="N45" s="101">
        <v>0</v>
      </c>
      <c r="O45" s="101">
        <v>2</v>
      </c>
      <c r="P45" s="101">
        <v>0</v>
      </c>
      <c r="Q45" s="101">
        <v>0</v>
      </c>
      <c r="R45" s="101">
        <v>0</v>
      </c>
      <c r="S45" s="101">
        <v>0</v>
      </c>
      <c r="T45" s="179">
        <f t="shared" ref="T45:T46" si="10">IF(SUM(B45:S45)=0,NA(),SUM(B45:S45))</f>
        <v>18.600000000000001</v>
      </c>
      <c r="U45" s="4">
        <v>4.5999999999999996</v>
      </c>
      <c r="V45" s="179">
        <f t="shared" ref="V45:V46" si="11">SUM(T45+U45)</f>
        <v>23.200000000000003</v>
      </c>
    </row>
    <row r="46" spans="1:24" x14ac:dyDescent="0.2">
      <c r="A46" s="172">
        <f>'Web Graph Info.'!A39:A186</f>
        <v>42184</v>
      </c>
      <c r="B46" s="101">
        <v>13.3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1.3</v>
      </c>
      <c r="J46" s="101">
        <v>2</v>
      </c>
      <c r="K46" s="101">
        <v>0</v>
      </c>
      <c r="L46" s="101">
        <v>0</v>
      </c>
      <c r="M46" s="101">
        <v>0</v>
      </c>
      <c r="N46" s="101">
        <v>0</v>
      </c>
      <c r="O46" s="101">
        <v>2</v>
      </c>
      <c r="P46" s="101">
        <v>0</v>
      </c>
      <c r="Q46" s="101">
        <v>0</v>
      </c>
      <c r="R46" s="101">
        <v>0</v>
      </c>
      <c r="S46" s="101">
        <v>0</v>
      </c>
      <c r="T46" s="179">
        <f t="shared" si="10"/>
        <v>18.600000000000001</v>
      </c>
      <c r="U46" s="4">
        <v>5.6</v>
      </c>
      <c r="V46" s="179">
        <f t="shared" si="11"/>
        <v>24.200000000000003</v>
      </c>
    </row>
    <row r="47" spans="1:24" x14ac:dyDescent="0.2">
      <c r="A47" s="172">
        <f>'Web Graph Info.'!A40:A187</f>
        <v>42185</v>
      </c>
      <c r="B47">
        <v>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3</v>
      </c>
      <c r="K47">
        <v>0</v>
      </c>
      <c r="L47">
        <v>0</v>
      </c>
      <c r="M47">
        <v>3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 s="130">
        <f t="shared" si="0"/>
        <v>42</v>
      </c>
      <c r="U47" s="4">
        <v>8</v>
      </c>
      <c r="V47" s="51">
        <f t="shared" si="1"/>
        <v>50</v>
      </c>
    </row>
    <row r="48" spans="1:24" x14ac:dyDescent="0.2">
      <c r="A48" s="172">
        <f>'Web Graph Info.'!A41:A188</f>
        <v>42186</v>
      </c>
      <c r="B48">
        <v>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30">
        <f t="shared" si="0"/>
        <v>18</v>
      </c>
      <c r="U48" s="4">
        <v>11</v>
      </c>
      <c r="V48" s="51">
        <f t="shared" si="1"/>
        <v>29</v>
      </c>
    </row>
    <row r="49" spans="1:22" x14ac:dyDescent="0.2">
      <c r="A49" s="172">
        <f>'Web Graph Info.'!A42:A189</f>
        <v>42187</v>
      </c>
      <c r="B49">
        <v>1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1</v>
      </c>
      <c r="U49" s="4">
        <v>1</v>
      </c>
      <c r="V49" s="51">
        <f t="shared" si="1"/>
        <v>2</v>
      </c>
    </row>
    <row r="50" spans="1:22" x14ac:dyDescent="0.2">
      <c r="A50" s="172">
        <f>'Web Graph Info.'!A43:A190</f>
        <v>42188</v>
      </c>
      <c r="B50" s="101">
        <v>5.75</v>
      </c>
      <c r="C50" s="101">
        <v>0.25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0.5</v>
      </c>
      <c r="J50" s="101">
        <v>1.75</v>
      </c>
      <c r="K50" s="101">
        <v>0</v>
      </c>
      <c r="L50" s="101">
        <v>0</v>
      </c>
      <c r="M50" s="101">
        <v>0.5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30">
        <f t="shared" si="0"/>
        <v>8.75</v>
      </c>
      <c r="U50" s="4">
        <v>3</v>
      </c>
      <c r="V50" s="105">
        <f t="shared" ref="V50:V51" si="12">SUM(T50+U50)</f>
        <v>11.75</v>
      </c>
    </row>
    <row r="51" spans="1:22" x14ac:dyDescent="0.2">
      <c r="A51" s="172">
        <f>'Web Graph Info.'!A44:A191</f>
        <v>42189</v>
      </c>
      <c r="B51" s="101">
        <v>5.75</v>
      </c>
      <c r="C51" s="101">
        <v>0.25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0.5</v>
      </c>
      <c r="J51" s="101">
        <v>1.75</v>
      </c>
      <c r="K51" s="101">
        <v>0</v>
      </c>
      <c r="L51" s="101">
        <v>0</v>
      </c>
      <c r="M51" s="101">
        <v>0.5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82">
        <f t="shared" ref="T51:T53" si="13">IF(SUM(B51:S51)=0,NA(),SUM(B51:S51))</f>
        <v>8.75</v>
      </c>
      <c r="U51" s="4">
        <v>3</v>
      </c>
      <c r="V51" s="105">
        <f t="shared" si="12"/>
        <v>11.75</v>
      </c>
    </row>
    <row r="52" spans="1:22" x14ac:dyDescent="0.2">
      <c r="A52" s="172">
        <f>'Web Graph Info.'!A45:A192</f>
        <v>42190</v>
      </c>
      <c r="B52" s="101">
        <v>5.75</v>
      </c>
      <c r="C52" s="101">
        <v>0.25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0.5</v>
      </c>
      <c r="J52" s="101">
        <v>1.75</v>
      </c>
      <c r="K52" s="101">
        <v>0</v>
      </c>
      <c r="L52" s="101">
        <v>0</v>
      </c>
      <c r="M52" s="101">
        <v>0.5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82">
        <f t="shared" si="13"/>
        <v>8.75</v>
      </c>
      <c r="U52" s="4">
        <v>3</v>
      </c>
      <c r="V52" s="51">
        <f t="shared" si="1"/>
        <v>11.75</v>
      </c>
    </row>
    <row r="53" spans="1:22" x14ac:dyDescent="0.2">
      <c r="A53" s="172">
        <f>'Web Graph Info.'!A46:A193</f>
        <v>42191</v>
      </c>
      <c r="B53" s="101">
        <v>5.75</v>
      </c>
      <c r="C53" s="101">
        <v>0.25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0.5</v>
      </c>
      <c r="J53" s="101">
        <v>1.75</v>
      </c>
      <c r="K53" s="101">
        <v>0</v>
      </c>
      <c r="L53" s="101">
        <v>0</v>
      </c>
      <c r="M53" s="101">
        <v>0.5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82">
        <f t="shared" si="13"/>
        <v>8.75</v>
      </c>
      <c r="U53" s="4">
        <v>3</v>
      </c>
      <c r="V53" s="98">
        <f t="shared" si="1"/>
        <v>11.75</v>
      </c>
    </row>
    <row r="54" spans="1:22" x14ac:dyDescent="0.2">
      <c r="A54" s="172">
        <f>'Web Graph Info.'!A47:A194</f>
        <v>42192</v>
      </c>
      <c r="B54" s="51">
        <v>2</v>
      </c>
      <c r="C54" s="51">
        <v>1</v>
      </c>
      <c r="D54" s="108">
        <v>0</v>
      </c>
      <c r="E54" s="183">
        <v>0</v>
      </c>
      <c r="F54" s="183">
        <v>0</v>
      </c>
      <c r="G54" s="183">
        <v>0</v>
      </c>
      <c r="H54" s="183">
        <v>0</v>
      </c>
      <c r="I54" s="183">
        <v>0</v>
      </c>
      <c r="J54" s="183">
        <v>0</v>
      </c>
      <c r="K54" s="183">
        <v>0</v>
      </c>
      <c r="L54" s="183">
        <v>0</v>
      </c>
      <c r="M54" s="108">
        <v>1</v>
      </c>
      <c r="N54" s="108">
        <v>0</v>
      </c>
      <c r="O54" s="51">
        <v>0</v>
      </c>
      <c r="P54" s="51">
        <v>0</v>
      </c>
      <c r="Q54" s="108">
        <v>0</v>
      </c>
      <c r="R54" s="108">
        <v>0</v>
      </c>
      <c r="S54" s="108">
        <v>0</v>
      </c>
      <c r="T54" s="130">
        <f t="shared" si="0"/>
        <v>4</v>
      </c>
      <c r="U54" s="14">
        <v>0</v>
      </c>
      <c r="V54" s="51">
        <f t="shared" si="1"/>
        <v>4</v>
      </c>
    </row>
    <row r="55" spans="1:22" x14ac:dyDescent="0.2">
      <c r="A55" s="172">
        <f>'Web Graph Info.'!A48:A195</f>
        <v>42193</v>
      </c>
      <c r="B55" s="51">
        <v>1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1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1</v>
      </c>
      <c r="P55" s="51">
        <v>0</v>
      </c>
      <c r="Q55" s="51">
        <v>0</v>
      </c>
      <c r="R55" s="51">
        <v>0</v>
      </c>
      <c r="S55" s="51">
        <v>0</v>
      </c>
      <c r="T55" s="130">
        <f t="shared" si="0"/>
        <v>3</v>
      </c>
      <c r="U55" s="14">
        <v>4</v>
      </c>
      <c r="V55" s="51">
        <f t="shared" si="1"/>
        <v>7</v>
      </c>
    </row>
    <row r="56" spans="1:22" x14ac:dyDescent="0.2">
      <c r="A56" s="172">
        <f>'Web Graph Info.'!A49:A196</f>
        <v>42194</v>
      </c>
      <c r="B56" s="51">
        <v>1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130">
        <f t="shared" si="0"/>
        <v>1</v>
      </c>
      <c r="U56" s="14">
        <v>2</v>
      </c>
      <c r="V56" s="51">
        <f t="shared" si="1"/>
        <v>3</v>
      </c>
    </row>
    <row r="57" spans="1:22" x14ac:dyDescent="0.2">
      <c r="A57" s="172">
        <f>'Web Graph Info.'!A50:A197</f>
        <v>42195</v>
      </c>
      <c r="B57" s="109">
        <v>0</v>
      </c>
      <c r="C57" s="109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0</v>
      </c>
      <c r="I57" s="109">
        <v>1</v>
      </c>
      <c r="J57" s="109">
        <v>1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109">
        <v>0</v>
      </c>
      <c r="S57" s="109">
        <v>0</v>
      </c>
      <c r="T57" s="130">
        <f t="shared" si="0"/>
        <v>2</v>
      </c>
      <c r="U57" s="14">
        <v>2</v>
      </c>
      <c r="V57" s="109">
        <f t="shared" ref="V57:V58" si="14">SUM(T57+U57)</f>
        <v>4</v>
      </c>
    </row>
    <row r="58" spans="1:22" x14ac:dyDescent="0.2">
      <c r="A58" s="172">
        <f>'Web Graph Info.'!A51:A198</f>
        <v>42196</v>
      </c>
      <c r="B58" s="109">
        <v>3.3</v>
      </c>
      <c r="C58" s="109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0.3</v>
      </c>
      <c r="J58" s="109">
        <v>2.2999999999999998</v>
      </c>
      <c r="K58" s="109">
        <v>0</v>
      </c>
      <c r="L58" s="186">
        <v>0</v>
      </c>
      <c r="M58" s="186">
        <v>0</v>
      </c>
      <c r="N58" s="186">
        <v>0</v>
      </c>
      <c r="O58" s="109">
        <v>0.3</v>
      </c>
      <c r="P58" s="109">
        <v>0</v>
      </c>
      <c r="Q58" s="109">
        <v>0</v>
      </c>
      <c r="R58" s="109">
        <v>0</v>
      </c>
      <c r="S58" s="109">
        <v>0</v>
      </c>
      <c r="T58" s="130">
        <f t="shared" si="0"/>
        <v>6.1999999999999993</v>
      </c>
      <c r="U58" s="14">
        <v>2.6</v>
      </c>
      <c r="V58" s="109">
        <f t="shared" si="14"/>
        <v>8.7999999999999989</v>
      </c>
    </row>
    <row r="59" spans="1:22" x14ac:dyDescent="0.2">
      <c r="A59" s="172">
        <f>'Web Graph Info.'!A52:A199</f>
        <v>42197</v>
      </c>
      <c r="B59" s="186">
        <v>3.3</v>
      </c>
      <c r="C59" s="186">
        <v>0</v>
      </c>
      <c r="D59" s="186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0.3</v>
      </c>
      <c r="J59" s="186">
        <v>2.2999999999999998</v>
      </c>
      <c r="K59" s="186">
        <v>0</v>
      </c>
      <c r="L59" s="186">
        <v>0</v>
      </c>
      <c r="M59" s="186">
        <v>0</v>
      </c>
      <c r="N59" s="186">
        <v>0</v>
      </c>
      <c r="O59" s="186">
        <v>0.3</v>
      </c>
      <c r="P59" s="186">
        <v>0</v>
      </c>
      <c r="Q59" s="186">
        <v>0</v>
      </c>
      <c r="R59" s="186">
        <v>0</v>
      </c>
      <c r="S59" s="186">
        <v>0</v>
      </c>
      <c r="T59" s="186">
        <f t="shared" ref="T59:T60" si="15">IF(SUM(B59:S59)=0,NA(),SUM(B59:S59))</f>
        <v>6.1999999999999993</v>
      </c>
      <c r="U59" s="14">
        <v>3.6</v>
      </c>
      <c r="V59" s="186">
        <f t="shared" ref="V59:V60" si="16">SUM(T59+U59)</f>
        <v>9.7999999999999989</v>
      </c>
    </row>
    <row r="60" spans="1:22" x14ac:dyDescent="0.2">
      <c r="A60" s="172">
        <f>'Web Graph Info.'!A53:A200</f>
        <v>42198</v>
      </c>
      <c r="B60" s="186">
        <v>3.3</v>
      </c>
      <c r="C60" s="186">
        <v>0</v>
      </c>
      <c r="D60" s="186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0.3</v>
      </c>
      <c r="J60" s="186">
        <v>2.2999999999999998</v>
      </c>
      <c r="K60" s="186">
        <v>0</v>
      </c>
      <c r="L60" s="186">
        <v>0</v>
      </c>
      <c r="M60" s="186">
        <v>0</v>
      </c>
      <c r="N60" s="186">
        <v>0</v>
      </c>
      <c r="O60" s="186">
        <v>0.3</v>
      </c>
      <c r="P60" s="186">
        <v>0</v>
      </c>
      <c r="Q60" s="186">
        <v>0</v>
      </c>
      <c r="R60" s="186">
        <v>0</v>
      </c>
      <c r="S60" s="186">
        <v>0</v>
      </c>
      <c r="T60" s="186">
        <f t="shared" si="15"/>
        <v>6.1999999999999993</v>
      </c>
      <c r="U60" s="14">
        <v>4.5999999999999996</v>
      </c>
      <c r="V60" s="186">
        <f t="shared" si="16"/>
        <v>10.799999999999999</v>
      </c>
    </row>
    <row r="61" spans="1:22" x14ac:dyDescent="0.2">
      <c r="A61" s="172">
        <f>'Web Graph Info.'!A54:A201</f>
        <v>42199</v>
      </c>
      <c r="B61" s="51">
        <v>11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4</v>
      </c>
      <c r="J61" s="51">
        <v>1</v>
      </c>
      <c r="K61" s="51">
        <v>0</v>
      </c>
      <c r="L61" s="51">
        <v>1</v>
      </c>
      <c r="M61" s="51">
        <v>0</v>
      </c>
      <c r="N61" s="51">
        <v>0</v>
      </c>
      <c r="O61" s="51">
        <v>1</v>
      </c>
      <c r="P61" s="51">
        <v>0</v>
      </c>
      <c r="Q61" s="51">
        <v>0</v>
      </c>
      <c r="R61" s="51">
        <v>0</v>
      </c>
      <c r="S61" s="51">
        <v>0</v>
      </c>
      <c r="T61" s="130">
        <v>18</v>
      </c>
      <c r="U61" s="14">
        <v>14</v>
      </c>
      <c r="V61" s="51">
        <f t="shared" si="1"/>
        <v>32</v>
      </c>
    </row>
    <row r="62" spans="1:22" x14ac:dyDescent="0.2">
      <c r="A62" s="172">
        <f>'Web Graph Info.'!A55:A202</f>
        <v>42200</v>
      </c>
      <c r="B62" s="51">
        <v>8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1</v>
      </c>
      <c r="J62" s="51">
        <v>1</v>
      </c>
      <c r="K62" s="51">
        <v>0</v>
      </c>
      <c r="L62" s="51">
        <v>1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130">
        <f t="shared" si="0"/>
        <v>11</v>
      </c>
      <c r="U62" s="14">
        <v>7</v>
      </c>
      <c r="V62" s="51">
        <f t="shared" si="1"/>
        <v>18</v>
      </c>
    </row>
    <row r="63" spans="1:22" x14ac:dyDescent="0.2">
      <c r="A63" s="172">
        <f>'Web Graph Info.'!A56:A203</f>
        <v>42201</v>
      </c>
      <c r="B63" s="51">
        <v>5</v>
      </c>
      <c r="C63" s="51">
        <v>1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4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130">
        <f t="shared" si="0"/>
        <v>10</v>
      </c>
      <c r="U63" s="14">
        <v>11</v>
      </c>
      <c r="V63" s="51">
        <f t="shared" si="1"/>
        <v>21</v>
      </c>
    </row>
    <row r="64" spans="1:22" x14ac:dyDescent="0.2">
      <c r="A64" s="172">
        <f>'Web Graph Info.'!A57:A204</f>
        <v>42202</v>
      </c>
      <c r="B64" s="116">
        <v>3</v>
      </c>
      <c r="C64" s="116">
        <v>0</v>
      </c>
      <c r="D64" s="189">
        <v>0</v>
      </c>
      <c r="E64" s="189">
        <v>0</v>
      </c>
      <c r="F64" s="189">
        <v>0</v>
      </c>
      <c r="G64" s="189">
        <v>0</v>
      </c>
      <c r="H64" s="189">
        <v>0</v>
      </c>
      <c r="I64" s="189">
        <v>0</v>
      </c>
      <c r="J64" s="116">
        <v>1</v>
      </c>
      <c r="K64" s="116">
        <v>0</v>
      </c>
      <c r="L64" s="116">
        <v>0</v>
      </c>
      <c r="M64" s="116">
        <v>0</v>
      </c>
      <c r="N64" s="189">
        <v>0</v>
      </c>
      <c r="O64" s="189">
        <v>0</v>
      </c>
      <c r="P64" s="189">
        <v>0</v>
      </c>
      <c r="Q64" s="189">
        <v>0</v>
      </c>
      <c r="R64" s="189">
        <v>0</v>
      </c>
      <c r="S64" s="189">
        <v>0</v>
      </c>
      <c r="T64" s="130">
        <f t="shared" si="0"/>
        <v>4</v>
      </c>
      <c r="U64" s="14">
        <v>1</v>
      </c>
      <c r="V64" s="51">
        <f t="shared" si="1"/>
        <v>5</v>
      </c>
    </row>
    <row r="65" spans="1:22" x14ac:dyDescent="0.2">
      <c r="A65" s="172">
        <f>'Web Graph Info.'!A58:A205</f>
        <v>42203</v>
      </c>
      <c r="B65" s="116">
        <v>10</v>
      </c>
      <c r="C65" s="116">
        <v>0</v>
      </c>
      <c r="D65" s="116">
        <v>0</v>
      </c>
      <c r="E65" s="116">
        <v>0</v>
      </c>
      <c r="F65" s="116">
        <v>0</v>
      </c>
      <c r="G65" s="116">
        <v>0</v>
      </c>
      <c r="H65" s="116">
        <v>0</v>
      </c>
      <c r="I65" s="116">
        <v>4.3</v>
      </c>
      <c r="J65" s="116">
        <v>0</v>
      </c>
      <c r="K65" s="116">
        <v>0</v>
      </c>
      <c r="L65" s="116">
        <v>0</v>
      </c>
      <c r="M65" s="116">
        <v>1.6</v>
      </c>
      <c r="N65" s="116">
        <v>0</v>
      </c>
      <c r="O65" s="116">
        <v>0.3</v>
      </c>
      <c r="P65" s="116">
        <v>0</v>
      </c>
      <c r="Q65" s="116">
        <v>0</v>
      </c>
      <c r="R65" s="116">
        <v>0</v>
      </c>
      <c r="S65" s="116">
        <v>0</v>
      </c>
      <c r="T65" s="130">
        <f t="shared" si="0"/>
        <v>16.2</v>
      </c>
      <c r="U65" s="14">
        <v>11.3</v>
      </c>
      <c r="V65" s="51">
        <f t="shared" si="1"/>
        <v>27.5</v>
      </c>
    </row>
    <row r="66" spans="1:22" x14ac:dyDescent="0.2">
      <c r="A66" s="172">
        <f>'Web Graph Info.'!A59:A206</f>
        <v>42204</v>
      </c>
      <c r="B66" s="190">
        <v>10</v>
      </c>
      <c r="C66" s="190">
        <v>0</v>
      </c>
      <c r="D66" s="190">
        <v>0</v>
      </c>
      <c r="E66" s="190">
        <v>0</v>
      </c>
      <c r="F66" s="190">
        <v>0</v>
      </c>
      <c r="G66" s="190">
        <v>0</v>
      </c>
      <c r="H66" s="190">
        <v>0</v>
      </c>
      <c r="I66" s="190">
        <v>4.3</v>
      </c>
      <c r="J66" s="190">
        <v>0</v>
      </c>
      <c r="K66" s="190">
        <v>0</v>
      </c>
      <c r="L66" s="190">
        <v>0</v>
      </c>
      <c r="M66" s="190">
        <v>1.6</v>
      </c>
      <c r="N66" s="190">
        <v>0</v>
      </c>
      <c r="O66" s="190">
        <v>0.3</v>
      </c>
      <c r="P66" s="190">
        <v>0</v>
      </c>
      <c r="Q66" s="190">
        <v>0</v>
      </c>
      <c r="R66" s="190">
        <v>0</v>
      </c>
      <c r="S66" s="190">
        <v>0</v>
      </c>
      <c r="T66" s="190">
        <f t="shared" ref="T66:T67" si="17">IF(SUM(B66:S66)=0,NA(),SUM(B66:S66))</f>
        <v>16.2</v>
      </c>
      <c r="U66" s="14">
        <v>11.3</v>
      </c>
      <c r="V66" s="51">
        <f t="shared" si="1"/>
        <v>27.5</v>
      </c>
    </row>
    <row r="67" spans="1:22" x14ac:dyDescent="0.2">
      <c r="A67" s="172">
        <f>'Web Graph Info.'!A60:A207</f>
        <v>42205</v>
      </c>
      <c r="B67" s="190">
        <v>10</v>
      </c>
      <c r="C67" s="190">
        <v>0</v>
      </c>
      <c r="D67" s="190">
        <v>0</v>
      </c>
      <c r="E67" s="190">
        <v>0</v>
      </c>
      <c r="F67" s="190">
        <v>0</v>
      </c>
      <c r="G67" s="190">
        <v>0</v>
      </c>
      <c r="H67" s="190">
        <v>0</v>
      </c>
      <c r="I67" s="190">
        <v>4.3</v>
      </c>
      <c r="J67" s="190">
        <v>0</v>
      </c>
      <c r="K67" s="190">
        <v>0</v>
      </c>
      <c r="L67" s="190">
        <v>0</v>
      </c>
      <c r="M67" s="190">
        <v>1.6</v>
      </c>
      <c r="N67" s="190">
        <v>0</v>
      </c>
      <c r="O67" s="190">
        <v>0.3</v>
      </c>
      <c r="P67" s="190">
        <v>0</v>
      </c>
      <c r="Q67" s="190">
        <v>0</v>
      </c>
      <c r="R67" s="190">
        <v>0</v>
      </c>
      <c r="S67" s="190">
        <v>0</v>
      </c>
      <c r="T67" s="190">
        <f t="shared" si="17"/>
        <v>16.2</v>
      </c>
      <c r="U67" s="14">
        <v>11.3</v>
      </c>
      <c r="V67" s="51">
        <f t="shared" si="1"/>
        <v>27.5</v>
      </c>
    </row>
    <row r="68" spans="1:22" x14ac:dyDescent="0.2">
      <c r="A68" s="172">
        <f>'Web Graph Info.'!A61:A208</f>
        <v>42206</v>
      </c>
      <c r="B68" s="51">
        <v>7</v>
      </c>
      <c r="C68" s="51">
        <v>1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3</v>
      </c>
      <c r="J68" s="51">
        <v>3</v>
      </c>
      <c r="K68" s="51">
        <v>0</v>
      </c>
      <c r="L68" s="51">
        <v>1</v>
      </c>
      <c r="M68" s="51">
        <v>0</v>
      </c>
      <c r="N68" s="51">
        <v>0</v>
      </c>
      <c r="O68" s="51">
        <v>1</v>
      </c>
      <c r="P68" s="51">
        <v>0</v>
      </c>
      <c r="Q68" s="51">
        <v>0</v>
      </c>
      <c r="R68" s="51">
        <v>0</v>
      </c>
      <c r="S68" s="51">
        <v>0</v>
      </c>
      <c r="T68" s="130">
        <f t="shared" si="0"/>
        <v>16</v>
      </c>
      <c r="U68" s="14">
        <v>6</v>
      </c>
      <c r="V68" s="51">
        <f t="shared" si="1"/>
        <v>22</v>
      </c>
    </row>
    <row r="69" spans="1:22" x14ac:dyDescent="0.2">
      <c r="A69" s="172">
        <f>'Web Graph Info.'!A62:A209</f>
        <v>42207</v>
      </c>
      <c r="B69" s="51">
        <v>4</v>
      </c>
      <c r="C69" s="51">
        <v>0</v>
      </c>
      <c r="D69" s="193">
        <v>0</v>
      </c>
      <c r="E69" s="193">
        <v>0</v>
      </c>
      <c r="F69" s="193">
        <v>0</v>
      </c>
      <c r="G69" s="193">
        <v>0</v>
      </c>
      <c r="H69" s="193">
        <v>0</v>
      </c>
      <c r="I69" s="51">
        <v>1</v>
      </c>
      <c r="J69" s="51">
        <v>4</v>
      </c>
      <c r="K69" s="51">
        <v>0</v>
      </c>
      <c r="L69" s="193">
        <v>0</v>
      </c>
      <c r="M69" s="193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30">
        <f t="shared" si="0"/>
        <v>9</v>
      </c>
      <c r="U69" s="14">
        <v>11</v>
      </c>
      <c r="V69" s="51">
        <f t="shared" si="1"/>
        <v>20</v>
      </c>
    </row>
    <row r="70" spans="1:22" x14ac:dyDescent="0.2">
      <c r="A70" s="172">
        <f>'Web Graph Info.'!A63:A210</f>
        <v>42208</v>
      </c>
      <c r="B70" s="124">
        <v>1</v>
      </c>
      <c r="C70" s="124">
        <v>0</v>
      </c>
      <c r="D70" s="124">
        <v>0</v>
      </c>
      <c r="E70" s="124">
        <v>0</v>
      </c>
      <c r="F70" s="124">
        <v>0</v>
      </c>
      <c r="G70" s="124">
        <v>0</v>
      </c>
      <c r="H70" s="124">
        <v>0</v>
      </c>
      <c r="I70" s="124">
        <v>0</v>
      </c>
      <c r="J70" s="124">
        <v>1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30">
        <f t="shared" si="0"/>
        <v>2</v>
      </c>
      <c r="U70" s="14">
        <v>5</v>
      </c>
      <c r="V70" s="51">
        <f t="shared" si="1"/>
        <v>7</v>
      </c>
    </row>
    <row r="71" spans="1:22" x14ac:dyDescent="0.2">
      <c r="A71" s="172">
        <f>'Web Graph Info.'!A64:A211</f>
        <v>42209</v>
      </c>
      <c r="B71" s="124">
        <v>8</v>
      </c>
      <c r="C71" s="124">
        <v>0</v>
      </c>
      <c r="D71" s="124">
        <v>0</v>
      </c>
      <c r="E71" s="124">
        <v>0</v>
      </c>
      <c r="F71" s="124">
        <v>0</v>
      </c>
      <c r="G71" s="124">
        <v>0</v>
      </c>
      <c r="H71" s="124">
        <v>0</v>
      </c>
      <c r="I71" s="124">
        <v>2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1</v>
      </c>
      <c r="S71" s="124">
        <v>0</v>
      </c>
      <c r="T71" s="130">
        <f t="shared" si="0"/>
        <v>11</v>
      </c>
      <c r="U71" s="14">
        <v>11</v>
      </c>
      <c r="V71" s="51">
        <f t="shared" si="1"/>
        <v>22</v>
      </c>
    </row>
    <row r="72" spans="1:22" x14ac:dyDescent="0.2">
      <c r="A72" s="172">
        <f>'Web Graph Info.'!A65:A212</f>
        <v>42210</v>
      </c>
      <c r="B72" s="124">
        <v>16.600000000000001</v>
      </c>
      <c r="C72" s="124">
        <v>0</v>
      </c>
      <c r="D72" s="124">
        <v>0</v>
      </c>
      <c r="E72" s="124">
        <v>0</v>
      </c>
      <c r="F72" s="124">
        <v>0</v>
      </c>
      <c r="G72" s="124">
        <v>0</v>
      </c>
      <c r="H72" s="124">
        <v>0</v>
      </c>
      <c r="I72" s="124">
        <v>0.3</v>
      </c>
      <c r="J72" s="124">
        <v>3.3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30">
        <f t="shared" si="0"/>
        <v>20.200000000000003</v>
      </c>
      <c r="U72" s="14">
        <v>14</v>
      </c>
      <c r="V72" s="51">
        <f t="shared" si="1"/>
        <v>34.200000000000003</v>
      </c>
    </row>
    <row r="73" spans="1:22" x14ac:dyDescent="0.2">
      <c r="A73" s="172">
        <f>'Web Graph Info.'!A66:A213</f>
        <v>42211</v>
      </c>
      <c r="B73" s="194">
        <v>16.600000000000001</v>
      </c>
      <c r="C73" s="194">
        <v>0</v>
      </c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0.3</v>
      </c>
      <c r="J73" s="194">
        <v>3.3</v>
      </c>
      <c r="K73" s="194">
        <v>0</v>
      </c>
      <c r="L73" s="194">
        <v>0</v>
      </c>
      <c r="M73" s="194">
        <v>0</v>
      </c>
      <c r="N73" s="194">
        <v>0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f t="shared" ref="T73:T74" si="18">IF(SUM(B73:S73)=0,NA(),SUM(B73:S73))</f>
        <v>20.200000000000003</v>
      </c>
      <c r="U73" s="14">
        <v>14</v>
      </c>
      <c r="V73" s="51">
        <f t="shared" si="1"/>
        <v>34.200000000000003</v>
      </c>
    </row>
    <row r="74" spans="1:22" x14ac:dyDescent="0.2">
      <c r="A74" s="172">
        <f>'Web Graph Info.'!A67:A214</f>
        <v>42212</v>
      </c>
      <c r="B74" s="194">
        <v>16.600000000000001</v>
      </c>
      <c r="C74" s="194">
        <v>0</v>
      </c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0.3</v>
      </c>
      <c r="J74" s="194">
        <v>3.3</v>
      </c>
      <c r="K74" s="194">
        <v>0</v>
      </c>
      <c r="L74" s="194">
        <v>0</v>
      </c>
      <c r="M74" s="194">
        <v>0</v>
      </c>
      <c r="N74" s="194">
        <v>0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f t="shared" si="18"/>
        <v>20.200000000000003</v>
      </c>
      <c r="U74" s="14">
        <v>14</v>
      </c>
      <c r="V74" s="51">
        <f t="shared" ref="V74:V125" si="19">SUM(T74+U74)</f>
        <v>34.200000000000003</v>
      </c>
    </row>
    <row r="75" spans="1:22" x14ac:dyDescent="0.2">
      <c r="A75" s="172">
        <f>'Web Graph Info.'!A68:A215</f>
        <v>42213</v>
      </c>
      <c r="B75" s="51">
        <v>14</v>
      </c>
      <c r="C75" s="51">
        <v>0</v>
      </c>
      <c r="D75" s="125">
        <v>0</v>
      </c>
      <c r="E75" s="125">
        <v>0</v>
      </c>
      <c r="F75" s="125">
        <v>0</v>
      </c>
      <c r="G75" s="125">
        <v>0</v>
      </c>
      <c r="H75" s="125">
        <v>0</v>
      </c>
      <c r="I75" s="125">
        <v>0</v>
      </c>
      <c r="J75" s="125">
        <v>2</v>
      </c>
      <c r="K75" s="125">
        <v>0</v>
      </c>
      <c r="L75" s="125">
        <v>0</v>
      </c>
      <c r="M75" s="125">
        <v>2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30">
        <f t="shared" ref="T75:T137" si="20">IF(SUM(B75:S75)=0,NA(),SUM(B75:S75))</f>
        <v>18</v>
      </c>
      <c r="U75" s="14">
        <v>8</v>
      </c>
      <c r="V75" s="51">
        <f t="shared" si="19"/>
        <v>26</v>
      </c>
    </row>
    <row r="76" spans="1:22" x14ac:dyDescent="0.2">
      <c r="A76" s="172">
        <f>'Web Graph Info.'!A69:A216</f>
        <v>42214</v>
      </c>
      <c r="B76" s="51">
        <v>3</v>
      </c>
      <c r="C76" s="51">
        <v>2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1</v>
      </c>
      <c r="J76" s="51">
        <v>3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130">
        <f t="shared" si="20"/>
        <v>9</v>
      </c>
      <c r="U76" s="14">
        <v>5</v>
      </c>
      <c r="V76" s="51">
        <f t="shared" si="19"/>
        <v>14</v>
      </c>
    </row>
    <row r="77" spans="1:22" x14ac:dyDescent="0.2">
      <c r="A77" s="172">
        <f>'Web Graph Info.'!A70:A217</f>
        <v>42215</v>
      </c>
      <c r="B77" s="127">
        <v>45</v>
      </c>
      <c r="C77" s="127">
        <v>4</v>
      </c>
      <c r="D77" s="127">
        <v>0</v>
      </c>
      <c r="E77" s="127">
        <v>0</v>
      </c>
      <c r="F77" s="127">
        <v>0</v>
      </c>
      <c r="G77" s="127">
        <v>0</v>
      </c>
      <c r="H77" s="127">
        <v>0</v>
      </c>
      <c r="I77" s="127">
        <v>12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1</v>
      </c>
      <c r="S77" s="127">
        <v>0</v>
      </c>
      <c r="T77" s="130">
        <f t="shared" si="20"/>
        <v>62</v>
      </c>
      <c r="U77" s="14">
        <v>37</v>
      </c>
      <c r="V77" s="51">
        <f>SUM(T77+U77)</f>
        <v>99</v>
      </c>
    </row>
    <row r="78" spans="1:22" x14ac:dyDescent="0.2">
      <c r="A78" s="172">
        <f>'Web Graph Info.'!A71:A218</f>
        <v>42216</v>
      </c>
      <c r="B78" s="127">
        <v>33</v>
      </c>
      <c r="C78" s="127">
        <v>2</v>
      </c>
      <c r="D78" s="127">
        <v>0</v>
      </c>
      <c r="E78" s="127">
        <v>0</v>
      </c>
      <c r="F78" s="127">
        <v>0</v>
      </c>
      <c r="G78" s="127">
        <v>0</v>
      </c>
      <c r="H78" s="127">
        <v>0</v>
      </c>
      <c r="I78" s="127">
        <v>0</v>
      </c>
      <c r="J78" s="127">
        <v>2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30">
        <f t="shared" si="20"/>
        <v>37</v>
      </c>
      <c r="U78" s="14">
        <v>62</v>
      </c>
      <c r="V78" s="51">
        <f>SUM(T78+U78)</f>
        <v>99</v>
      </c>
    </row>
    <row r="79" spans="1:22" x14ac:dyDescent="0.2">
      <c r="A79" s="172">
        <f>'Web Graph Info.'!A72:A219</f>
        <v>42217</v>
      </c>
      <c r="B79" s="127">
        <v>12</v>
      </c>
      <c r="C79" s="127">
        <v>0</v>
      </c>
      <c r="D79" s="127">
        <v>0</v>
      </c>
      <c r="E79" s="127">
        <v>0</v>
      </c>
      <c r="F79" s="127">
        <v>0</v>
      </c>
      <c r="G79" s="127">
        <v>0</v>
      </c>
      <c r="H79" s="127">
        <v>0</v>
      </c>
      <c r="I79" s="127">
        <v>0.6</v>
      </c>
      <c r="J79" s="127">
        <v>0.6</v>
      </c>
      <c r="K79" s="127">
        <v>0</v>
      </c>
      <c r="L79" s="199">
        <v>0</v>
      </c>
      <c r="M79" s="199">
        <v>0</v>
      </c>
      <c r="N79" s="199">
        <v>0</v>
      </c>
      <c r="O79" s="199">
        <v>0</v>
      </c>
      <c r="P79" s="199">
        <v>0</v>
      </c>
      <c r="Q79" s="199">
        <v>0</v>
      </c>
      <c r="R79" s="199">
        <v>0</v>
      </c>
      <c r="S79" s="199">
        <v>0</v>
      </c>
      <c r="T79" s="130">
        <f t="shared" si="20"/>
        <v>13.2</v>
      </c>
      <c r="U79" s="14">
        <v>9</v>
      </c>
      <c r="V79" s="51">
        <f t="shared" si="19"/>
        <v>22.2</v>
      </c>
    </row>
    <row r="80" spans="1:22" x14ac:dyDescent="0.2">
      <c r="A80" s="172">
        <f>'Web Graph Info.'!A73:A220</f>
        <v>42218</v>
      </c>
      <c r="B80" s="199">
        <v>12</v>
      </c>
      <c r="C80" s="199">
        <v>0</v>
      </c>
      <c r="D80" s="199">
        <v>0</v>
      </c>
      <c r="E80" s="199">
        <v>0</v>
      </c>
      <c r="F80" s="199">
        <v>0</v>
      </c>
      <c r="G80" s="199">
        <v>0</v>
      </c>
      <c r="H80" s="199">
        <v>0</v>
      </c>
      <c r="I80" s="199">
        <v>0.6</v>
      </c>
      <c r="J80" s="199">
        <v>0.6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199">
        <v>0</v>
      </c>
      <c r="Q80" s="199">
        <v>0</v>
      </c>
      <c r="R80" s="199">
        <v>0</v>
      </c>
      <c r="S80" s="199">
        <v>0</v>
      </c>
      <c r="T80" s="199">
        <f t="shared" ref="T80:T81" si="21">IF(SUM(B80:S80)=0,NA(),SUM(B80:S80))</f>
        <v>13.2</v>
      </c>
      <c r="U80" s="14">
        <v>9</v>
      </c>
      <c r="V80" s="51">
        <f t="shared" si="19"/>
        <v>22.2</v>
      </c>
    </row>
    <row r="81" spans="1:22" x14ac:dyDescent="0.2">
      <c r="A81" s="172">
        <f>'Web Graph Info.'!A74:A221</f>
        <v>42219</v>
      </c>
      <c r="B81" s="199">
        <v>12</v>
      </c>
      <c r="C81" s="199">
        <v>0</v>
      </c>
      <c r="D81" s="199">
        <v>0</v>
      </c>
      <c r="E81" s="199">
        <v>0</v>
      </c>
      <c r="F81" s="199">
        <v>0</v>
      </c>
      <c r="G81" s="199">
        <v>0</v>
      </c>
      <c r="H81" s="199">
        <v>0</v>
      </c>
      <c r="I81" s="199">
        <v>0.6</v>
      </c>
      <c r="J81" s="199">
        <v>0.6</v>
      </c>
      <c r="K81" s="199">
        <v>0</v>
      </c>
      <c r="L81" s="199">
        <v>0</v>
      </c>
      <c r="M81" s="199">
        <v>0</v>
      </c>
      <c r="N81" s="199">
        <v>0</v>
      </c>
      <c r="O81" s="199">
        <v>0</v>
      </c>
      <c r="P81" s="199">
        <v>0</v>
      </c>
      <c r="Q81" s="199">
        <v>0</v>
      </c>
      <c r="R81" s="199">
        <v>0</v>
      </c>
      <c r="S81" s="199">
        <v>0</v>
      </c>
      <c r="T81" s="199">
        <f t="shared" si="21"/>
        <v>13.2</v>
      </c>
      <c r="U81" s="14">
        <v>9</v>
      </c>
      <c r="V81" s="51">
        <f t="shared" si="19"/>
        <v>22.2</v>
      </c>
    </row>
    <row r="82" spans="1:22" x14ac:dyDescent="0.2">
      <c r="A82" s="172">
        <f>'Web Graph Info.'!A75:A222</f>
        <v>42220</v>
      </c>
      <c r="B82" s="61">
        <v>7</v>
      </c>
      <c r="C82" s="61">
        <v>0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3</v>
      </c>
      <c r="J82" s="61">
        <v>1</v>
      </c>
      <c r="K82" s="61">
        <v>0</v>
      </c>
      <c r="L82" s="199">
        <v>0</v>
      </c>
      <c r="M82" s="199">
        <v>0</v>
      </c>
      <c r="N82" s="199">
        <v>0</v>
      </c>
      <c r="O82" s="199">
        <v>0</v>
      </c>
      <c r="P82" s="199">
        <v>0</v>
      </c>
      <c r="Q82" s="199">
        <v>0</v>
      </c>
      <c r="R82" s="199">
        <v>0</v>
      </c>
      <c r="S82" s="199">
        <v>0</v>
      </c>
      <c r="T82" s="130">
        <f t="shared" si="20"/>
        <v>11</v>
      </c>
      <c r="U82" s="14">
        <v>10</v>
      </c>
      <c r="V82" s="51">
        <f t="shared" si="19"/>
        <v>21</v>
      </c>
    </row>
    <row r="83" spans="1:22" x14ac:dyDescent="0.2">
      <c r="A83" s="172">
        <f>'Web Graph Info.'!A76:A223</f>
        <v>42221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1</v>
      </c>
      <c r="J83" s="61">
        <v>1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130">
        <f t="shared" si="20"/>
        <v>2</v>
      </c>
      <c r="U83" s="14">
        <v>5</v>
      </c>
      <c r="V83" s="51">
        <f t="shared" si="19"/>
        <v>7</v>
      </c>
    </row>
    <row r="84" spans="1:22" x14ac:dyDescent="0.2">
      <c r="A84" s="172">
        <f>'Web Graph Info.'!A77:A224</f>
        <v>42222</v>
      </c>
      <c r="B84" s="62">
        <v>5</v>
      </c>
      <c r="C84" s="62">
        <v>0</v>
      </c>
      <c r="D84" s="62">
        <v>0</v>
      </c>
      <c r="E84" s="131">
        <v>0</v>
      </c>
      <c r="F84" s="131">
        <v>0</v>
      </c>
      <c r="G84" s="131">
        <v>0</v>
      </c>
      <c r="H84" s="131">
        <v>0</v>
      </c>
      <c r="I84" s="131">
        <v>1</v>
      </c>
      <c r="J84" s="131">
        <v>1</v>
      </c>
      <c r="K84" s="131">
        <v>0</v>
      </c>
      <c r="L84" s="201">
        <v>0</v>
      </c>
      <c r="M84" s="201">
        <v>0</v>
      </c>
      <c r="N84" s="201">
        <v>0</v>
      </c>
      <c r="O84" s="201">
        <v>0</v>
      </c>
      <c r="P84" s="201">
        <v>0</v>
      </c>
      <c r="Q84" s="201">
        <v>0</v>
      </c>
      <c r="R84" s="201">
        <v>0</v>
      </c>
      <c r="S84" s="201">
        <v>0</v>
      </c>
      <c r="T84" s="130">
        <f t="shared" si="20"/>
        <v>7</v>
      </c>
      <c r="U84" s="14">
        <v>4</v>
      </c>
      <c r="V84" s="51">
        <f>SUM(T84+U84)</f>
        <v>11</v>
      </c>
    </row>
    <row r="85" spans="1:22" x14ac:dyDescent="0.2">
      <c r="A85" s="172">
        <f>'Web Graph Info.'!A78:A225</f>
        <v>42223</v>
      </c>
      <c r="B85" s="131">
        <v>4</v>
      </c>
      <c r="C85" s="131">
        <v>1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2</v>
      </c>
      <c r="J85" s="131">
        <v>0</v>
      </c>
      <c r="K85" s="202">
        <v>0</v>
      </c>
      <c r="L85" s="202">
        <v>0</v>
      </c>
      <c r="M85" s="202">
        <v>0</v>
      </c>
      <c r="N85" s="202">
        <v>0</v>
      </c>
      <c r="O85" s="202">
        <v>0</v>
      </c>
      <c r="P85" s="202">
        <v>0</v>
      </c>
      <c r="Q85" s="202">
        <v>0</v>
      </c>
      <c r="R85" s="202">
        <v>0</v>
      </c>
      <c r="S85" s="202">
        <v>0</v>
      </c>
      <c r="T85" s="131">
        <f t="shared" ref="T85:T86" si="22">IF(SUM(B85:S85)=0,NA(),SUM(B85:S85))</f>
        <v>7</v>
      </c>
      <c r="U85" s="14">
        <v>3</v>
      </c>
      <c r="V85" s="51">
        <f>SUM(T85+U85)</f>
        <v>10</v>
      </c>
    </row>
    <row r="86" spans="1:22" x14ac:dyDescent="0.2">
      <c r="A86" s="172">
        <f>'Web Graph Info.'!A79:A226</f>
        <v>42224</v>
      </c>
      <c r="B86" s="131">
        <v>4</v>
      </c>
      <c r="C86" s="131">
        <v>0</v>
      </c>
      <c r="D86" s="131">
        <v>0</v>
      </c>
      <c r="E86" s="131">
        <v>0</v>
      </c>
      <c r="F86" s="131">
        <v>0</v>
      </c>
      <c r="G86" s="131">
        <v>0</v>
      </c>
      <c r="H86" s="131">
        <v>0</v>
      </c>
      <c r="I86" s="131">
        <v>0.6</v>
      </c>
      <c r="J86" s="131">
        <v>1.6</v>
      </c>
      <c r="K86" s="131">
        <v>0</v>
      </c>
      <c r="L86" s="131">
        <v>0</v>
      </c>
      <c r="M86" s="131">
        <v>0</v>
      </c>
      <c r="N86" s="131">
        <v>0</v>
      </c>
      <c r="O86" s="131">
        <v>0</v>
      </c>
      <c r="P86" s="131">
        <v>0</v>
      </c>
      <c r="Q86" s="131">
        <v>0</v>
      </c>
      <c r="R86" s="131">
        <v>0</v>
      </c>
      <c r="S86" s="131">
        <v>0</v>
      </c>
      <c r="T86" s="131">
        <f t="shared" si="22"/>
        <v>6.1999999999999993</v>
      </c>
      <c r="U86" s="14">
        <v>1.3</v>
      </c>
      <c r="V86" s="51">
        <f t="shared" si="19"/>
        <v>7.4999999999999991</v>
      </c>
    </row>
    <row r="87" spans="1:22" x14ac:dyDescent="0.2">
      <c r="A87" s="172">
        <f>'Web Graph Info.'!A80:A227</f>
        <v>42225</v>
      </c>
      <c r="B87" s="202">
        <v>4</v>
      </c>
      <c r="C87" s="202">
        <v>0</v>
      </c>
      <c r="D87" s="202">
        <v>0</v>
      </c>
      <c r="E87" s="202">
        <v>0</v>
      </c>
      <c r="F87" s="202">
        <v>0</v>
      </c>
      <c r="G87" s="202">
        <v>0</v>
      </c>
      <c r="H87" s="202">
        <v>0</v>
      </c>
      <c r="I87" s="202">
        <v>0.6</v>
      </c>
      <c r="J87" s="202">
        <v>1.6</v>
      </c>
      <c r="K87" s="202">
        <v>0</v>
      </c>
      <c r="L87" s="202">
        <v>0</v>
      </c>
      <c r="M87" s="202">
        <v>0</v>
      </c>
      <c r="N87" s="202">
        <v>0</v>
      </c>
      <c r="O87" s="202">
        <v>0</v>
      </c>
      <c r="P87" s="202">
        <v>0</v>
      </c>
      <c r="Q87" s="202">
        <v>0</v>
      </c>
      <c r="R87" s="202">
        <v>0</v>
      </c>
      <c r="S87" s="202">
        <v>0</v>
      </c>
      <c r="T87" s="202">
        <f t="shared" ref="T87:T88" si="23">IF(SUM(B87:S87)=0,NA(),SUM(B87:S87))</f>
        <v>6.1999999999999993</v>
      </c>
      <c r="U87" s="14">
        <v>1.3</v>
      </c>
      <c r="V87" s="51">
        <f t="shared" si="19"/>
        <v>7.4999999999999991</v>
      </c>
    </row>
    <row r="88" spans="1:22" x14ac:dyDescent="0.2">
      <c r="A88" s="172">
        <f>'Web Graph Info.'!A81:A228</f>
        <v>42226</v>
      </c>
      <c r="B88" s="202">
        <v>4</v>
      </c>
      <c r="C88" s="202">
        <v>0</v>
      </c>
      <c r="D88" s="202">
        <v>0</v>
      </c>
      <c r="E88" s="202">
        <v>0</v>
      </c>
      <c r="F88" s="202">
        <v>0</v>
      </c>
      <c r="G88" s="202">
        <v>0</v>
      </c>
      <c r="H88" s="202">
        <v>0</v>
      </c>
      <c r="I88" s="202">
        <v>0.6</v>
      </c>
      <c r="J88" s="202">
        <v>1.6</v>
      </c>
      <c r="K88" s="202">
        <v>0</v>
      </c>
      <c r="L88" s="202">
        <v>0</v>
      </c>
      <c r="M88" s="202">
        <v>0</v>
      </c>
      <c r="N88" s="202">
        <v>0</v>
      </c>
      <c r="O88" s="202">
        <v>0</v>
      </c>
      <c r="P88" s="202">
        <v>0</v>
      </c>
      <c r="Q88" s="202">
        <v>0</v>
      </c>
      <c r="R88" s="202">
        <v>0</v>
      </c>
      <c r="S88" s="202">
        <v>0</v>
      </c>
      <c r="T88" s="202">
        <f t="shared" si="23"/>
        <v>6.1999999999999993</v>
      </c>
      <c r="U88" s="14">
        <v>1.3</v>
      </c>
      <c r="V88" s="51">
        <f t="shared" si="19"/>
        <v>7.4999999999999991</v>
      </c>
    </row>
    <row r="89" spans="1:22" x14ac:dyDescent="0.2">
      <c r="A89" s="172">
        <f>'Web Graph Info.'!A82:A229</f>
        <v>42227</v>
      </c>
      <c r="B89" s="63">
        <v>1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1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130">
        <f t="shared" si="20"/>
        <v>2</v>
      </c>
      <c r="U89" s="14">
        <v>2</v>
      </c>
      <c r="V89" s="51">
        <f t="shared" si="19"/>
        <v>4</v>
      </c>
    </row>
    <row r="90" spans="1:22" x14ac:dyDescent="0.2">
      <c r="A90" s="172">
        <f>'Web Graph Info.'!A83:A230</f>
        <v>42228</v>
      </c>
      <c r="B90" s="64">
        <v>1</v>
      </c>
      <c r="C90" s="64">
        <v>0</v>
      </c>
      <c r="D90" s="204">
        <v>0</v>
      </c>
      <c r="E90" s="204">
        <v>0</v>
      </c>
      <c r="F90" s="204">
        <v>0</v>
      </c>
      <c r="G90" s="204">
        <v>0</v>
      </c>
      <c r="H90" s="204">
        <v>0</v>
      </c>
      <c r="I90" s="204">
        <v>0</v>
      </c>
      <c r="J90" s="204">
        <v>0</v>
      </c>
      <c r="K90" s="204">
        <v>0</v>
      </c>
      <c r="L90" s="204">
        <v>0</v>
      </c>
      <c r="M90" s="204">
        <v>0</v>
      </c>
      <c r="N90" s="204">
        <v>0</v>
      </c>
      <c r="O90" s="204">
        <v>0</v>
      </c>
      <c r="P90" s="204">
        <v>0</v>
      </c>
      <c r="Q90" s="204">
        <v>0</v>
      </c>
      <c r="R90" s="204">
        <v>0</v>
      </c>
      <c r="S90" s="204">
        <v>0</v>
      </c>
      <c r="T90" s="130">
        <f t="shared" si="20"/>
        <v>1</v>
      </c>
      <c r="U90" s="14">
        <v>1</v>
      </c>
      <c r="V90" s="51">
        <f t="shared" si="19"/>
        <v>2</v>
      </c>
    </row>
    <row r="91" spans="1:22" x14ac:dyDescent="0.2">
      <c r="A91" s="172">
        <f>'Web Graph Info.'!A84:A231</f>
        <v>42229</v>
      </c>
      <c r="B91" s="65">
        <v>2</v>
      </c>
      <c r="C91" s="6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  <c r="R91" s="205">
        <v>0</v>
      </c>
      <c r="S91" s="205">
        <v>0</v>
      </c>
      <c r="T91" s="130">
        <f t="shared" si="20"/>
        <v>2</v>
      </c>
      <c r="U91" s="14">
        <v>2</v>
      </c>
      <c r="V91" s="51">
        <f t="shared" si="19"/>
        <v>4</v>
      </c>
    </row>
    <row r="92" spans="1:22" x14ac:dyDescent="0.2">
      <c r="A92" s="172">
        <f>'Web Graph Info.'!A85:A232</f>
        <v>42230</v>
      </c>
      <c r="B92" s="133">
        <v>0</v>
      </c>
      <c r="C92" s="133">
        <v>0</v>
      </c>
      <c r="D92" s="133">
        <v>0</v>
      </c>
      <c r="E92" s="133">
        <v>0</v>
      </c>
      <c r="F92" s="133">
        <v>0</v>
      </c>
      <c r="G92" s="133">
        <v>0</v>
      </c>
      <c r="H92" s="133">
        <v>0</v>
      </c>
      <c r="I92" s="133">
        <v>0</v>
      </c>
      <c r="J92" s="133">
        <v>1</v>
      </c>
      <c r="K92" s="133">
        <v>0</v>
      </c>
      <c r="L92" s="133">
        <v>0</v>
      </c>
      <c r="M92" s="133">
        <v>0</v>
      </c>
      <c r="N92" s="133">
        <v>0</v>
      </c>
      <c r="O92" s="133">
        <v>0</v>
      </c>
      <c r="P92" s="133">
        <v>0</v>
      </c>
      <c r="Q92" s="133">
        <v>0</v>
      </c>
      <c r="R92" s="133">
        <v>0</v>
      </c>
      <c r="S92" s="133">
        <v>0</v>
      </c>
      <c r="T92" s="133">
        <f t="shared" ref="T92:T93" si="24">IF(SUM(B92:S92)=0,NA(),SUM(B92:S92))</f>
        <v>1</v>
      </c>
      <c r="U92" s="14">
        <v>1</v>
      </c>
      <c r="V92" s="133">
        <f t="shared" ref="V92:V93" si="25">SUM(T92+U92)</f>
        <v>2</v>
      </c>
    </row>
    <row r="93" spans="1:22" x14ac:dyDescent="0.2">
      <c r="A93" s="172">
        <f>'Web Graph Info.'!A86:A233</f>
        <v>42231</v>
      </c>
      <c r="B93" s="133">
        <v>2.6</v>
      </c>
      <c r="C93" s="133">
        <v>0</v>
      </c>
      <c r="D93" s="133">
        <v>0</v>
      </c>
      <c r="E93" s="133">
        <v>0</v>
      </c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0</v>
      </c>
      <c r="L93" s="133">
        <v>0</v>
      </c>
      <c r="M93" s="133">
        <v>0.3</v>
      </c>
      <c r="N93" s="133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133">
        <f t="shared" si="24"/>
        <v>3.9</v>
      </c>
      <c r="U93" s="14">
        <v>0.3</v>
      </c>
      <c r="V93" s="133">
        <f t="shared" si="25"/>
        <v>4.2</v>
      </c>
    </row>
    <row r="94" spans="1:22" x14ac:dyDescent="0.2">
      <c r="A94" s="172">
        <f>'Web Graph Info.'!A87:A234</f>
        <v>42232</v>
      </c>
      <c r="B94" s="206">
        <v>2.6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1</v>
      </c>
      <c r="J94" s="206">
        <v>0</v>
      </c>
      <c r="K94" s="206">
        <v>0</v>
      </c>
      <c r="L94" s="206">
        <v>0</v>
      </c>
      <c r="M94" s="206">
        <v>0.3</v>
      </c>
      <c r="N94" s="206">
        <v>0</v>
      </c>
      <c r="O94" s="206">
        <v>0</v>
      </c>
      <c r="P94" s="206">
        <v>0</v>
      </c>
      <c r="Q94" s="206">
        <v>0</v>
      </c>
      <c r="R94" s="206">
        <v>0</v>
      </c>
      <c r="S94" s="206">
        <v>0</v>
      </c>
      <c r="T94" s="206">
        <f t="shared" ref="T94:T95" si="26">IF(SUM(B94:S94)=0,NA(),SUM(B94:S94))</f>
        <v>3.9</v>
      </c>
      <c r="U94" s="14">
        <v>0.3</v>
      </c>
      <c r="V94" s="51">
        <f t="shared" si="19"/>
        <v>4.2</v>
      </c>
    </row>
    <row r="95" spans="1:22" x14ac:dyDescent="0.2">
      <c r="A95" s="172">
        <f>'Web Graph Info.'!A88:A235</f>
        <v>42233</v>
      </c>
      <c r="B95" s="206">
        <v>2.6</v>
      </c>
      <c r="C95" s="206">
        <v>0</v>
      </c>
      <c r="D95" s="206">
        <v>0</v>
      </c>
      <c r="E95" s="206">
        <v>0</v>
      </c>
      <c r="F95" s="206">
        <v>0</v>
      </c>
      <c r="G95" s="206">
        <v>0</v>
      </c>
      <c r="H95" s="206">
        <v>0</v>
      </c>
      <c r="I95" s="206">
        <v>1</v>
      </c>
      <c r="J95" s="206">
        <v>0</v>
      </c>
      <c r="K95" s="206">
        <v>0</v>
      </c>
      <c r="L95" s="206">
        <v>0</v>
      </c>
      <c r="M95" s="206">
        <v>0.3</v>
      </c>
      <c r="N95" s="206">
        <v>0</v>
      </c>
      <c r="O95" s="206">
        <v>0</v>
      </c>
      <c r="P95" s="206">
        <v>0</v>
      </c>
      <c r="Q95" s="206">
        <v>0</v>
      </c>
      <c r="R95" s="206">
        <v>0</v>
      </c>
      <c r="S95" s="206">
        <v>0</v>
      </c>
      <c r="T95" s="206">
        <f t="shared" si="26"/>
        <v>3.9</v>
      </c>
      <c r="U95" s="14">
        <v>0.3</v>
      </c>
      <c r="V95" s="51">
        <f t="shared" si="19"/>
        <v>4.2</v>
      </c>
    </row>
    <row r="96" spans="1:22" x14ac:dyDescent="0.2">
      <c r="A96" s="172">
        <f>'Web Graph Info.'!A89:A236</f>
        <v>42234</v>
      </c>
      <c r="B96" s="66">
        <v>1</v>
      </c>
      <c r="C96" s="66">
        <v>0</v>
      </c>
      <c r="D96" s="207">
        <v>0</v>
      </c>
      <c r="E96" s="207">
        <v>0</v>
      </c>
      <c r="F96" s="207">
        <v>0</v>
      </c>
      <c r="G96" s="207">
        <v>0</v>
      </c>
      <c r="H96" s="207">
        <v>0</v>
      </c>
      <c r="I96" s="207">
        <v>0</v>
      </c>
      <c r="J96" s="207">
        <v>0</v>
      </c>
      <c r="K96" s="207">
        <v>0</v>
      </c>
      <c r="L96" s="207">
        <v>0</v>
      </c>
      <c r="M96" s="207">
        <v>0</v>
      </c>
      <c r="N96" s="207">
        <v>0</v>
      </c>
      <c r="O96" s="207">
        <v>0</v>
      </c>
      <c r="P96" s="207">
        <v>0</v>
      </c>
      <c r="Q96" s="207">
        <v>0</v>
      </c>
      <c r="R96" s="207">
        <v>0</v>
      </c>
      <c r="S96" s="207">
        <v>0</v>
      </c>
      <c r="T96" s="130">
        <f t="shared" si="20"/>
        <v>1</v>
      </c>
      <c r="U96" s="14">
        <v>2</v>
      </c>
      <c r="V96" s="51">
        <f t="shared" si="19"/>
        <v>3</v>
      </c>
    </row>
    <row r="97" spans="1:22" x14ac:dyDescent="0.2">
      <c r="A97" s="172">
        <f>'Web Graph Info.'!A90:A237</f>
        <v>42235</v>
      </c>
      <c r="B97" s="67">
        <v>3</v>
      </c>
      <c r="C97" s="67">
        <v>0</v>
      </c>
      <c r="D97" s="208">
        <v>0</v>
      </c>
      <c r="E97" s="208">
        <v>0</v>
      </c>
      <c r="F97" s="208">
        <v>0</v>
      </c>
      <c r="G97" s="208">
        <v>0</v>
      </c>
      <c r="H97" s="208">
        <v>0</v>
      </c>
      <c r="I97" s="208">
        <v>0</v>
      </c>
      <c r="J97" s="208">
        <v>0</v>
      </c>
      <c r="K97" s="208">
        <v>0</v>
      </c>
      <c r="L97" s="208">
        <v>0</v>
      </c>
      <c r="M97" s="208">
        <v>0</v>
      </c>
      <c r="N97" s="208">
        <v>0</v>
      </c>
      <c r="O97" s="208">
        <v>0</v>
      </c>
      <c r="P97" s="208">
        <v>0</v>
      </c>
      <c r="Q97" s="208">
        <v>0</v>
      </c>
      <c r="R97" s="208">
        <v>0</v>
      </c>
      <c r="S97" s="208">
        <v>0</v>
      </c>
      <c r="T97" s="165">
        <f t="shared" si="20"/>
        <v>3</v>
      </c>
      <c r="U97" s="14">
        <v>0</v>
      </c>
      <c r="V97" s="51">
        <f t="shared" si="19"/>
        <v>3</v>
      </c>
    </row>
    <row r="98" spans="1:22" x14ac:dyDescent="0.2">
      <c r="A98" s="172">
        <f>'Web Graph Info.'!A91:A238</f>
        <v>42236</v>
      </c>
      <c r="B98" s="67">
        <v>0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130">
        <v>0</v>
      </c>
      <c r="U98" s="14">
        <v>1</v>
      </c>
      <c r="V98" s="51">
        <f t="shared" si="19"/>
        <v>1</v>
      </c>
    </row>
    <row r="99" spans="1:22" x14ac:dyDescent="0.2">
      <c r="A99" s="172">
        <f>'Web Graph Info.'!A92:A239</f>
        <v>42237</v>
      </c>
      <c r="B99" s="134">
        <v>0</v>
      </c>
      <c r="C99" s="134">
        <v>0</v>
      </c>
      <c r="D99" s="134">
        <v>0</v>
      </c>
      <c r="E99" s="134">
        <v>0</v>
      </c>
      <c r="F99" s="134">
        <v>0</v>
      </c>
      <c r="G99" s="134">
        <v>0</v>
      </c>
      <c r="H99" s="134">
        <v>0</v>
      </c>
      <c r="I99" s="134">
        <v>1</v>
      </c>
      <c r="J99" s="134">
        <v>2</v>
      </c>
      <c r="K99" s="134">
        <v>0</v>
      </c>
      <c r="L99" s="134">
        <v>0</v>
      </c>
      <c r="M99" s="134">
        <v>0</v>
      </c>
      <c r="N99" s="134">
        <v>0</v>
      </c>
      <c r="O99" s="134">
        <v>0</v>
      </c>
      <c r="P99" s="134">
        <v>0</v>
      </c>
      <c r="Q99" s="134">
        <v>0</v>
      </c>
      <c r="R99" s="134">
        <v>0</v>
      </c>
      <c r="S99" s="134">
        <v>0</v>
      </c>
      <c r="T99" s="130">
        <f t="shared" si="20"/>
        <v>3</v>
      </c>
      <c r="U99" s="14">
        <v>0</v>
      </c>
      <c r="V99" s="51">
        <f t="shared" si="19"/>
        <v>3</v>
      </c>
    </row>
    <row r="100" spans="1:22" x14ac:dyDescent="0.2">
      <c r="A100" s="172">
        <f>'Web Graph Info.'!A93:A240</f>
        <v>42238</v>
      </c>
      <c r="B100" s="134">
        <v>0.3</v>
      </c>
      <c r="C100" s="134">
        <v>0.6</v>
      </c>
      <c r="D100" s="134">
        <v>0</v>
      </c>
      <c r="E100" s="209">
        <v>0</v>
      </c>
      <c r="F100" s="209">
        <v>0</v>
      </c>
      <c r="G100" s="209">
        <v>0</v>
      </c>
      <c r="H100" s="209">
        <v>0</v>
      </c>
      <c r="I100" s="134">
        <v>0.6</v>
      </c>
      <c r="J100" s="134">
        <v>0.3</v>
      </c>
      <c r="K100" s="134">
        <v>0</v>
      </c>
      <c r="L100" s="209">
        <v>0</v>
      </c>
      <c r="M100" s="134">
        <v>0.3</v>
      </c>
      <c r="N100" s="134">
        <v>0</v>
      </c>
      <c r="O100" s="134">
        <v>0.3</v>
      </c>
      <c r="P100" s="134">
        <v>0</v>
      </c>
      <c r="Q100" s="209">
        <v>0</v>
      </c>
      <c r="R100" s="209">
        <v>0</v>
      </c>
      <c r="S100" s="209">
        <v>0</v>
      </c>
      <c r="T100" s="130">
        <f t="shared" si="20"/>
        <v>2.4</v>
      </c>
      <c r="U100" s="14">
        <v>0.3</v>
      </c>
      <c r="V100" s="51">
        <f t="shared" si="19"/>
        <v>2.6999999999999997</v>
      </c>
    </row>
    <row r="101" spans="1:22" x14ac:dyDescent="0.2">
      <c r="A101" s="172">
        <f>'Web Graph Info.'!A94:A241</f>
        <v>42239</v>
      </c>
      <c r="B101" s="209">
        <v>0.3</v>
      </c>
      <c r="C101" s="209">
        <v>0.6</v>
      </c>
      <c r="D101" s="209">
        <v>0</v>
      </c>
      <c r="E101" s="209">
        <v>0</v>
      </c>
      <c r="F101" s="209">
        <v>0</v>
      </c>
      <c r="G101" s="209">
        <v>0</v>
      </c>
      <c r="H101" s="209">
        <v>0</v>
      </c>
      <c r="I101" s="209">
        <v>0.6</v>
      </c>
      <c r="J101" s="209">
        <v>0.3</v>
      </c>
      <c r="K101" s="209">
        <v>0</v>
      </c>
      <c r="L101" s="209">
        <v>0</v>
      </c>
      <c r="M101" s="209">
        <v>0.3</v>
      </c>
      <c r="N101" s="209">
        <v>0</v>
      </c>
      <c r="O101" s="209">
        <v>0.3</v>
      </c>
      <c r="P101" s="209">
        <v>0</v>
      </c>
      <c r="Q101" s="209">
        <v>0</v>
      </c>
      <c r="R101" s="209">
        <v>0</v>
      </c>
      <c r="S101" s="209">
        <v>0</v>
      </c>
      <c r="T101" s="130">
        <f t="shared" si="20"/>
        <v>2.4</v>
      </c>
      <c r="U101" s="14">
        <v>0.3</v>
      </c>
      <c r="V101" s="51">
        <f t="shared" si="19"/>
        <v>2.6999999999999997</v>
      </c>
    </row>
    <row r="102" spans="1:22" x14ac:dyDescent="0.2">
      <c r="A102" s="172">
        <f>'Web Graph Info.'!A95:A242</f>
        <v>42240</v>
      </c>
      <c r="B102" s="209">
        <v>0.3</v>
      </c>
      <c r="C102" s="209">
        <v>0.6</v>
      </c>
      <c r="D102" s="209">
        <v>0</v>
      </c>
      <c r="E102" s="209">
        <v>0</v>
      </c>
      <c r="F102" s="209">
        <v>0</v>
      </c>
      <c r="G102" s="209">
        <v>0</v>
      </c>
      <c r="H102" s="209">
        <v>0</v>
      </c>
      <c r="I102" s="209">
        <v>0.6</v>
      </c>
      <c r="J102" s="209">
        <v>0.3</v>
      </c>
      <c r="K102" s="209">
        <v>0</v>
      </c>
      <c r="L102" s="209">
        <v>0</v>
      </c>
      <c r="M102" s="209">
        <v>0.3</v>
      </c>
      <c r="N102" s="209">
        <v>0</v>
      </c>
      <c r="O102" s="209">
        <v>0.3</v>
      </c>
      <c r="P102" s="209">
        <v>0</v>
      </c>
      <c r="Q102" s="209">
        <v>0</v>
      </c>
      <c r="R102" s="209">
        <v>0</v>
      </c>
      <c r="S102" s="209">
        <v>0</v>
      </c>
      <c r="T102" s="130">
        <f t="shared" si="20"/>
        <v>2.4</v>
      </c>
      <c r="U102" s="14">
        <v>0.3</v>
      </c>
      <c r="V102" s="51">
        <f t="shared" si="19"/>
        <v>2.6999999999999997</v>
      </c>
    </row>
    <row r="103" spans="1:22" x14ac:dyDescent="0.2">
      <c r="A103" s="172">
        <f>'Web Graph Info.'!A96:A243</f>
        <v>42241</v>
      </c>
      <c r="B103" s="14">
        <v>2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1</v>
      </c>
      <c r="P103" s="14">
        <v>0</v>
      </c>
      <c r="Q103" s="14">
        <v>0</v>
      </c>
      <c r="R103" s="14">
        <v>0</v>
      </c>
      <c r="S103" s="14">
        <v>0</v>
      </c>
      <c r="T103" s="130">
        <f t="shared" si="20"/>
        <v>3</v>
      </c>
      <c r="U103" s="14">
        <v>3</v>
      </c>
      <c r="V103" s="51">
        <f t="shared" si="19"/>
        <v>6</v>
      </c>
    </row>
    <row r="104" spans="1:22" x14ac:dyDescent="0.2">
      <c r="A104" s="172">
        <f>'Web Graph Info.'!A97:A244</f>
        <v>42242</v>
      </c>
      <c r="B104" s="14">
        <v>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30">
        <f t="shared" si="20"/>
        <v>3</v>
      </c>
      <c r="U104" s="14">
        <v>1</v>
      </c>
      <c r="V104" s="51">
        <f t="shared" si="19"/>
        <v>4</v>
      </c>
    </row>
    <row r="105" spans="1:22" x14ac:dyDescent="0.2">
      <c r="A105" s="172">
        <f>'Web Graph Info.'!A98:A245</f>
        <v>42243</v>
      </c>
      <c r="B105" s="14">
        <v>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1</v>
      </c>
      <c r="P105" s="14">
        <v>0</v>
      </c>
      <c r="Q105" s="14">
        <v>0</v>
      </c>
      <c r="R105" s="14">
        <v>0</v>
      </c>
      <c r="S105" s="14">
        <v>0</v>
      </c>
      <c r="T105" s="130">
        <f t="shared" si="20"/>
        <v>5</v>
      </c>
      <c r="U105" s="14">
        <v>0</v>
      </c>
      <c r="V105" s="51">
        <f t="shared" si="19"/>
        <v>5</v>
      </c>
    </row>
    <row r="106" spans="1:22" x14ac:dyDescent="0.2">
      <c r="A106" s="172">
        <f>'Web Graph Info.'!A99:A246</f>
        <v>42244</v>
      </c>
      <c r="B106" s="14">
        <v>2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2</v>
      </c>
      <c r="P106" s="14">
        <v>0</v>
      </c>
      <c r="Q106" s="14">
        <v>0</v>
      </c>
      <c r="R106" s="14">
        <v>0</v>
      </c>
      <c r="S106" s="14">
        <v>0</v>
      </c>
      <c r="T106" s="130">
        <f t="shared" si="20"/>
        <v>5</v>
      </c>
      <c r="U106" s="14">
        <v>1</v>
      </c>
      <c r="V106" s="51">
        <f t="shared" si="19"/>
        <v>6</v>
      </c>
    </row>
    <row r="107" spans="1:22" x14ac:dyDescent="0.2">
      <c r="A107" s="172">
        <f>'Web Graph Info.'!A100:A247</f>
        <v>42245</v>
      </c>
      <c r="B107" s="14">
        <v>0.6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0.3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30">
        <f t="shared" si="20"/>
        <v>0.89999999999999991</v>
      </c>
      <c r="U107" s="14">
        <v>0</v>
      </c>
      <c r="V107" s="51">
        <f t="shared" si="19"/>
        <v>0.89999999999999991</v>
      </c>
    </row>
    <row r="108" spans="1:22" x14ac:dyDescent="0.2">
      <c r="A108" s="172">
        <f>'Web Graph Info.'!A101:A248</f>
        <v>42246</v>
      </c>
      <c r="B108" s="14">
        <v>0.6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0.3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30">
        <f t="shared" si="20"/>
        <v>0.89999999999999991</v>
      </c>
      <c r="U108" s="14">
        <v>0</v>
      </c>
      <c r="V108" s="51">
        <f t="shared" si="19"/>
        <v>0.89999999999999991</v>
      </c>
    </row>
    <row r="109" spans="1:22" x14ac:dyDescent="0.2">
      <c r="A109" s="172">
        <f>'Web Graph Info.'!A102:A249</f>
        <v>42247</v>
      </c>
      <c r="B109" s="14">
        <v>0.6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0.3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30">
        <f t="shared" si="20"/>
        <v>0.89999999999999991</v>
      </c>
      <c r="U109" s="14">
        <v>0</v>
      </c>
      <c r="V109" s="51">
        <f t="shared" si="19"/>
        <v>0.89999999999999991</v>
      </c>
    </row>
    <row r="110" spans="1:22" x14ac:dyDescent="0.2">
      <c r="A110" s="172">
        <f>'Web Graph Info.'!A103:A250</f>
        <v>42248</v>
      </c>
      <c r="B110" s="14">
        <v>3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30">
        <f t="shared" si="20"/>
        <v>3</v>
      </c>
      <c r="U110" s="14">
        <v>1</v>
      </c>
      <c r="V110" s="51">
        <f t="shared" si="19"/>
        <v>4</v>
      </c>
    </row>
    <row r="111" spans="1:22" x14ac:dyDescent="0.2">
      <c r="A111" s="172">
        <f>'Web Graph Info.'!A104:A251</f>
        <v>42249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0</v>
      </c>
      <c r="Q111" s="14">
        <v>0</v>
      </c>
      <c r="R111" s="14">
        <v>0</v>
      </c>
      <c r="S111" s="14">
        <v>0</v>
      </c>
      <c r="T111" s="130">
        <f t="shared" si="20"/>
        <v>1</v>
      </c>
      <c r="U111" s="14">
        <v>0</v>
      </c>
      <c r="V111" s="51">
        <f t="shared" si="19"/>
        <v>1</v>
      </c>
    </row>
    <row r="112" spans="1:22" x14ac:dyDescent="0.2">
      <c r="A112" s="172">
        <f>'Web Graph Info.'!A105:A252</f>
        <v>42250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30">
        <v>0</v>
      </c>
      <c r="U112" s="14">
        <v>0</v>
      </c>
      <c r="V112" s="51">
        <f t="shared" si="19"/>
        <v>0</v>
      </c>
    </row>
    <row r="113" spans="1:22" x14ac:dyDescent="0.2">
      <c r="A113" s="172">
        <f>'Web Graph Info.'!A106:A253</f>
        <v>42251</v>
      </c>
      <c r="B113" s="14">
        <v>1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30">
        <f t="shared" si="20"/>
        <v>1</v>
      </c>
      <c r="U113" s="14">
        <v>0</v>
      </c>
      <c r="V113" s="51">
        <f t="shared" si="19"/>
        <v>1</v>
      </c>
    </row>
    <row r="114" spans="1:22" x14ac:dyDescent="0.2">
      <c r="A114" s="172">
        <f>'Web Graph Info.'!A107:A254</f>
        <v>42252</v>
      </c>
      <c r="B114" s="14">
        <v>0.25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0.5</v>
      </c>
      <c r="J114" s="14">
        <v>0.25</v>
      </c>
      <c r="K114" s="14">
        <v>0</v>
      </c>
      <c r="L114" s="14">
        <v>0</v>
      </c>
      <c r="M114" s="14">
        <v>0</v>
      </c>
      <c r="N114" s="14">
        <v>0</v>
      </c>
      <c r="O114" s="14">
        <v>0.25</v>
      </c>
      <c r="P114" s="14">
        <v>0</v>
      </c>
      <c r="Q114" s="14">
        <v>0</v>
      </c>
      <c r="R114" s="14">
        <v>0</v>
      </c>
      <c r="S114" s="14">
        <v>0</v>
      </c>
      <c r="T114" s="130">
        <f t="shared" si="20"/>
        <v>1.25</v>
      </c>
      <c r="U114" s="14">
        <v>0.25</v>
      </c>
      <c r="V114" s="51">
        <f t="shared" si="19"/>
        <v>1.5</v>
      </c>
    </row>
    <row r="115" spans="1:22" x14ac:dyDescent="0.2">
      <c r="A115" s="172">
        <f>'Web Graph Info.'!A108:A255</f>
        <v>42253</v>
      </c>
      <c r="B115" s="14">
        <v>0.25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0.5</v>
      </c>
      <c r="J115" s="14">
        <v>0.25</v>
      </c>
      <c r="K115" s="14">
        <v>0</v>
      </c>
      <c r="L115" s="14">
        <v>0</v>
      </c>
      <c r="M115" s="14">
        <v>0</v>
      </c>
      <c r="N115" s="14">
        <v>0</v>
      </c>
      <c r="O115" s="14">
        <v>0.25</v>
      </c>
      <c r="P115" s="14">
        <v>0</v>
      </c>
      <c r="Q115" s="14">
        <v>0</v>
      </c>
      <c r="R115" s="14">
        <v>0</v>
      </c>
      <c r="S115" s="14">
        <v>0</v>
      </c>
      <c r="T115" s="216">
        <f t="shared" ref="T115:T117" si="27">IF(SUM(B115:S115)=0,NA(),SUM(B115:S115))</f>
        <v>1.25</v>
      </c>
      <c r="U115" s="14">
        <v>0.25</v>
      </c>
      <c r="V115" s="216">
        <f t="shared" ref="V115:V117" si="28">SUM(T115+U115)</f>
        <v>1.5</v>
      </c>
    </row>
    <row r="116" spans="1:22" x14ac:dyDescent="0.2">
      <c r="A116" s="172">
        <f>'Web Graph Info.'!A109:A256</f>
        <v>42254</v>
      </c>
      <c r="B116" s="14">
        <v>0.25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0.5</v>
      </c>
      <c r="J116" s="14">
        <v>0.25</v>
      </c>
      <c r="K116" s="14">
        <v>0</v>
      </c>
      <c r="L116" s="14">
        <v>0</v>
      </c>
      <c r="M116" s="14">
        <v>0</v>
      </c>
      <c r="N116" s="14">
        <v>0</v>
      </c>
      <c r="O116" s="14">
        <v>0.25</v>
      </c>
      <c r="P116" s="14">
        <v>0</v>
      </c>
      <c r="Q116" s="14">
        <v>0</v>
      </c>
      <c r="R116" s="14">
        <v>0</v>
      </c>
      <c r="S116" s="14">
        <v>0</v>
      </c>
      <c r="T116" s="216">
        <f t="shared" si="27"/>
        <v>1.25</v>
      </c>
      <c r="U116" s="14">
        <v>0.25</v>
      </c>
      <c r="V116" s="216">
        <f t="shared" si="28"/>
        <v>1.5</v>
      </c>
    </row>
    <row r="117" spans="1:22" x14ac:dyDescent="0.2">
      <c r="A117" s="172">
        <f>'Web Graph Info.'!A110:A257</f>
        <v>42255</v>
      </c>
      <c r="B117" s="14">
        <v>0.25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0.5</v>
      </c>
      <c r="J117" s="14">
        <v>0.25</v>
      </c>
      <c r="K117" s="14">
        <v>0</v>
      </c>
      <c r="L117" s="14">
        <v>0</v>
      </c>
      <c r="M117" s="14">
        <v>0</v>
      </c>
      <c r="N117" s="14">
        <v>0</v>
      </c>
      <c r="O117" s="14">
        <v>0.25</v>
      </c>
      <c r="P117" s="14">
        <v>0</v>
      </c>
      <c r="Q117" s="14">
        <v>0</v>
      </c>
      <c r="R117" s="14">
        <v>0</v>
      </c>
      <c r="S117" s="14">
        <v>0</v>
      </c>
      <c r="T117" s="216">
        <f t="shared" si="27"/>
        <v>1.25</v>
      </c>
      <c r="U117" s="14">
        <v>0.25</v>
      </c>
      <c r="V117" s="216">
        <f t="shared" si="28"/>
        <v>1.5</v>
      </c>
    </row>
    <row r="118" spans="1:22" x14ac:dyDescent="0.2">
      <c r="A118" s="172">
        <f>'Web Graph Info.'!A111:A258</f>
        <v>42256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64">
        <v>0</v>
      </c>
      <c r="U118" s="14">
        <v>0</v>
      </c>
      <c r="V118" s="51">
        <f t="shared" si="19"/>
        <v>0</v>
      </c>
    </row>
    <row r="119" spans="1:22" x14ac:dyDescent="0.2">
      <c r="A119" s="172">
        <f>'Web Graph Info.'!A112:A259</f>
        <v>42257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64">
        <v>0</v>
      </c>
      <c r="U119" s="14">
        <v>0</v>
      </c>
      <c r="V119" s="51">
        <f>SUM(T119+U119)</f>
        <v>0</v>
      </c>
    </row>
    <row r="120" spans="1:22" x14ac:dyDescent="0.2">
      <c r="A120" s="172">
        <f>'Web Graph Info.'!A113:A260</f>
        <v>42258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1</v>
      </c>
      <c r="P120" s="14">
        <v>0</v>
      </c>
      <c r="Q120" s="14">
        <v>0</v>
      </c>
      <c r="R120" s="14">
        <v>0</v>
      </c>
      <c r="S120" s="14">
        <v>0</v>
      </c>
      <c r="T120" s="164">
        <f t="shared" si="20"/>
        <v>1</v>
      </c>
      <c r="U120" s="14">
        <v>0</v>
      </c>
      <c r="V120" s="51">
        <f>SUM(T120+U120)</f>
        <v>1</v>
      </c>
    </row>
    <row r="121" spans="1:22" x14ac:dyDescent="0.2">
      <c r="A121" s="172">
        <f>'Web Graph Info.'!A114:A261</f>
        <v>42259</v>
      </c>
      <c r="B121" s="14">
        <v>0.3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0.6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0.3</v>
      </c>
      <c r="P121" s="14">
        <v>0</v>
      </c>
      <c r="Q121" s="14">
        <v>0</v>
      </c>
      <c r="R121" s="14">
        <v>0</v>
      </c>
      <c r="S121" s="14">
        <v>0</v>
      </c>
      <c r="T121" s="164">
        <f t="shared" si="20"/>
        <v>1.2</v>
      </c>
      <c r="U121" s="14">
        <v>0.3</v>
      </c>
      <c r="V121" s="51">
        <f t="shared" si="19"/>
        <v>1.5</v>
      </c>
    </row>
    <row r="122" spans="1:22" x14ac:dyDescent="0.2">
      <c r="A122" s="172">
        <f>'Web Graph Info.'!A115:A262</f>
        <v>42260</v>
      </c>
      <c r="B122" s="14">
        <v>0.3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0.6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0.3</v>
      </c>
      <c r="P122" s="14">
        <v>0</v>
      </c>
      <c r="Q122" s="14">
        <v>0</v>
      </c>
      <c r="R122" s="14">
        <v>0</v>
      </c>
      <c r="S122" s="14">
        <v>0</v>
      </c>
      <c r="T122" s="219">
        <f t="shared" ref="T122:T123" si="29">IF(SUM(B122:S122)=0,NA(),SUM(B122:S122))</f>
        <v>1.2</v>
      </c>
      <c r="U122" s="14">
        <v>0.3</v>
      </c>
      <c r="V122" s="219">
        <f t="shared" ref="V122:V123" si="30">SUM(T122+U122)</f>
        <v>1.5</v>
      </c>
    </row>
    <row r="123" spans="1:22" x14ac:dyDescent="0.2">
      <c r="A123" s="172">
        <f>'Web Graph Info.'!A116:A263</f>
        <v>42261</v>
      </c>
      <c r="B123" s="14">
        <v>0.3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0.6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0.3</v>
      </c>
      <c r="P123" s="14">
        <v>0</v>
      </c>
      <c r="Q123" s="14">
        <v>0</v>
      </c>
      <c r="R123" s="14">
        <v>0</v>
      </c>
      <c r="S123" s="14">
        <v>0</v>
      </c>
      <c r="T123" s="219">
        <f t="shared" si="29"/>
        <v>1.2</v>
      </c>
      <c r="U123" s="14">
        <v>0.3</v>
      </c>
      <c r="V123" s="219">
        <f t="shared" si="30"/>
        <v>1.5</v>
      </c>
    </row>
    <row r="124" spans="1:22" x14ac:dyDescent="0.2">
      <c r="A124" s="172">
        <f>'Web Graph Info.'!A117:A264</f>
        <v>42262</v>
      </c>
      <c r="B124" s="14">
        <v>7</v>
      </c>
      <c r="C124" s="14">
        <v>0</v>
      </c>
      <c r="D124" s="14"/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1</v>
      </c>
      <c r="P124" s="14">
        <v>0</v>
      </c>
      <c r="Q124" s="14">
        <v>0</v>
      </c>
      <c r="R124" s="14">
        <v>0</v>
      </c>
      <c r="S124" s="14">
        <v>0</v>
      </c>
      <c r="T124" s="130">
        <f t="shared" si="20"/>
        <v>8</v>
      </c>
      <c r="U124" s="14">
        <v>0</v>
      </c>
      <c r="V124" s="51">
        <f t="shared" si="19"/>
        <v>8</v>
      </c>
    </row>
    <row r="125" spans="1:22" x14ac:dyDescent="0.2">
      <c r="A125" s="172">
        <f>'Web Graph Info.'!A118:A265</f>
        <v>42263</v>
      </c>
      <c r="B125" s="14">
        <v>14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1</v>
      </c>
      <c r="K125" s="14">
        <v>0</v>
      </c>
      <c r="L125" s="14">
        <v>0</v>
      </c>
      <c r="M125" s="14">
        <v>0</v>
      </c>
      <c r="N125" s="14">
        <v>0</v>
      </c>
      <c r="O125" s="14">
        <v>5</v>
      </c>
      <c r="P125" s="14">
        <v>0</v>
      </c>
      <c r="Q125" s="14">
        <v>0</v>
      </c>
      <c r="R125" s="14">
        <v>0</v>
      </c>
      <c r="S125" s="14">
        <v>0</v>
      </c>
      <c r="T125" s="130">
        <f t="shared" si="20"/>
        <v>20</v>
      </c>
      <c r="U125" s="14">
        <v>0</v>
      </c>
      <c r="V125" s="51">
        <f t="shared" si="19"/>
        <v>20</v>
      </c>
    </row>
    <row r="126" spans="1:22" x14ac:dyDescent="0.2">
      <c r="A126" s="172">
        <f>'Web Graph Info.'!A119:A266</f>
        <v>42264</v>
      </c>
      <c r="B126" s="14">
        <v>87</v>
      </c>
      <c r="C126" s="14">
        <v>2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4</v>
      </c>
      <c r="P126" s="14">
        <v>0</v>
      </c>
      <c r="Q126" s="14">
        <v>0</v>
      </c>
      <c r="R126" s="14">
        <v>0</v>
      </c>
      <c r="S126" s="14">
        <v>0</v>
      </c>
      <c r="T126" s="130">
        <f t="shared" si="20"/>
        <v>93</v>
      </c>
      <c r="U126" s="14">
        <v>0</v>
      </c>
      <c r="V126" s="51">
        <f>SUM(T126+U126)</f>
        <v>93</v>
      </c>
    </row>
    <row r="127" spans="1:22" x14ac:dyDescent="0.2">
      <c r="A127" s="172">
        <f>'Web Graph Info.'!A120:A267</f>
        <v>42265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30" t="e">
        <f t="shared" si="20"/>
        <v>#N/A</v>
      </c>
      <c r="U127" s="14"/>
      <c r="V127" s="51" t="e">
        <f t="shared" ref="V127:V151" si="31">SUM(T127+U127)</f>
        <v>#N/A</v>
      </c>
    </row>
    <row r="128" spans="1:22" x14ac:dyDescent="0.2">
      <c r="A128" s="172">
        <f>'Web Graph Info.'!A121:A268</f>
        <v>42266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30" t="e">
        <f t="shared" si="20"/>
        <v>#N/A</v>
      </c>
      <c r="U128" s="14"/>
      <c r="V128" s="51" t="e">
        <f t="shared" si="31"/>
        <v>#N/A</v>
      </c>
    </row>
    <row r="129" spans="1:22" x14ac:dyDescent="0.2">
      <c r="A129" s="172">
        <f>'Web Graph Info.'!A122:A269</f>
        <v>42267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30" t="e">
        <f t="shared" si="20"/>
        <v>#N/A</v>
      </c>
      <c r="U129" s="14"/>
      <c r="V129" s="51" t="e">
        <f t="shared" si="31"/>
        <v>#N/A</v>
      </c>
    </row>
    <row r="130" spans="1:22" x14ac:dyDescent="0.2">
      <c r="A130" s="172">
        <f>'Web Graph Info.'!A123:A270</f>
        <v>42268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30" t="e">
        <f t="shared" si="20"/>
        <v>#N/A</v>
      </c>
      <c r="U130" s="14"/>
      <c r="V130" s="51" t="e">
        <f t="shared" si="31"/>
        <v>#N/A</v>
      </c>
    </row>
    <row r="131" spans="1:22" x14ac:dyDescent="0.2">
      <c r="A131" s="172">
        <f>'Web Graph Info.'!A124:A271</f>
        <v>42269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30" t="e">
        <f t="shared" si="20"/>
        <v>#N/A</v>
      </c>
      <c r="U131" s="14"/>
      <c r="V131" s="51" t="e">
        <f t="shared" si="31"/>
        <v>#N/A</v>
      </c>
    </row>
    <row r="132" spans="1:22" x14ac:dyDescent="0.2">
      <c r="A132" s="172">
        <f>'Web Graph Info.'!A125:A272</f>
        <v>42270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30" t="e">
        <f t="shared" si="20"/>
        <v>#N/A</v>
      </c>
      <c r="U132" s="14"/>
      <c r="V132" s="51" t="e">
        <f t="shared" si="31"/>
        <v>#N/A</v>
      </c>
    </row>
    <row r="133" spans="1:22" x14ac:dyDescent="0.2">
      <c r="A133" s="172">
        <f>'Web Graph Info.'!A126:A273</f>
        <v>42271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30" t="e">
        <f t="shared" si="20"/>
        <v>#N/A</v>
      </c>
      <c r="U133" s="14"/>
      <c r="V133" s="51" t="e">
        <f t="shared" si="31"/>
        <v>#N/A</v>
      </c>
    </row>
    <row r="134" spans="1:22" x14ac:dyDescent="0.2">
      <c r="A134" s="172">
        <f>'Web Graph Info.'!A127:A274</f>
        <v>42272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30" t="e">
        <f t="shared" si="20"/>
        <v>#N/A</v>
      </c>
      <c r="U134" s="14"/>
      <c r="V134" s="51" t="e">
        <f t="shared" si="31"/>
        <v>#N/A</v>
      </c>
    </row>
    <row r="135" spans="1:22" x14ac:dyDescent="0.2">
      <c r="A135" s="172">
        <f>'Web Graph Info.'!A128:A275</f>
        <v>42273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30" t="e">
        <f t="shared" si="20"/>
        <v>#N/A</v>
      </c>
      <c r="U135" s="14"/>
      <c r="V135" s="51" t="e">
        <f t="shared" si="31"/>
        <v>#N/A</v>
      </c>
    </row>
    <row r="136" spans="1:22" x14ac:dyDescent="0.2">
      <c r="A136" s="172">
        <f>'Web Graph Info.'!A129:A276</f>
        <v>42274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30" t="e">
        <f t="shared" si="20"/>
        <v>#N/A</v>
      </c>
      <c r="U136" s="14"/>
      <c r="V136" s="51" t="e">
        <f t="shared" si="31"/>
        <v>#N/A</v>
      </c>
    </row>
    <row r="137" spans="1:22" x14ac:dyDescent="0.2">
      <c r="A137" s="172">
        <f>'Web Graph Info.'!A130:A277</f>
        <v>42275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30" t="e">
        <f t="shared" si="20"/>
        <v>#N/A</v>
      </c>
      <c r="U137" s="14"/>
      <c r="V137" s="51" t="e">
        <f t="shared" si="31"/>
        <v>#N/A</v>
      </c>
    </row>
    <row r="138" spans="1:22" x14ac:dyDescent="0.2">
      <c r="A138" s="172">
        <f>'Web Graph Info.'!A131:A278</f>
        <v>42276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30" t="e">
        <f t="shared" ref="T138:T172" si="32">IF(SUM(B138:S138)=0,NA(),SUM(B138:S138))</f>
        <v>#N/A</v>
      </c>
      <c r="U138" s="14"/>
      <c r="V138" s="51" t="e">
        <f t="shared" si="31"/>
        <v>#N/A</v>
      </c>
    </row>
    <row r="139" spans="1:22" x14ac:dyDescent="0.2">
      <c r="A139" s="172">
        <f>'Web Graph Info.'!A132:A279</f>
        <v>42277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30" t="e">
        <f t="shared" si="32"/>
        <v>#N/A</v>
      </c>
      <c r="U139" s="14"/>
      <c r="V139" s="51" t="e">
        <f t="shared" si="31"/>
        <v>#N/A</v>
      </c>
    </row>
    <row r="140" spans="1:22" x14ac:dyDescent="0.2">
      <c r="A140" s="172">
        <f>'Web Graph Info.'!A133:A280</f>
        <v>42278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30" t="e">
        <f t="shared" si="32"/>
        <v>#N/A</v>
      </c>
      <c r="U140" s="14"/>
      <c r="V140" s="51" t="e">
        <f t="shared" si="31"/>
        <v>#N/A</v>
      </c>
    </row>
    <row r="141" spans="1:22" x14ac:dyDescent="0.2">
      <c r="A141" s="172">
        <f>'Web Graph Info.'!A134:A281</f>
        <v>42279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30" t="e">
        <f t="shared" si="32"/>
        <v>#N/A</v>
      </c>
      <c r="U141" s="14"/>
      <c r="V141" s="51" t="e">
        <f t="shared" si="31"/>
        <v>#N/A</v>
      </c>
    </row>
    <row r="142" spans="1:22" x14ac:dyDescent="0.2">
      <c r="A142" s="172">
        <f>'Web Graph Info.'!A135:A282</f>
        <v>42280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30" t="e">
        <f t="shared" si="32"/>
        <v>#N/A</v>
      </c>
      <c r="U142" s="14"/>
      <c r="V142" s="51" t="e">
        <f t="shared" si="31"/>
        <v>#N/A</v>
      </c>
    </row>
    <row r="143" spans="1:22" x14ac:dyDescent="0.2">
      <c r="A143" s="172">
        <f>'Web Graph Info.'!A136:A283</f>
        <v>42281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30" t="e">
        <f t="shared" si="32"/>
        <v>#N/A</v>
      </c>
      <c r="U143" s="14"/>
      <c r="V143" s="51" t="e">
        <f t="shared" si="31"/>
        <v>#N/A</v>
      </c>
    </row>
    <row r="144" spans="1:22" x14ac:dyDescent="0.2">
      <c r="A144" s="172">
        <f>'Web Graph Info.'!A137:A284</f>
        <v>42282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2"/>
      <c r="R144" s="14"/>
      <c r="S144" s="14"/>
      <c r="T144" s="130" t="e">
        <f t="shared" si="32"/>
        <v>#N/A</v>
      </c>
      <c r="U144" s="14"/>
      <c r="V144" s="51" t="e">
        <f t="shared" si="31"/>
        <v>#N/A</v>
      </c>
    </row>
    <row r="145" spans="1:22" x14ac:dyDescent="0.2">
      <c r="A145" s="172">
        <f>'Web Graph Info.'!A138:A285</f>
        <v>42283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30" t="e">
        <f t="shared" si="32"/>
        <v>#N/A</v>
      </c>
      <c r="U145" s="14"/>
      <c r="V145" s="51" t="e">
        <f t="shared" si="31"/>
        <v>#N/A</v>
      </c>
    </row>
    <row r="146" spans="1:22" x14ac:dyDescent="0.2">
      <c r="A146" s="172">
        <f>'Web Graph Info.'!A139:A286</f>
        <v>42284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2"/>
      <c r="R146" s="14"/>
      <c r="S146" s="14"/>
      <c r="T146" s="130" t="e">
        <f t="shared" si="32"/>
        <v>#N/A</v>
      </c>
      <c r="U146" s="14"/>
      <c r="V146" s="51" t="e">
        <f t="shared" si="31"/>
        <v>#N/A</v>
      </c>
    </row>
    <row r="147" spans="1:22" x14ac:dyDescent="0.2">
      <c r="A147" s="172">
        <f>'Web Graph Info.'!A140:A287</f>
        <v>42285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2"/>
      <c r="R147" s="14"/>
      <c r="S147" s="14"/>
      <c r="T147" s="130" t="e">
        <f t="shared" si="32"/>
        <v>#N/A</v>
      </c>
      <c r="U147" s="14"/>
      <c r="V147" s="51" t="e">
        <f t="shared" si="31"/>
        <v>#N/A</v>
      </c>
    </row>
    <row r="148" spans="1:22" x14ac:dyDescent="0.2">
      <c r="A148" s="172">
        <f>'Web Graph Info.'!A141:A288</f>
        <v>42286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2"/>
      <c r="R148" s="14"/>
      <c r="S148" s="14"/>
      <c r="T148" s="130" t="e">
        <f t="shared" si="32"/>
        <v>#N/A</v>
      </c>
      <c r="U148" s="14"/>
      <c r="V148" s="51" t="e">
        <f t="shared" si="31"/>
        <v>#N/A</v>
      </c>
    </row>
    <row r="149" spans="1:22" x14ac:dyDescent="0.2">
      <c r="A149" s="172">
        <f>'Web Graph Info.'!A142:A289</f>
        <v>42287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2"/>
      <c r="R149" s="14"/>
      <c r="S149" s="14"/>
      <c r="T149" s="130" t="e">
        <f t="shared" si="32"/>
        <v>#N/A</v>
      </c>
      <c r="U149" s="14"/>
      <c r="V149" s="51" t="e">
        <f t="shared" si="31"/>
        <v>#N/A</v>
      </c>
    </row>
    <row r="150" spans="1:22" x14ac:dyDescent="0.2">
      <c r="A150" s="1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2"/>
      <c r="R150" s="14"/>
      <c r="S150" s="14"/>
      <c r="T150" s="130" t="e">
        <f t="shared" si="32"/>
        <v>#N/A</v>
      </c>
      <c r="U150" s="14"/>
      <c r="V150" s="51" t="e">
        <f t="shared" si="31"/>
        <v>#N/A</v>
      </c>
    </row>
    <row r="151" spans="1:22" x14ac:dyDescent="0.2">
      <c r="A151" s="1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2"/>
      <c r="R151" s="14"/>
      <c r="S151" s="14"/>
      <c r="T151" s="130" t="e">
        <f t="shared" si="32"/>
        <v>#N/A</v>
      </c>
      <c r="U151" s="14"/>
      <c r="V151" s="51" t="e">
        <f t="shared" si="31"/>
        <v>#N/A</v>
      </c>
    </row>
    <row r="152" spans="1:22" x14ac:dyDescent="0.2">
      <c r="A152" s="1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30" t="e">
        <f t="shared" si="32"/>
        <v>#N/A</v>
      </c>
      <c r="U152" s="14"/>
      <c r="V152" s="51" t="e">
        <f t="shared" ref="V152:V172" si="33">SUM(T152+U152)</f>
        <v>#N/A</v>
      </c>
    </row>
    <row r="153" spans="1:22" s="101" customFormat="1" x14ac:dyDescent="0.2">
      <c r="A153" s="1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56" t="e">
        <f t="shared" si="32"/>
        <v>#N/A</v>
      </c>
      <c r="U153" s="14"/>
      <c r="V153" s="156" t="e">
        <f t="shared" si="33"/>
        <v>#N/A</v>
      </c>
    </row>
    <row r="154" spans="1:22" s="101" customFormat="1" x14ac:dyDescent="0.2">
      <c r="A154" s="1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56" t="e">
        <f t="shared" si="32"/>
        <v>#N/A</v>
      </c>
      <c r="U154" s="14"/>
      <c r="V154" s="156" t="e">
        <f t="shared" si="33"/>
        <v>#N/A</v>
      </c>
    </row>
    <row r="155" spans="1:22" s="101" customFormat="1" x14ac:dyDescent="0.2">
      <c r="A155" s="1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57" t="e">
        <f t="shared" ref="T155:T156" si="34">IF(SUM(B155:S155)=0,NA(),SUM(B155:S155))</f>
        <v>#N/A</v>
      </c>
      <c r="U155" s="14"/>
      <c r="V155" s="156" t="e">
        <f t="shared" si="33"/>
        <v>#N/A</v>
      </c>
    </row>
    <row r="156" spans="1:22" s="101" customFormat="1" x14ac:dyDescent="0.2">
      <c r="A156" s="1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57" t="e">
        <f t="shared" si="34"/>
        <v>#N/A</v>
      </c>
      <c r="U156" s="14"/>
      <c r="V156" s="156" t="e">
        <f t="shared" si="33"/>
        <v>#N/A</v>
      </c>
    </row>
    <row r="157" spans="1:22" s="101" customFormat="1" x14ac:dyDescent="0.2">
      <c r="A157" s="1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57" t="e">
        <f t="shared" si="32"/>
        <v>#N/A</v>
      </c>
      <c r="U157" s="14"/>
      <c r="V157" s="157" t="e">
        <f t="shared" si="33"/>
        <v>#N/A</v>
      </c>
    </row>
    <row r="158" spans="1:22" s="101" customFormat="1" x14ac:dyDescent="0.2">
      <c r="A158" s="1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57" t="e">
        <f t="shared" si="32"/>
        <v>#N/A</v>
      </c>
      <c r="U158" s="14"/>
      <c r="V158" s="157" t="e">
        <f t="shared" si="33"/>
        <v>#N/A</v>
      </c>
    </row>
    <row r="159" spans="1:22" s="101" customFormat="1" x14ac:dyDescent="0.2">
      <c r="A159" s="1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57" t="e">
        <f t="shared" si="32"/>
        <v>#N/A</v>
      </c>
      <c r="U159" s="14"/>
      <c r="V159" s="157" t="e">
        <f t="shared" si="33"/>
        <v>#N/A</v>
      </c>
    </row>
    <row r="160" spans="1:22" s="101" customFormat="1" x14ac:dyDescent="0.2">
      <c r="A160" s="1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57" t="e">
        <f t="shared" si="32"/>
        <v>#N/A</v>
      </c>
      <c r="U160" s="14"/>
      <c r="V160" s="157" t="e">
        <f t="shared" si="33"/>
        <v>#N/A</v>
      </c>
    </row>
    <row r="161" spans="1:22" s="101" customFormat="1" x14ac:dyDescent="0.2">
      <c r="A161" s="1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57" t="e">
        <f t="shared" si="32"/>
        <v>#N/A</v>
      </c>
      <c r="U161" s="14"/>
      <c r="V161" s="157" t="e">
        <f t="shared" si="33"/>
        <v>#N/A</v>
      </c>
    </row>
    <row r="162" spans="1:22" s="101" customFormat="1" x14ac:dyDescent="0.2">
      <c r="A162" s="1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57" t="e">
        <f t="shared" si="32"/>
        <v>#N/A</v>
      </c>
      <c r="U162" s="14"/>
      <c r="V162" s="157" t="e">
        <f t="shared" si="33"/>
        <v>#N/A</v>
      </c>
    </row>
    <row r="163" spans="1:22" s="101" customFormat="1" x14ac:dyDescent="0.2">
      <c r="A163" s="1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57" t="e">
        <f t="shared" si="32"/>
        <v>#N/A</v>
      </c>
      <c r="U163" s="14"/>
      <c r="V163" s="157" t="e">
        <f t="shared" si="33"/>
        <v>#N/A</v>
      </c>
    </row>
    <row r="164" spans="1:22" s="101" customFormat="1" x14ac:dyDescent="0.2">
      <c r="A164" s="1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57" t="e">
        <f t="shared" si="32"/>
        <v>#N/A</v>
      </c>
      <c r="U164" s="14"/>
      <c r="V164" s="157" t="e">
        <f t="shared" si="33"/>
        <v>#N/A</v>
      </c>
    </row>
    <row r="165" spans="1:22" s="101" customFormat="1" x14ac:dyDescent="0.2">
      <c r="A165" s="1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57" t="e">
        <f t="shared" si="32"/>
        <v>#N/A</v>
      </c>
      <c r="U165" s="14"/>
      <c r="V165" s="157" t="e">
        <f t="shared" si="33"/>
        <v>#N/A</v>
      </c>
    </row>
    <row r="166" spans="1:22" s="101" customFormat="1" x14ac:dyDescent="0.2">
      <c r="A166" s="1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57" t="e">
        <f t="shared" si="32"/>
        <v>#N/A</v>
      </c>
      <c r="U166" s="14"/>
      <c r="V166" s="157" t="e">
        <f t="shared" si="33"/>
        <v>#N/A</v>
      </c>
    </row>
    <row r="167" spans="1:22" s="101" customFormat="1" x14ac:dyDescent="0.2">
      <c r="A167" s="1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57" t="e">
        <f t="shared" si="32"/>
        <v>#N/A</v>
      </c>
      <c r="U167" s="14"/>
      <c r="V167" s="157" t="e">
        <f t="shared" si="33"/>
        <v>#N/A</v>
      </c>
    </row>
    <row r="168" spans="1:22" s="101" customFormat="1" x14ac:dyDescent="0.2">
      <c r="A168" s="1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7" t="e">
        <f t="shared" si="32"/>
        <v>#N/A</v>
      </c>
      <c r="U168" s="14"/>
      <c r="V168" s="157" t="e">
        <f t="shared" si="33"/>
        <v>#N/A</v>
      </c>
    </row>
    <row r="169" spans="1:22" s="101" customFormat="1" x14ac:dyDescent="0.2">
      <c r="A169" s="1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57" t="e">
        <f t="shared" si="32"/>
        <v>#N/A</v>
      </c>
      <c r="U169" s="14"/>
      <c r="V169" s="157" t="e">
        <f t="shared" si="33"/>
        <v>#N/A</v>
      </c>
    </row>
    <row r="170" spans="1:22" s="101" customFormat="1" x14ac:dyDescent="0.2">
      <c r="A170" s="1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57" t="e">
        <f t="shared" si="32"/>
        <v>#N/A</v>
      </c>
      <c r="U170" s="14"/>
      <c r="V170" s="157" t="e">
        <f t="shared" si="33"/>
        <v>#N/A</v>
      </c>
    </row>
    <row r="171" spans="1:22" s="101" customFormat="1" x14ac:dyDescent="0.2">
      <c r="A171" s="1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57" t="e">
        <f t="shared" si="32"/>
        <v>#N/A</v>
      </c>
      <c r="U171" s="14"/>
      <c r="V171" s="157" t="e">
        <f t="shared" si="33"/>
        <v>#N/A</v>
      </c>
    </row>
    <row r="172" spans="1:22" s="101" customFormat="1" x14ac:dyDescent="0.2">
      <c r="A172" s="1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57" t="e">
        <f t="shared" si="32"/>
        <v>#N/A</v>
      </c>
      <c r="U172" s="14"/>
      <c r="V172" s="157" t="e">
        <f t="shared" si="33"/>
        <v>#N/A</v>
      </c>
    </row>
    <row r="173" spans="1:22" s="101" customFormat="1" x14ac:dyDescent="0.2">
      <c r="A173" s="1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57"/>
      <c r="U173" s="14"/>
      <c r="V173" s="157"/>
    </row>
    <row r="174" spans="1:22" s="101" customFormat="1" x14ac:dyDescent="0.2">
      <c r="A174" s="1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57"/>
      <c r="U174" s="14"/>
      <c r="V174" s="157"/>
    </row>
    <row r="175" spans="1:22" x14ac:dyDescent="0.2">
      <c r="B175" s="224" t="s">
        <v>27</v>
      </c>
      <c r="C175" s="224"/>
      <c r="D175" s="224"/>
      <c r="E175" s="224"/>
      <c r="F175" s="224"/>
      <c r="G175" s="224"/>
      <c r="H175" s="224"/>
      <c r="I175" s="224" t="s">
        <v>28</v>
      </c>
      <c r="J175" s="224"/>
      <c r="K175" s="224"/>
      <c r="L175" s="224"/>
      <c r="M175" s="224"/>
      <c r="N175" s="224"/>
      <c r="O175" s="224" t="s">
        <v>29</v>
      </c>
      <c r="P175" s="224"/>
      <c r="Q175" s="224"/>
      <c r="R175" s="224" t="s">
        <v>30</v>
      </c>
      <c r="S175" s="224"/>
      <c r="T175" s="222" t="s">
        <v>31</v>
      </c>
      <c r="U175" t="s">
        <v>32</v>
      </c>
    </row>
    <row r="176" spans="1:22" x14ac:dyDescent="0.2">
      <c r="B176" t="s">
        <v>34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H176" s="1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50</v>
      </c>
      <c r="N176" s="1" t="s">
        <v>40</v>
      </c>
      <c r="O176" t="s">
        <v>46</v>
      </c>
      <c r="P176" t="s">
        <v>47</v>
      </c>
      <c r="Q176" s="1" t="s">
        <v>40</v>
      </c>
      <c r="R176" t="s">
        <v>51</v>
      </c>
      <c r="S176" s="1" t="s">
        <v>49</v>
      </c>
      <c r="T176" s="223"/>
    </row>
    <row r="177" spans="1:22" x14ac:dyDescent="0.2">
      <c r="A177" t="s">
        <v>52</v>
      </c>
      <c r="B177">
        <f>SUM(B9:B135)</f>
        <v>1436.6999999999987</v>
      </c>
      <c r="C177">
        <f t="shared" ref="C177:U177" si="35">SUM(C9:C135)</f>
        <v>26.500000000000004</v>
      </c>
      <c r="D177">
        <f t="shared" si="35"/>
        <v>0</v>
      </c>
      <c r="E177">
        <f t="shared" si="35"/>
        <v>0</v>
      </c>
      <c r="F177">
        <f t="shared" si="35"/>
        <v>0</v>
      </c>
      <c r="G177">
        <f t="shared" si="35"/>
        <v>2.8000000000000003</v>
      </c>
      <c r="H177">
        <f t="shared" si="35"/>
        <v>0</v>
      </c>
      <c r="I177">
        <f t="shared" si="35"/>
        <v>80.699999999999946</v>
      </c>
      <c r="J177">
        <f t="shared" si="35"/>
        <v>107.79999999999995</v>
      </c>
      <c r="K177">
        <f t="shared" si="35"/>
        <v>0</v>
      </c>
      <c r="L177">
        <f t="shared" si="35"/>
        <v>21.700000000000003</v>
      </c>
      <c r="M177">
        <f t="shared" si="35"/>
        <v>30.400000000000006</v>
      </c>
      <c r="N177">
        <f t="shared" si="35"/>
        <v>0</v>
      </c>
      <c r="O177">
        <f t="shared" si="35"/>
        <v>107.99999999999997</v>
      </c>
      <c r="P177">
        <f t="shared" si="35"/>
        <v>1</v>
      </c>
      <c r="Q177">
        <f t="shared" si="35"/>
        <v>0</v>
      </c>
      <c r="R177">
        <f t="shared" si="35"/>
        <v>2</v>
      </c>
      <c r="S177">
        <f t="shared" si="35"/>
        <v>0</v>
      </c>
      <c r="T177" t="e">
        <f t="shared" si="35"/>
        <v>#N/A</v>
      </c>
      <c r="U177">
        <f t="shared" si="35"/>
        <v>753.89999999999964</v>
      </c>
      <c r="V177" t="e">
        <f>SUM(V9:V137)</f>
        <v>#N/A</v>
      </c>
    </row>
    <row r="178" spans="1:22" x14ac:dyDescent="0.2">
      <c r="B178"/>
      <c r="H178" s="1"/>
      <c r="I178"/>
      <c r="N178" s="1"/>
      <c r="O178"/>
      <c r="Q178" s="1"/>
      <c r="R178"/>
      <c r="S178" s="1"/>
      <c r="T178"/>
    </row>
    <row r="179" spans="1:22" x14ac:dyDescent="0.2">
      <c r="B179"/>
      <c r="H179" s="1"/>
      <c r="I179"/>
      <c r="N179" s="1"/>
      <c r="O179"/>
      <c r="Q179" s="1"/>
      <c r="R179"/>
      <c r="S179" s="1"/>
      <c r="T179"/>
    </row>
    <row r="180" spans="1:22" x14ac:dyDescent="0.2">
      <c r="B180"/>
      <c r="H180" s="1"/>
      <c r="I180"/>
      <c r="N180" s="1"/>
      <c r="O180"/>
      <c r="Q180" s="1"/>
      <c r="R180"/>
      <c r="S180" s="1"/>
      <c r="T180"/>
    </row>
    <row r="181" spans="1:22" x14ac:dyDescent="0.2">
      <c r="B181"/>
      <c r="H181" s="1"/>
      <c r="I181"/>
      <c r="N181" s="1"/>
      <c r="O181"/>
      <c r="Q181" s="1"/>
      <c r="R181"/>
      <c r="S181" s="1"/>
      <c r="T181"/>
    </row>
    <row r="182" spans="1:22" x14ac:dyDescent="0.2">
      <c r="B182"/>
      <c r="H182" s="1"/>
      <c r="I182"/>
      <c r="N182" s="1"/>
      <c r="O182"/>
      <c r="Q182" s="1"/>
      <c r="R182"/>
      <c r="S182" s="1"/>
      <c r="T182"/>
    </row>
    <row r="183" spans="1:22" x14ac:dyDescent="0.2">
      <c r="B183"/>
      <c r="H183" s="1"/>
      <c r="I183"/>
      <c r="N183" s="1"/>
      <c r="O183"/>
      <c r="Q183" s="1"/>
      <c r="R183"/>
      <c r="S183" s="1"/>
      <c r="T183"/>
    </row>
    <row r="184" spans="1:22" x14ac:dyDescent="0.2">
      <c r="B184"/>
      <c r="H184" s="1"/>
      <c r="I184"/>
      <c r="N184" s="1"/>
      <c r="O184"/>
      <c r="Q184" s="1"/>
      <c r="R184"/>
      <c r="S184" s="1"/>
      <c r="T184"/>
    </row>
    <row r="185" spans="1:22" x14ac:dyDescent="0.2">
      <c r="B185"/>
      <c r="H185" s="1"/>
      <c r="I185"/>
      <c r="N185" s="1"/>
      <c r="O185"/>
      <c r="Q185" s="1"/>
      <c r="R185"/>
      <c r="S185" s="1"/>
      <c r="T185"/>
      <c r="V185" s="223" t="s">
        <v>33</v>
      </c>
    </row>
    <row r="186" spans="1:22" x14ac:dyDescent="0.2">
      <c r="B186"/>
      <c r="H186" s="1"/>
      <c r="I186"/>
      <c r="N186" s="1"/>
      <c r="O186"/>
      <c r="Q186" s="1"/>
      <c r="R186"/>
      <c r="S186" s="1"/>
      <c r="T186"/>
      <c r="V186" s="223"/>
    </row>
    <row r="187" spans="1:22" x14ac:dyDescent="0.2">
      <c r="B187"/>
      <c r="H187" s="1"/>
      <c r="I187"/>
      <c r="N187" s="1"/>
      <c r="O187"/>
      <c r="Q187" s="1"/>
      <c r="R187"/>
      <c r="S187" s="1"/>
      <c r="T187"/>
      <c r="V187" t="e">
        <f>SUM(V11:V184)</f>
        <v>#N/A</v>
      </c>
    </row>
  </sheetData>
  <mergeCells count="18">
    <mergeCell ref="E3:G3"/>
    <mergeCell ref="O175:Q175"/>
    <mergeCell ref="R175:S175"/>
    <mergeCell ref="T175:T176"/>
    <mergeCell ref="A1:C1"/>
    <mergeCell ref="A2:C2"/>
    <mergeCell ref="A3:C3"/>
    <mergeCell ref="A4:D4"/>
    <mergeCell ref="A5:C5"/>
    <mergeCell ref="B7:H7"/>
    <mergeCell ref="I7:N7"/>
    <mergeCell ref="O7:Q7"/>
    <mergeCell ref="R7:S7"/>
    <mergeCell ref="V185:V186"/>
    <mergeCell ref="T7:T8"/>
    <mergeCell ref="V7:V8"/>
    <mergeCell ref="B175:H175"/>
    <mergeCell ref="I175:N175"/>
  </mergeCells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336ED596F7E428EC66AE51FCFD2EC" ma:contentTypeVersion="3" ma:contentTypeDescription="Create a new document." ma:contentTypeScope="" ma:versionID="644aeb810ec1d5fbac796d2ef0172095">
  <xsd:schema xmlns:xsd="http://www.w3.org/2001/XMLSchema" xmlns:xs="http://www.w3.org/2001/XMLSchema" xmlns:p="http://schemas.microsoft.com/office/2006/metadata/properties" xmlns:ns1="http://schemas.microsoft.com/sharepoint/v3" xmlns:ns2="b418f973-46cc-418b-af0d-9765fc4118cd" targetNamespace="http://schemas.microsoft.com/office/2006/metadata/properties" ma:root="true" ma:fieldsID="37dd04f435078ab1d6b10723d4e33cde" ns1:_="" ns2:_="">
    <xsd:import namespace="http://schemas.microsoft.com/sharepoint/v3"/>
    <xsd:import namespace="b418f973-46cc-418b-af0d-9765fc4118cd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ax_x0020_A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8f973-46cc-418b-af0d-9765fc4118cd" elementFormDefault="qualified">
    <xsd:import namespace="http://schemas.microsoft.com/office/2006/documentManagement/types"/>
    <xsd:import namespace="http://schemas.microsoft.com/office/infopath/2007/PartnerControls"/>
    <xsd:element name="Max_x0020_Ave" ma:index="9" nillable="true" ma:displayName="Max Ave" ma:internalName="Max_x0020_Ave">
      <xsd:simpleType>
        <xsd:restriction base="dms:Text">
          <xsd:maxLength value="6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RL xmlns="http://schemas.microsoft.com/sharepoint/v3">
      <Url xmlns="http://schemas.microsoft.com/sharepoint/v3" xsi:nil="true"/>
      <Description xmlns="http://schemas.microsoft.com/sharepoint/v3" xsi:nil="true"/>
    </URL>
    <Max_x0020_Ave xmlns="b418f973-46cc-418b-af0d-9765fc4118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2EF0A-7A8E-40BD-84EE-8A6E3CD8D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18f973-46cc-418b-af0d-9765fc411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D65B1C-6D71-4385-9C84-FDCE4FEA613A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b418f973-46cc-418b-af0d-9765fc4118cd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90E5E7-E98D-458C-A543-19678CEADC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41</vt:i4>
      </vt:variant>
    </vt:vector>
  </HeadingPairs>
  <TitlesOfParts>
    <vt:vector size="91" baseType="lpstr">
      <vt:lpstr>Web Graph Info.</vt:lpstr>
      <vt:lpstr>2014 Culex Percentage</vt:lpstr>
      <vt:lpstr>City vs. tarsalis</vt:lpstr>
      <vt:lpstr>City Vs. Tarsalis 2011 Graph</vt:lpstr>
      <vt:lpstr>City Vs. Tarsalis 2010 Graph</vt:lpstr>
      <vt:lpstr>Trap 1</vt:lpstr>
      <vt:lpstr>Trap 2</vt:lpstr>
      <vt:lpstr>Trap 3</vt:lpstr>
      <vt:lpstr>Trap 4</vt:lpstr>
      <vt:lpstr>Trap 5</vt:lpstr>
      <vt:lpstr>Trap 6</vt:lpstr>
      <vt:lpstr>Trap 7</vt:lpstr>
      <vt:lpstr>Reiles Acres</vt:lpstr>
      <vt:lpstr>Trap 8</vt:lpstr>
      <vt:lpstr>Trap 9</vt:lpstr>
      <vt:lpstr>Trap 10</vt:lpstr>
      <vt:lpstr>Trap 11</vt:lpstr>
      <vt:lpstr>Trap 12</vt:lpstr>
      <vt:lpstr>Trap 13</vt:lpstr>
      <vt:lpstr>Trap 14</vt:lpstr>
      <vt:lpstr>Trap 15</vt:lpstr>
      <vt:lpstr>Trap 16</vt:lpstr>
      <vt:lpstr>Trap 17</vt:lpstr>
      <vt:lpstr>Trap 18 </vt:lpstr>
      <vt:lpstr>Trap 19</vt:lpstr>
      <vt:lpstr>Aquarius Dr, Grandberg</vt:lpstr>
      <vt:lpstr>Trap 20</vt:lpstr>
      <vt:lpstr>Trap 21</vt:lpstr>
      <vt:lpstr>Trap 22</vt:lpstr>
      <vt:lpstr>Trap 23</vt:lpstr>
      <vt:lpstr>Trap 24</vt:lpstr>
      <vt:lpstr>Trap 25 </vt:lpstr>
      <vt:lpstr>Trap 26</vt:lpstr>
      <vt:lpstr>Trap 27</vt:lpstr>
      <vt:lpstr>Trap 28</vt:lpstr>
      <vt:lpstr>Trap 29 </vt:lpstr>
      <vt:lpstr>Trap 30</vt:lpstr>
      <vt:lpstr>Trap 31</vt:lpstr>
      <vt:lpstr>Trap 32</vt:lpstr>
      <vt:lpstr>Trap 33</vt:lpstr>
      <vt:lpstr>Trap 34</vt:lpstr>
      <vt:lpstr>Trap 35</vt:lpstr>
      <vt:lpstr>Trap 36</vt:lpstr>
      <vt:lpstr>Horace-Ellis</vt:lpstr>
      <vt:lpstr>N S W Fargo Aves.</vt:lpstr>
      <vt:lpstr>Old webgraph</vt:lpstr>
      <vt:lpstr>All Graphs City </vt:lpstr>
      <vt:lpstr>Daily Trap Graph Fargo</vt:lpstr>
      <vt:lpstr>Sheet2</vt:lpstr>
      <vt:lpstr>Sheet1</vt:lpstr>
      <vt:lpstr>Webgraph</vt:lpstr>
      <vt:lpstr>Metro Vs Rural Graph</vt:lpstr>
      <vt:lpstr>Culex Percentage Graph</vt:lpstr>
      <vt:lpstr>City tarsalis 2007-2011</vt:lpstr>
      <vt:lpstr>City vs. Tarsalis 2008 graph</vt:lpstr>
      <vt:lpstr>City vs. Tarsalis 2009 Graph</vt:lpstr>
      <vt:lpstr>City vs. Tarsalis 2007 Graph</vt:lpstr>
      <vt:lpstr>Trollwood</vt:lpstr>
      <vt:lpstr>1118 44th Ave. N</vt:lpstr>
      <vt:lpstr>101 22nd Ave. N</vt:lpstr>
      <vt:lpstr>1319 12th St. N</vt:lpstr>
      <vt:lpstr>GPK 1602 43rd St. NW</vt:lpstr>
      <vt:lpstr>1029 29th St. N </vt:lpstr>
      <vt:lpstr>Oak Grove Park</vt:lpstr>
      <vt:lpstr>279 Prairiewood Dr. SW</vt:lpstr>
      <vt:lpstr>1741 49th St. S</vt:lpstr>
      <vt:lpstr>1313 16 12 St. S</vt:lpstr>
      <vt:lpstr>Red River Zoological Society</vt:lpstr>
      <vt:lpstr>1812 25 12 Ave. S</vt:lpstr>
      <vt:lpstr>Fargo Country Club</vt:lpstr>
      <vt:lpstr>2202 34 12 Ave. S</vt:lpstr>
      <vt:lpstr>Osgood Golf Course</vt:lpstr>
      <vt:lpstr>4515 S University Dr</vt:lpstr>
      <vt:lpstr>Frontier</vt:lpstr>
      <vt:lpstr>3379 Adams St S</vt:lpstr>
      <vt:lpstr>1420 4th Ave E</vt:lpstr>
      <vt:lpstr>453 20th Ave. East  </vt:lpstr>
      <vt:lpstr>1051 38 12 Ave. W  </vt:lpstr>
      <vt:lpstr> Park Drive</vt:lpstr>
      <vt:lpstr>2640 Gress Ave NW</vt:lpstr>
      <vt:lpstr>Harwood</vt:lpstr>
      <vt:lpstr>Arthur</vt:lpstr>
      <vt:lpstr>Hunter</vt:lpstr>
      <vt:lpstr>Gardner</vt:lpstr>
      <vt:lpstr>Erie</vt:lpstr>
      <vt:lpstr>Mapleton</vt:lpstr>
      <vt:lpstr>Amenia</vt:lpstr>
      <vt:lpstr>Casselton</vt:lpstr>
      <vt:lpstr>Leonard</vt:lpstr>
      <vt:lpstr>Kindred</vt:lpstr>
      <vt:lpstr>Horace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pratherb</dc:creator>
  <cp:lastModifiedBy>Vector12</cp:lastModifiedBy>
  <cp:lastPrinted>2011-07-08T14:39:57Z</cp:lastPrinted>
  <dcterms:created xsi:type="dcterms:W3CDTF">2005-06-08T13:53:35Z</dcterms:created>
  <dcterms:modified xsi:type="dcterms:W3CDTF">2015-09-17T21:16:50Z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0x0101007E2336ED596F7E428EC66AE51FCFD2EC</vt:lpwstr>
  </property>
</Properties>
</file>